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ohncedrickaler/LRZ Sync+Share/Aler_Thesis - WiSe 2022:2023/For Submission/"/>
    </mc:Choice>
  </mc:AlternateContent>
  <xr:revisionPtr revIDLastSave="0" documentId="13_ncr:1_{803273E0-BCDF-EA4E-9B19-9AB5F3E7B8EA}" xr6:coauthVersionLast="47" xr6:coauthVersionMax="47" xr10:uidLastSave="{00000000-0000-0000-0000-000000000000}"/>
  <bookViews>
    <workbookView xWindow="29100" yWindow="500" windowWidth="28800" windowHeight="16080" activeTab="2" xr2:uid="{AB86B180-9C45-B942-8B4B-794E9DCEF258}"/>
  </bookViews>
  <sheets>
    <sheet name="Entrepreneurs' Info_Backup" sheetId="4" state="hidden" r:id="rId1"/>
    <sheet name="Final Dataset 1" sheetId="5" state="hidden" r:id="rId2"/>
    <sheet name="Final Dataset" sheetId="13" r:id="rId3"/>
    <sheet name="Variable list" sheetId="3" r:id="rId4"/>
    <sheet name="R Analysis" sheetId="9" state="hidden" r:id="rId5"/>
    <sheet name="Dummy Coding" sheetId="6" state="hidden" r:id="rId6"/>
    <sheet name="Analysis 1" sheetId="7" state="hidden" r:id="rId7"/>
    <sheet name="Analysis 2" sheetId="11" state="hidden" r:id="rId8"/>
  </sheets>
  <externalReferences>
    <externalReference r:id="rId9"/>
  </externalReferences>
  <definedNames>
    <definedName name="_xlnm._FilterDatabase" localSheetId="6" hidden="1">'Analysis 1'!$A$4:$L$157</definedName>
    <definedName name="_xlnm._FilterDatabase" localSheetId="5" hidden="1">'Dummy Coding'!$A$3:$P$156</definedName>
    <definedName name="_xlnm._FilterDatabase" localSheetId="0" hidden="1">'Entrepreneurs'' Info_Backup'!$A$1:$N$180</definedName>
    <definedName name="_xlnm._FilterDatabase" localSheetId="2" hidden="1">'Final Dataset'!$A$1:$L$154</definedName>
    <definedName name="_xlnm._FilterDatabase" localSheetId="1" hidden="1">'Final Dataset 1'!$A$1:$K$154</definedName>
    <definedName name="_xlnm._FilterDatabase" localSheetId="4" hidden="1">'R Analysis'!$A$1:$D$154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21" i="11" l="1"/>
  <c r="AQ21" i="11"/>
  <c r="AP21" i="11"/>
  <c r="AN21" i="11"/>
  <c r="AR20" i="11"/>
  <c r="AQ20" i="11"/>
  <c r="AP20" i="11"/>
  <c r="AN20" i="11"/>
  <c r="AO16" i="11"/>
  <c r="AN16" i="11"/>
  <c r="AM16" i="11"/>
  <c r="AL16" i="11"/>
  <c r="AH15" i="11" a="1"/>
  <c r="AH15" i="11" s="1"/>
  <c r="AJ17" i="11"/>
  <c r="AI17" i="11"/>
  <c r="AH17" i="11"/>
  <c r="AJ16" i="11"/>
  <c r="AJ15" i="11"/>
  <c r="AG15" i="11"/>
  <c r="AG16" i="11"/>
  <c r="AH14" i="11"/>
  <c r="AI14" i="11"/>
  <c r="AG14" i="11"/>
  <c r="AO21" i="11"/>
  <c r="AM21" i="11"/>
  <c r="AO20" i="11"/>
  <c r="AM20" i="11"/>
  <c r="AI21" i="11"/>
  <c r="AI16" i="11" l="1"/>
  <c r="AH16" i="11"/>
  <c r="AI15" i="11"/>
  <c r="Z100" i="7"/>
  <c r="Y100" i="7"/>
  <c r="X100" i="7"/>
  <c r="V100" i="7"/>
  <c r="Z99" i="7"/>
  <c r="Y99" i="7"/>
  <c r="X99" i="7"/>
  <c r="V99" i="7"/>
  <c r="W95" i="7"/>
  <c r="V95" i="7"/>
  <c r="U95" i="7"/>
  <c r="T95" i="7"/>
  <c r="P94" i="7" a="1"/>
  <c r="P94" i="7" s="1"/>
  <c r="R96" i="7"/>
  <c r="Q96" i="7"/>
  <c r="P96" i="7"/>
  <c r="R95" i="7"/>
  <c r="R94" i="7"/>
  <c r="O94" i="7"/>
  <c r="O95" i="7"/>
  <c r="P93" i="7"/>
  <c r="Q93" i="7"/>
  <c r="O93" i="7"/>
  <c r="Z51" i="7"/>
  <c r="Y51" i="7"/>
  <c r="X51" i="7"/>
  <c r="V51" i="7"/>
  <c r="Z50" i="7"/>
  <c r="Y50" i="7"/>
  <c r="X50" i="7"/>
  <c r="V50" i="7"/>
  <c r="W46" i="7"/>
  <c r="V46" i="7"/>
  <c r="U46" i="7"/>
  <c r="T46" i="7"/>
  <c r="P45" i="7" a="1"/>
  <c r="P45" i="7" s="1"/>
  <c r="R47" i="7"/>
  <c r="Q47" i="7"/>
  <c r="P47" i="7"/>
  <c r="R46" i="7"/>
  <c r="R45" i="7"/>
  <c r="O45" i="7"/>
  <c r="O46" i="7"/>
  <c r="P44" i="7"/>
  <c r="Q44" i="7"/>
  <c r="O44" i="7"/>
  <c r="X9" i="11"/>
  <c r="W9" i="11"/>
  <c r="V9" i="11"/>
  <c r="X8" i="11"/>
  <c r="W8" i="11"/>
  <c r="V8" i="11"/>
  <c r="P49" i="11"/>
  <c r="O49" i="11"/>
  <c r="Q49" i="11" s="1"/>
  <c r="O39" i="11" a="1"/>
  <c r="O39" i="11" s="1"/>
  <c r="R41" i="11"/>
  <c r="N49" i="11" s="1"/>
  <c r="P41" i="11"/>
  <c r="Q41" i="11"/>
  <c r="O41" i="11"/>
  <c r="R40" i="11"/>
  <c r="R39" i="11"/>
  <c r="N39" i="11"/>
  <c r="N40" i="11"/>
  <c r="O38" i="11"/>
  <c r="P38" i="11"/>
  <c r="Q38" i="11"/>
  <c r="N38" i="11"/>
  <c r="O28" i="11"/>
  <c r="O29" i="11" s="1"/>
  <c r="Q23" i="11"/>
  <c r="O23" i="11"/>
  <c r="R23" i="11" s="1"/>
  <c r="O22" i="11"/>
  <c r="O15" i="11"/>
  <c r="O30" i="11" s="1"/>
  <c r="Q16" i="11"/>
  <c r="P16" i="11"/>
  <c r="P23" i="11" s="1"/>
  <c r="O16" i="11"/>
  <c r="Q15" i="11"/>
  <c r="Q22" i="11" s="1"/>
  <c r="Q24" i="11" s="1"/>
  <c r="P15" i="11"/>
  <c r="P22" i="11" s="1"/>
  <c r="Q10" i="11"/>
  <c r="P10" i="11"/>
  <c r="O10" i="11"/>
  <c r="R9" i="11"/>
  <c r="R8" i="11"/>
  <c r="E48" i="11"/>
  <c r="D48" i="11"/>
  <c r="C48" i="11"/>
  <c r="D41" i="11"/>
  <c r="E41" i="11"/>
  <c r="C41" i="11"/>
  <c r="F40" i="11"/>
  <c r="F39" i="11"/>
  <c r="B39" i="11"/>
  <c r="B40" i="11"/>
  <c r="C38" i="11"/>
  <c r="D38" i="11"/>
  <c r="E38" i="11"/>
  <c r="B38" i="11"/>
  <c r="P29" i="7"/>
  <c r="C28" i="11"/>
  <c r="C29" i="11" s="1"/>
  <c r="C23" i="11"/>
  <c r="E22" i="11"/>
  <c r="C22" i="11"/>
  <c r="C24" i="11" s="1"/>
  <c r="E16" i="11"/>
  <c r="C30" i="11" s="1"/>
  <c r="D16" i="11"/>
  <c r="D23" i="11" s="1"/>
  <c r="C16" i="11"/>
  <c r="E15" i="11"/>
  <c r="D15" i="11"/>
  <c r="D22" i="11" s="1"/>
  <c r="D24" i="11" s="1"/>
  <c r="C15" i="11"/>
  <c r="I7" i="11"/>
  <c r="J7" i="11"/>
  <c r="K7" i="11"/>
  <c r="I8" i="11"/>
  <c r="J8" i="11"/>
  <c r="K8" i="11"/>
  <c r="W100" i="7"/>
  <c r="U100" i="7"/>
  <c r="W99" i="7"/>
  <c r="U99" i="7"/>
  <c r="Q100" i="7"/>
  <c r="W51" i="7"/>
  <c r="U51" i="7"/>
  <c r="W50" i="7"/>
  <c r="U50" i="7"/>
  <c r="Q51" i="7"/>
  <c r="Q54" i="11"/>
  <c r="Q53" i="11"/>
  <c r="E53" i="11"/>
  <c r="E52" i="11"/>
  <c r="Q95" i="7" l="1"/>
  <c r="P95" i="7"/>
  <c r="Q94" i="7"/>
  <c r="Q46" i="7"/>
  <c r="P46" i="7"/>
  <c r="Q45" i="7"/>
  <c r="O27" i="11"/>
  <c r="P24" i="11"/>
  <c r="E24" i="11"/>
  <c r="F23" i="11"/>
  <c r="R22" i="11"/>
  <c r="E23" i="11"/>
  <c r="C27" i="11" s="1"/>
  <c r="F22" i="11"/>
  <c r="O24" i="11"/>
  <c r="F41" i="11"/>
  <c r="B48" i="11" s="1"/>
  <c r="Q39" i="11"/>
  <c r="P40" i="11"/>
  <c r="P39" i="11"/>
  <c r="Q40" i="11"/>
  <c r="O40" i="11"/>
  <c r="R24" i="11"/>
  <c r="R10" i="11"/>
  <c r="F24" i="11"/>
  <c r="D10" i="11"/>
  <c r="E10" i="11"/>
  <c r="C10" i="11"/>
  <c r="F8" i="11"/>
  <c r="F9" i="11"/>
  <c r="P28" i="7"/>
  <c r="V14" i="7"/>
  <c r="V13" i="7"/>
  <c r="U14" i="7"/>
  <c r="U13" i="7"/>
  <c r="V10" i="7"/>
  <c r="U10" i="7"/>
  <c r="V9" i="7"/>
  <c r="U9" i="7"/>
  <c r="Q40" i="7"/>
  <c r="P40" i="7"/>
  <c r="R39" i="7"/>
  <c r="R38" i="7"/>
  <c r="R40" i="7" s="1"/>
  <c r="O38" i="7"/>
  <c r="O39" i="7"/>
  <c r="P37" i="7"/>
  <c r="Q37" i="7"/>
  <c r="O37" i="7"/>
  <c r="P85" i="7"/>
  <c r="Q73" i="7"/>
  <c r="Q80" i="7" s="1"/>
  <c r="P73" i="7"/>
  <c r="P80" i="7" s="1"/>
  <c r="Q72" i="7"/>
  <c r="P72" i="7"/>
  <c r="P79" i="7" s="1"/>
  <c r="P81" i="7" s="1"/>
  <c r="Q67" i="7"/>
  <c r="P67" i="7"/>
  <c r="R67" i="7" s="1"/>
  <c r="R66" i="7"/>
  <c r="R65" i="7"/>
  <c r="P84" i="7"/>
  <c r="P23" i="7"/>
  <c r="Q17" i="7"/>
  <c r="Q24" i="7" s="1"/>
  <c r="P17" i="7"/>
  <c r="P24" i="7" s="1"/>
  <c r="Q16" i="7"/>
  <c r="Q23" i="7" s="1"/>
  <c r="P16" i="7"/>
  <c r="Q11" i="7"/>
  <c r="P11" i="7"/>
  <c r="R10" i="7"/>
  <c r="R9" i="7"/>
  <c r="O53" i="11"/>
  <c r="O54" i="11"/>
  <c r="S54" i="11" l="1"/>
  <c r="P54" i="11"/>
  <c r="R54" i="11"/>
  <c r="S53" i="11"/>
  <c r="R53" i="11"/>
  <c r="P53" i="11"/>
  <c r="C39" i="11" a="1"/>
  <c r="F10" i="11"/>
  <c r="P38" i="7" a="1"/>
  <c r="P38" i="7"/>
  <c r="Q39" i="7"/>
  <c r="R80" i="7"/>
  <c r="P86" i="7"/>
  <c r="P30" i="7"/>
  <c r="Q79" i="7"/>
  <c r="Q81" i="7" s="1"/>
  <c r="R81" i="7" s="1"/>
  <c r="P39" i="7"/>
  <c r="Q38" i="7"/>
  <c r="P27" i="7"/>
  <c r="R11" i="7"/>
  <c r="Q25" i="7"/>
  <c r="R24" i="7"/>
  <c r="P25" i="7"/>
  <c r="R23" i="7"/>
  <c r="C39" i="11" l="1"/>
  <c r="D40" i="11"/>
  <c r="E40" i="11"/>
  <c r="C40" i="11"/>
  <c r="D39" i="11"/>
  <c r="E39" i="11"/>
  <c r="R25" i="7"/>
  <c r="P83" i="7"/>
  <c r="R79" i="7"/>
  <c r="C52" i="11"/>
  <c r="C53" i="11"/>
  <c r="G53" i="11" l="1"/>
  <c r="F53" i="11"/>
  <c r="D53" i="11"/>
  <c r="G52" i="11"/>
  <c r="D52" i="11"/>
  <c r="F52" i="11"/>
</calcChain>
</file>

<file path=xl/sharedStrings.xml><?xml version="1.0" encoding="utf-8"?>
<sst xmlns="http://schemas.openxmlformats.org/spreadsheetml/2006/main" count="5935" uniqueCount="1372">
  <si>
    <t>No.</t>
  </si>
  <si>
    <t>Entrepreneur's Name</t>
  </si>
  <si>
    <t>Startup's Name</t>
  </si>
  <si>
    <t>Links</t>
  </si>
  <si>
    <t>Cause of Failure</t>
  </si>
  <si>
    <t>Business Outcome</t>
  </si>
  <si>
    <t>Success</t>
  </si>
  <si>
    <t>Failure</t>
  </si>
  <si>
    <t>Details of Founder's Previous Founded Startups</t>
  </si>
  <si>
    <t>Knowledge and Experience Gained From Previous Failed Startups</t>
  </si>
  <si>
    <t>Knowledge and Experience Gained From Previous Successful Startups</t>
  </si>
  <si>
    <t>Cognitive Coping</t>
  </si>
  <si>
    <t>Code</t>
  </si>
  <si>
    <t>Emotional Aspect of Coping with Obstacles/Failure</t>
  </si>
  <si>
    <t>Matt “GundayMonday” Sever</t>
  </si>
  <si>
    <t>feedcheck</t>
  </si>
  <si>
    <r>
      <rPr>
        <u/>
        <sz val="12"/>
        <color indexed="8"/>
        <rFont val="Calibri"/>
        <family val="2"/>
        <scheme val="minor"/>
      </rPr>
      <t>https://www.failory.com/interview/feedcheck</t>
    </r>
  </si>
  <si>
    <t>Bad Market Fit</t>
  </si>
  <si>
    <t>success</t>
  </si>
  <si>
    <r>
      <t>In 2014, right after I finished my university studies, I launched a company that helped businesses with data acquisition. Before FeedCheck,</t>
    </r>
    <r>
      <rPr>
        <b/>
        <sz val="12"/>
        <color rgb="FF000000"/>
        <rFont val="Calibri"/>
        <family val="2"/>
        <scheme val="minor"/>
      </rPr>
      <t xml:space="preserve"> I started a few other products, but FeedChek was the most successful.</t>
    </r>
  </si>
  <si>
    <r>
      <t xml:space="preserve">Build the easiest </t>
    </r>
    <r>
      <rPr>
        <b/>
        <sz val="12"/>
        <color rgb="FF000000"/>
        <rFont val="Calibri"/>
        <family val="2"/>
        <scheme val="minor"/>
      </rPr>
      <t>MVP possible and get user feedback early.</t>
    </r>
    <r>
      <rPr>
        <sz val="12"/>
        <color rgb="FF000000"/>
        <rFont val="Calibri"/>
        <family val="2"/>
        <scheme val="minor"/>
      </rPr>
      <t xml:space="preserve"> Keep talking to users as you grow the product. This would have saved us MONTHS of time and allowed for an earlier pivot to something that would actually work!</t>
    </r>
  </si>
  <si>
    <t>Prototyping</t>
  </si>
  <si>
    <t>Mikkel Malmberg</t>
  </si>
  <si>
    <t>festivilia</t>
  </si>
  <si>
    <r>
      <rPr>
        <u/>
        <sz val="12"/>
        <color indexed="8"/>
        <rFont val="Calibri"/>
        <family val="2"/>
        <scheme val="minor"/>
      </rPr>
      <t>https://www.failory.com/interview/festivilia</t>
    </r>
  </si>
  <si>
    <r>
      <t>I have been interviewed on</t>
    </r>
    <r>
      <rPr>
        <b/>
        <sz val="12"/>
        <color rgb="FF000000"/>
        <rFont val="Calibri"/>
        <family val="2"/>
        <scheme val="minor"/>
      </rPr>
      <t xml:space="preserve"> Failory based on my failed startup (Hubrif)</t>
    </r>
    <r>
      <rPr>
        <sz val="12"/>
        <color indexed="8"/>
        <rFont val="Calibri"/>
        <family val="2"/>
        <scheme val="minor"/>
      </rPr>
      <t xml:space="preserve">; an online video platform for streaming award-winning and curated African short films. You can call it a Netflix for African short films. </t>
    </r>
  </si>
  <si>
    <r>
      <t xml:space="preserve">With no background in software development and definitely very broke with no funds to hire a developer, I didn't know how I would build a platform by myself. I took up the challenge to research, read a lot of articles on website development, </t>
    </r>
    <r>
      <rPr>
        <b/>
        <sz val="12"/>
        <color rgb="FF000000"/>
        <rFont val="Calibri"/>
        <family val="2"/>
        <scheme val="minor"/>
      </rPr>
      <t>how to build an MVP</t>
    </r>
    <r>
      <rPr>
        <sz val="12"/>
        <color rgb="FF000000"/>
        <rFont val="Calibri"/>
        <family val="2"/>
        <scheme val="minor"/>
      </rPr>
      <t xml:space="preserve">, etc! Well, as they say, the rest is history. </t>
    </r>
  </si>
  <si>
    <t>When I ran the charge script a few weeks later, people were charged for other people’s subscriptions. I almost felt the earth shake when I realized. Rebuilding everyone’s subscriptions ended up taking a few weeks and I was very embarrassed.
Still, both times only a few people didn’t accept my apology. I think I had 2 or 3 users leave from those accidents</t>
  </si>
  <si>
    <t>Harry Dry</t>
  </si>
  <si>
    <t>101-studios</t>
  </si>
  <si>
    <r>
      <rPr>
        <u/>
        <sz val="12"/>
        <color indexed="8"/>
        <rFont val="Calibri"/>
        <family val="2"/>
        <scheme val="minor"/>
      </rPr>
      <t>https://www.failory.com/interview/101-studios</t>
    </r>
  </si>
  <si>
    <t>No Market Need</t>
  </si>
  <si>
    <t>failure</t>
  </si>
  <si>
    <r>
      <t xml:space="preserve">The demo only worked on PC, had a ton of bugs, and took WAY too much time to produce. We were able to </t>
    </r>
    <r>
      <rPr>
        <b/>
        <sz val="12"/>
        <color rgb="FF000000"/>
        <rFont val="Calibri"/>
        <family val="2"/>
        <scheme val="minor"/>
      </rPr>
      <t>show the concept</t>
    </r>
    <r>
      <rPr>
        <sz val="12"/>
        <color rgb="FF000000"/>
        <rFont val="Calibri"/>
        <family val="2"/>
        <scheme val="minor"/>
      </rPr>
      <t>, but also found that producing a larger game was going to be significantly more work than we anticipated. This was the main issue that killed the project.</t>
    </r>
  </si>
  <si>
    <t>Experimentation</t>
  </si>
  <si>
    <t>Andy Goldschmidt</t>
  </si>
  <si>
    <t>10er</t>
  </si>
  <si>
    <r>
      <rPr>
        <u/>
        <sz val="12"/>
        <color indexed="8"/>
        <rFont val="Calibri"/>
        <family val="2"/>
        <scheme val="minor"/>
      </rPr>
      <t>https://www.failory.com/interview/10er</t>
    </r>
  </si>
  <si>
    <r>
      <t xml:space="preserve">On the side, I’ve built and run a few side projects. </t>
    </r>
    <r>
      <rPr>
        <b/>
        <sz val="12"/>
        <color rgb="FF000000"/>
        <rFont val="Calibri"/>
        <family val="2"/>
        <scheme val="minor"/>
      </rPr>
      <t>Creating things is a very meditative</t>
    </r>
    <r>
      <rPr>
        <sz val="12"/>
        <color rgb="FF000000"/>
        <rFont val="Calibri"/>
        <family val="2"/>
        <scheme val="minor"/>
      </rPr>
      <t xml:space="preserve"> thing for my brain, so I have to make a conscious effort to keep the number of projects down.</t>
    </r>
  </si>
  <si>
    <r>
      <t>I would start smaller and</t>
    </r>
    <r>
      <rPr>
        <b/>
        <sz val="12"/>
        <color rgb="FF000000"/>
        <rFont val="Calibri"/>
        <family val="2"/>
        <scheme val="minor"/>
      </rPr>
      <t xml:space="preserve"> gather feedback before building anything</t>
    </r>
    <r>
      <rPr>
        <sz val="12"/>
        <color rgb="FF000000"/>
        <rFont val="Calibri"/>
        <family val="2"/>
        <scheme val="minor"/>
      </rPr>
      <t xml:space="preserve">. A B2B service is incredibly hard to grow as a side-project or for solopreneurs in general. “Build it, and they will come” is a big fallacy. 2. Also, </t>
    </r>
    <r>
      <rPr>
        <b/>
        <sz val="12"/>
        <color rgb="FF000000"/>
        <rFont val="Calibri"/>
        <family val="2"/>
        <scheme val="minor"/>
      </rPr>
      <t xml:space="preserve">you don’t just need a product, but a detailed plan on how to promote and grow your business. </t>
    </r>
  </si>
  <si>
    <t>Adam Bard</t>
  </si>
  <si>
    <t>140-canvas</t>
  </si>
  <si>
    <r>
      <rPr>
        <u/>
        <sz val="12"/>
        <color indexed="8"/>
        <rFont val="Calibri"/>
        <family val="2"/>
        <scheme val="minor"/>
      </rPr>
      <t>https://www.failory.com/interview/140-canvas</t>
    </r>
  </si>
  <si>
    <t>Bad Marketing</t>
  </si>
  <si>
    <r>
      <t xml:space="preserve">And when it’s just yourself making decisions in a vacuum your mind can play tricks on you. </t>
    </r>
    <r>
      <rPr>
        <b/>
        <sz val="12"/>
        <color rgb="FF000000"/>
        <rFont val="Calibri"/>
        <family val="2"/>
        <scheme val="minor"/>
      </rPr>
      <t>I just wanted it to be perfect.</t>
    </r>
  </si>
  <si>
    <t>Creativity</t>
  </si>
  <si>
    <t xml:space="preserve">Make something you love, not just something you think someone else might like! </t>
  </si>
  <si>
    <t>Matthew Anderson</t>
  </si>
  <si>
    <t>abby</t>
  </si>
  <si>
    <r>
      <rPr>
        <u/>
        <sz val="12"/>
        <color indexed="8"/>
        <rFont val="Calibri"/>
        <family val="2"/>
        <scheme val="minor"/>
      </rPr>
      <t>https://www.failory.com/interview/abby</t>
    </r>
  </si>
  <si>
    <t>Bad Business Model</t>
  </si>
  <si>
    <r>
      <t xml:space="preserve">First of all, </t>
    </r>
    <r>
      <rPr>
        <b/>
        <sz val="12"/>
        <color rgb="FF000000"/>
        <rFont val="Calibri"/>
        <family val="2"/>
        <scheme val="minor"/>
      </rPr>
      <t xml:space="preserve">I posted ABBY to the usual social platforms. Twitter, Hacker News and relevant subreddits, but traffic was modest. Additionally, I had some free credits for Google AdWords, so I used them for a test campaign. </t>
    </r>
    <r>
      <rPr>
        <sz val="12"/>
        <color rgb="FF000000"/>
        <rFont val="Calibri"/>
        <family val="2"/>
        <scheme val="minor"/>
      </rPr>
      <t xml:space="preserve">The keywords for A/B testing are really expensive, so the campaign didn’t result in many clicks. But the traffic was more targeted than social traffic, so I was able to convert some visitors (ABBY was free-to-use, that helped a lot).
</t>
    </r>
  </si>
  <si>
    <t xml:space="preserve">I would have told myself that you are innocent and forgiven and are worthy of love and acceptance from yourself! But I probably wouldn’t have believed me :). </t>
  </si>
  <si>
    <t>Jared Brier and Eric Schneider</t>
  </si>
  <si>
    <t>addressbin</t>
  </si>
  <si>
    <r>
      <rPr>
        <u/>
        <sz val="12"/>
        <color indexed="8"/>
        <rFont val="Calibri"/>
        <family val="2"/>
        <scheme val="minor"/>
      </rPr>
      <t>https://www.failory.com/interview/addressbin</t>
    </r>
  </si>
  <si>
    <r>
      <t>I'm a software developer, and I make a lot of websites. The</t>
    </r>
    <r>
      <rPr>
        <b/>
        <sz val="12"/>
        <color rgb="FF000000"/>
        <rFont val="Calibri"/>
        <family val="2"/>
        <scheme val="minor"/>
      </rPr>
      <t xml:space="preserve"> most successful of these so far has been Later for Reddi</t>
    </r>
    <r>
      <rPr>
        <sz val="12"/>
        <color rgb="FF000000"/>
        <rFont val="Calibri"/>
        <family val="2"/>
        <scheme val="minor"/>
      </rPr>
      <t>t, a post scheduler for Reddit. But I was asked to talk about a failure, and out of my menagerie of these I've chosen Addressbin.</t>
    </r>
  </si>
  <si>
    <r>
      <t xml:space="preserve">My nearest success was the Opt-In Form Generator, a free attached tool that actually gets a fair bit of google traffic. Unfortunately, it hasn't performed as a way to get people into the product, probably because it's something that's useful mostly to people who have already landed on a provider. </t>
    </r>
    <r>
      <rPr>
        <b/>
        <sz val="12"/>
        <color rgb="FF000000"/>
        <rFont val="Calibri"/>
        <family val="2"/>
        <scheme val="minor"/>
      </rPr>
      <t>I tried the free tool route a couple of other times, but that's the only one that people were actually searching for.</t>
    </r>
  </si>
  <si>
    <t>We’ve found that it’s essential to focus on building culture and community, and it’s also crucial to give our employees flexibility in terms of their location and their hours and roles.
We’re genuinely interested in their well-being because we care about them and think it makes us better as a company.</t>
  </si>
  <si>
    <t>Sam Stone</t>
  </si>
  <si>
    <t>adproval</t>
  </si>
  <si>
    <r>
      <rPr>
        <u/>
        <sz val="12"/>
        <color indexed="8"/>
        <rFont val="Calibri"/>
        <family val="2"/>
        <scheme val="minor"/>
      </rPr>
      <t>https://www.failory.com/interview/adproval</t>
    </r>
  </si>
  <si>
    <r>
      <t xml:space="preserve">I had a Google Form on that page for more bloggers to sign up, and if they signed up, </t>
    </r>
    <r>
      <rPr>
        <b/>
        <sz val="12"/>
        <color rgb="FF000000"/>
        <rFont val="Calibri"/>
        <family val="2"/>
        <scheme val="minor"/>
      </rPr>
      <t>I sent them a survey form to collect more information as market research (How do you currently monetize? How many hours a month does managing your brand partnerships take? etc.).</t>
    </r>
  </si>
  <si>
    <t>Don’t rely on personal charisma for initial sales/marketing; it doesn’t scale, it’s hard to improve via experimentation, and it’s exhausting.</t>
  </si>
  <si>
    <t>Tadeus Gregorian</t>
  </si>
  <si>
    <t>akko</t>
  </si>
  <si>
    <r>
      <rPr>
        <u/>
        <sz val="12"/>
        <color indexed="8"/>
        <rFont val="Calibri"/>
        <family val="2"/>
        <scheme val="minor"/>
      </rPr>
      <t>https://www.failory.com/interview/akko</t>
    </r>
  </si>
  <si>
    <r>
      <t xml:space="preserve">Before AKKO, as folks currently know it, we </t>
    </r>
    <r>
      <rPr>
        <b/>
        <sz val="12"/>
        <color rgb="FF000000"/>
        <rFont val="Calibri"/>
        <family val="2"/>
        <scheme val="minor"/>
      </rPr>
      <t>were making a physical product in the vein of a smart lock</t>
    </r>
    <r>
      <rPr>
        <sz val="12"/>
        <color rgb="FF000000"/>
        <rFont val="Calibri"/>
        <family val="2"/>
        <scheme val="minor"/>
      </rPr>
      <t xml:space="preserve">. In researching warranties for that product, we </t>
    </r>
    <r>
      <rPr>
        <b/>
        <sz val="12"/>
        <color rgb="FF000000"/>
        <rFont val="Calibri"/>
        <family val="2"/>
        <scheme val="minor"/>
      </rPr>
      <t xml:space="preserve">realized there had to be something better out there </t>
    </r>
    <r>
      <rPr>
        <sz val="12"/>
        <color rgb="FF000000"/>
        <rFont val="Calibri"/>
        <family val="2"/>
        <scheme val="minor"/>
      </rPr>
      <t>– and since there wasn’t, we decided to make it.</t>
    </r>
  </si>
  <si>
    <r>
      <t>Selling to students directly was challenging because they didn’t know a lot about warranties, so we started integrating transparency and education about how insurance works in our product. And, of course, w</t>
    </r>
    <r>
      <rPr>
        <b/>
        <sz val="12"/>
        <color rgb="FF000000"/>
        <rFont val="Calibri"/>
        <family val="2"/>
        <scheme val="minor"/>
      </rPr>
      <t>orking more with students’ parents and school administrators helped us achieve better results.</t>
    </r>
  </si>
  <si>
    <t xml:space="preserve">We went through a difficult period but I have to admit, it was well worth it since all of us ended up learning new skills, gaining experience, and broadening our knowledge in the saas market. </t>
  </si>
  <si>
    <t>Tom Hunt</t>
  </si>
  <si>
    <t>ansaro</t>
  </si>
  <si>
    <r>
      <rPr>
        <u/>
        <sz val="12"/>
        <color indexed="8"/>
        <rFont val="Calibri"/>
        <family val="2"/>
        <scheme val="minor"/>
      </rPr>
      <t>https://www.failory.com/interview/ansaro</t>
    </r>
  </si>
  <si>
    <r>
      <t xml:space="preserve">So we pivoted to focusing on interviews, which most of our customers believed (a) can provide more signal than an application or resume when done well, but (b) are often done poorly today. </t>
    </r>
    <r>
      <rPr>
        <b/>
        <sz val="12"/>
        <color rgb="FF000000"/>
        <rFont val="Calibri"/>
        <family val="2"/>
        <scheme val="minor"/>
      </rPr>
      <t xml:space="preserve">We built a platform that allowed companies to plan structured interviews, assign an interviewer panel, and record structured feedback. </t>
    </r>
  </si>
  <si>
    <t>Dillon Carter</t>
  </si>
  <si>
    <t>aplano</t>
  </si>
  <si>
    <r>
      <rPr>
        <u/>
        <sz val="12"/>
        <color indexed="8"/>
        <rFont val="Calibri"/>
        <family val="2"/>
        <scheme val="minor"/>
      </rPr>
      <t>https://www.failory.com/interview/aplano</t>
    </r>
  </si>
  <si>
    <r>
      <t xml:space="preserve">We were competing in a market with well-funded companies and lots of manpower. What we were lacking in experience we had to make up for with hard work and long nights. </t>
    </r>
    <r>
      <rPr>
        <b/>
        <sz val="12"/>
        <color rgb="FF000000"/>
        <rFont val="Calibri"/>
        <family val="2"/>
        <scheme val="minor"/>
      </rPr>
      <t xml:space="preserve">So all of us started to specialize in different areas to be able to compete. We went through a difficult period but I have to admit, it was well worth it since all of us ended up learning new skills, gaining experience, and broadening our knowledge in the saas market. </t>
    </r>
    <r>
      <rPr>
        <sz val="12"/>
        <color rgb="FF000000"/>
        <rFont val="Calibri"/>
        <family val="2"/>
        <scheme val="minor"/>
      </rPr>
      <t xml:space="preserve">
</t>
    </r>
  </si>
  <si>
    <t>I find you only have one of two problems: time or money</t>
  </si>
  <si>
    <t>Roman Sevastyanov</t>
  </si>
  <si>
    <t>asktina</t>
  </si>
  <si>
    <r>
      <rPr>
        <u/>
        <sz val="12"/>
        <color indexed="8"/>
        <rFont val="Calibri"/>
        <family val="2"/>
        <scheme val="minor"/>
      </rPr>
      <t>https://www.failory.com/interview/asktina</t>
    </r>
  </si>
  <si>
    <r>
      <rPr>
        <b/>
        <sz val="12"/>
        <color rgb="FF000000"/>
        <rFont val="Calibri"/>
        <family val="2"/>
        <scheme val="minor"/>
      </rPr>
      <t xml:space="preserve">We built an MVP, had 35 Experts install it on their blog and with 10,000 page loads of the widget, </t>
    </r>
    <r>
      <rPr>
        <sz val="12"/>
        <color rgb="FF000000"/>
        <rFont val="Calibri"/>
        <family val="2"/>
        <scheme val="minor"/>
      </rPr>
      <t xml:space="preserve">we had 0 paid calls placed through the software.
This was the objective data we needed to make the judgment to kill the project. Ideally, </t>
    </r>
    <r>
      <rPr>
        <b/>
        <sz val="12"/>
        <color rgb="FF000000"/>
        <rFont val="Calibri"/>
        <family val="2"/>
        <scheme val="minor"/>
      </rPr>
      <t>we could have discovered this before we spent 6 months working on AskTina by interviewing the readers of specific blogs.</t>
    </r>
  </si>
  <si>
    <t xml:space="preserve">In our case, there was a big chance of failure due to our relationships - it's always hard to run a company with your life partner. When you launch a business with equal partnership, conflicts are almost inevitable as there are two leaders and two opinions.
Sometimes, this can cause a deadlock, but luckily, we've found a solution. From the start, we decided to divide our spheres of influence. Besides, as a CEO, Roman has veto power, makes the final decision, and takes responsibility for it. </t>
  </si>
  <si>
    <t>Mary Haskett</t>
  </si>
  <si>
    <t>aura</t>
  </si>
  <si>
    <r>
      <rPr>
        <u/>
        <sz val="12"/>
        <color indexed="8"/>
        <rFont val="Calibri"/>
        <family val="2"/>
        <scheme val="minor"/>
      </rPr>
      <t>https://www.failory.com/interview/aura</t>
    </r>
  </si>
  <si>
    <t>Dependence on Others</t>
  </si>
  <si>
    <r>
      <t>My background is being an Amazon seller myself and</t>
    </r>
    <r>
      <rPr>
        <b/>
        <sz val="12"/>
        <color rgb="FF000000"/>
        <rFont val="Calibri"/>
        <family val="2"/>
        <scheme val="minor"/>
      </rPr>
      <t xml:space="preserve"> growing </t>
    </r>
    <r>
      <rPr>
        <sz val="12"/>
        <color rgb="FF000000"/>
        <rFont val="Calibri"/>
        <family val="2"/>
        <scheme val="minor"/>
      </rPr>
      <t>a rather large wholesale operation where I purchased goods directly from brands and sold on Amazon.</t>
    </r>
  </si>
  <si>
    <r>
      <t xml:space="preserve">I think it also helps to put problems within context. </t>
    </r>
    <r>
      <rPr>
        <b/>
        <sz val="12"/>
        <color rgb="FF000000"/>
        <rFont val="Calibri"/>
        <family val="2"/>
        <scheme val="minor"/>
      </rPr>
      <t>I like asking the question if something is physically possible. If something is physically possible, then you just have a knowledge or information problem.</t>
    </r>
    <r>
      <rPr>
        <sz val="12"/>
        <color rgb="FF000000"/>
        <rFont val="Calibri"/>
        <family val="2"/>
        <scheme val="minor"/>
      </rPr>
      <t xml:space="preserve"> Problems are easy to solve once you understand that something is possible. Then, you just need to learn how to make it possible for you.</t>
    </r>
  </si>
  <si>
    <t>I am competitive and determined to win, and I’m not a quitter. But until you quit what isn’t working, you can’t do the next thing. I was so determined to make it work that I didn’t hear what the market was saying.</t>
  </si>
  <si>
    <t>Mark Magnuson</t>
  </si>
  <si>
    <t>awesomic</t>
  </si>
  <si>
    <r>
      <rPr>
        <u/>
        <sz val="12"/>
        <color indexed="8"/>
        <rFont val="Calibri"/>
        <family val="2"/>
        <scheme val="minor"/>
      </rPr>
      <t>https://www.failory.com/interview/awesomic</t>
    </r>
  </si>
  <si>
    <t>Our first project was creating different apps for Shopify. We didn't have enough experience and any step-by-step plan, which we quickly realized and quit after releasing two plug-ins.</t>
  </si>
  <si>
    <r>
      <t xml:space="preserve">We've learned to </t>
    </r>
    <r>
      <rPr>
        <b/>
        <sz val="12"/>
        <color rgb="FF000000"/>
        <rFont val="Calibri"/>
        <family val="2"/>
        <scheme val="minor"/>
      </rPr>
      <t>plan everything from the very beginning, analyze our progress, and count risks.</t>
    </r>
    <r>
      <rPr>
        <sz val="12"/>
        <color indexed="8"/>
        <rFont val="Calibri"/>
        <family val="2"/>
        <scheme val="minor"/>
      </rPr>
      <t xml:space="preserve"> Because success won't happen if you back away when facing challenges.</t>
    </r>
  </si>
  <si>
    <t>Keeping even and staying the course is paramount. As cliche as it is, grit is the way when trying to do big things.</t>
  </si>
  <si>
    <t>Corey Maass</t>
  </si>
  <si>
    <t>beehiveid</t>
  </si>
  <si>
    <r>
      <rPr>
        <u/>
        <sz val="12"/>
        <color indexed="8"/>
        <rFont val="Calibri"/>
        <family val="2"/>
        <scheme val="minor"/>
      </rPr>
      <t>https://www.failory.com/interview/beehiveid</t>
    </r>
  </si>
  <si>
    <t>Lack of Funds</t>
  </si>
  <si>
    <r>
      <t xml:space="preserve"> I founded a training development company that I grew to profitability over ten years without outside funding and then sold to a defense contractor. After the acquisition, I joined the company as a Vice President and learned a lot about biometrics and working with the Department of Defense (DoD). I deployed to Iraq and Afghanistan on a number of occasions and had some amazing experiences.
I </t>
    </r>
    <r>
      <rPr>
        <b/>
        <sz val="12"/>
        <color rgb="FF000000"/>
        <rFont val="Calibri"/>
        <family val="2"/>
        <scheme val="minor"/>
      </rPr>
      <t>realized that I like small companies</t>
    </r>
    <r>
      <rPr>
        <sz val="12"/>
        <color rgb="FF000000"/>
        <rFont val="Calibri"/>
        <family val="2"/>
        <scheme val="minor"/>
      </rPr>
      <t xml:space="preserve">, so I left to start another company that primarily builds software for the DoD and foreign governments. My current company stems from that experience; </t>
    </r>
  </si>
  <si>
    <r>
      <t>We pivoted to a different solution - “selfie authentication”.</t>
    </r>
    <r>
      <rPr>
        <b/>
        <sz val="12"/>
        <color rgb="FF000000"/>
        <rFont val="Calibri"/>
        <family val="2"/>
        <scheme val="minor"/>
      </rPr>
      <t xml:space="preserve"> People used their webcam or phone to take a short video, and we used biometric face matching and voice biometrics to ensure they were a real person. But that solution had way too much friction.</t>
    </r>
    <r>
      <rPr>
        <sz val="12"/>
        <color indexed="8"/>
        <rFont val="Calibri"/>
        <family val="2"/>
        <scheme val="minor"/>
      </rPr>
      <t xml:space="preserve"> We pivoted because the rug had been pulled out from under us and we needed something quickly. </t>
    </r>
  </si>
  <si>
    <t xml:space="preserve">Don’t quit your day job. And start saving money now if you intend to launch a business. </t>
  </si>
  <si>
    <t>Shaked Klein Orbach &amp; Gilad Peled</t>
  </si>
  <si>
    <t>bildr</t>
  </si>
  <si>
    <r>
      <rPr>
        <u/>
        <sz val="12"/>
        <color indexed="8"/>
        <rFont val="Calibri"/>
        <family val="2"/>
        <scheme val="minor"/>
      </rPr>
      <t>https://www.failory.com/interview/bildr</t>
    </r>
  </si>
  <si>
    <t>Myself and two partners launched my first company while I was in college. I dropped out shortly after to focus full-time on the business.  What started in 2006 as the dream to create what would become Bildr quickly pivoted into a services business when funding for “no-code” developer tools fell on deaf ears about 15 years ahead of the market.</t>
  </si>
  <si>
    <r>
      <t xml:space="preserve">With Bildr, the </t>
    </r>
    <r>
      <rPr>
        <b/>
        <sz val="12"/>
        <color rgb="FF000000"/>
        <rFont val="Calibri"/>
        <family val="2"/>
        <scheme val="minor"/>
      </rPr>
      <t>learning comes straight from users and customers. It’s a constant process of failure and iteration.</t>
    </r>
    <r>
      <rPr>
        <sz val="12"/>
        <color rgb="FF000000"/>
        <rFont val="Calibri"/>
        <family val="2"/>
        <scheme val="minor"/>
      </rPr>
      <t xml:space="preserve"> Sometimes these are small things and not very costly; other times, they have a tangible impact through lost time and capital.</t>
    </r>
  </si>
  <si>
    <t>Hampus Jakobsson</t>
  </si>
  <si>
    <t>birdy</t>
  </si>
  <si>
    <r>
      <rPr>
        <u/>
        <sz val="12"/>
        <color indexed="8"/>
        <rFont val="Calibri"/>
        <family val="2"/>
        <scheme val="minor"/>
      </rPr>
      <t>https://www.failory.com/interview/birdy</t>
    </r>
  </si>
  <si>
    <t>Lack of Focus</t>
  </si>
  <si>
    <t>I’ve built and launched dozens of web apps. I’ve tried to grow a few of them into real businesses, with only a couple small successes.</t>
  </si>
  <si>
    <r>
      <t xml:space="preserve">Don’t try to solve everything, but one, very important thing. </t>
    </r>
    <r>
      <rPr>
        <b/>
        <sz val="12"/>
        <color rgb="FF000000"/>
        <rFont val="Calibri"/>
        <family val="2"/>
        <scheme val="minor"/>
      </rPr>
      <t>It doesn’t matter if the solution isn’t perfect as long as you work closely with your users and solve something worth a lot to them.</t>
    </r>
  </si>
  <si>
    <t>Joel Griffith</t>
  </si>
  <si>
    <t>botnim</t>
  </si>
  <si>
    <r>
      <rPr>
        <u/>
        <sz val="12"/>
        <color indexed="8"/>
        <rFont val="Calibri"/>
        <family val="2"/>
        <scheme val="minor"/>
      </rPr>
      <t>https://www.failory.com/interview/botnim</t>
    </r>
  </si>
  <si>
    <t>You have to optimize for the best customers out there, which means being open to pivots or changing who you market to.</t>
  </si>
  <si>
    <t xml:space="preserve"> The market is incredibly volatile, especially in tech, so you’ll need a tough stomach to weather the storm.</t>
  </si>
  <si>
    <t>Jordi Giménez</t>
  </si>
  <si>
    <t>brisk</t>
  </si>
  <si>
    <r>
      <rPr>
        <u/>
        <sz val="12"/>
        <color indexed="8"/>
        <rFont val="Calibri"/>
        <family val="2"/>
        <scheme val="minor"/>
      </rPr>
      <t>https://www.failory.com/interview/brisk</t>
    </r>
  </si>
  <si>
    <r>
      <t>I am a computer scientist who stumbled into starting a startup (called The Astonishing Tribe) back in 2002. We were six friends who built an art project; then we were contracted by Sony to help them improve the performance of their mobile phone user interfaces. We didn’t want to be selling hours, so we claimed to have a product - and off we were. In 2010 we had grown to 180 people, and that year we were shipping in over 12% of the world’s phones from vendors like Nokia, Motorola, Samsung, and Sony. And we had designed the first version of Android’s user interface. Suddenly, we got an offer from Blackberry, who was the biggest smartphone vendor at the time, to acquire us for $150m</t>
    </r>
    <r>
      <rPr>
        <b/>
        <sz val="12"/>
        <color rgb="FF000000"/>
        <rFont val="Calibri"/>
        <family val="2"/>
        <scheme val="minor"/>
      </rPr>
      <t>. We joined, and as we didn’t have any venture capital investors, it was a crazy deal for us.</t>
    </r>
  </si>
  <si>
    <r>
      <t xml:space="preserve">Solve a focused, critical problem. </t>
    </r>
    <r>
      <rPr>
        <b/>
        <sz val="12"/>
        <color rgb="FF000000"/>
        <rFont val="Calibri"/>
        <family val="2"/>
        <scheme val="minor"/>
      </rPr>
      <t>Don’t try to solve everything, but one, very important thing. It doesn’t matter if the solution isn’t perfect as long as you work closely with your users and solve something worth a lot to them.</t>
    </r>
  </si>
  <si>
    <t xml:space="preserve">Also, we had lots of doubts along the way: had we found the right “product-market” fit? We run everything with our own time and money, and this has become increasingly difficult. During the low times, you can really start to ask yourself, is it worth it to keep going? We’re about to break even, so the investment is paying off slowly—but it is working! </t>
  </si>
  <si>
    <t>Alin Dobra</t>
  </si>
  <si>
    <t>browserless</t>
  </si>
  <si>
    <r>
      <rPr>
        <u/>
        <sz val="12"/>
        <color indexed="8"/>
        <rFont val="Calibri"/>
        <family val="2"/>
        <scheme val="minor"/>
      </rPr>
      <t>https://www.failory.com/interview/browserless</t>
    </r>
  </si>
  <si>
    <r>
      <t xml:space="preserve">You don’t need to go after all customers at the same time. </t>
    </r>
    <r>
      <rPr>
        <b/>
        <sz val="12"/>
        <color rgb="FF000000"/>
        <rFont val="Calibri"/>
        <family val="2"/>
        <scheme val="minor"/>
      </rPr>
      <t>Find a use case. Go after it. Validate it. Get the first customer. Get the first 10 customers on the same use case. Get the next 100 customers, and then go from there.</t>
    </r>
  </si>
  <si>
    <t>It’s not easy to build a startup when you're married, have a 1-year-old, a family to think of and debts to pay</t>
  </si>
  <si>
    <t>Kevin Lamping</t>
  </si>
  <si>
    <t>bugfender</t>
  </si>
  <si>
    <r>
      <rPr>
        <u/>
        <sz val="12"/>
        <color indexed="8"/>
        <rFont val="Calibri"/>
        <family val="2"/>
        <scheme val="minor"/>
      </rPr>
      <t>https://www.failory.com/interview/bugfender</t>
    </r>
  </si>
  <si>
    <r>
      <t xml:space="preserve">I personally started mobile development in 2011. Back then, I was developing my very first mobile application for Android: an app to check the balance of my prepaid SIM card. It was an experiment for me, and I just wanted to learn about Android. </t>
    </r>
    <r>
      <rPr>
        <b/>
        <sz val="12"/>
        <color rgb="FF000000"/>
        <rFont val="Calibri"/>
        <family val="2"/>
        <scheme val="minor"/>
      </rPr>
      <t>My mobile phone operator didn’t have an app and I was annoyed that I had to keep checking their website to make sure my credit didn’t run out.</t>
    </r>
  </si>
  <si>
    <r>
      <rPr>
        <b/>
        <sz val="12"/>
        <color rgb="FF000000"/>
        <rFont val="Calibri"/>
        <family val="2"/>
        <scheme val="minor"/>
      </rPr>
      <t>Focus on building your audience first.</t>
    </r>
    <r>
      <rPr>
        <sz val="12"/>
        <color rgb="FF000000"/>
        <rFont val="Calibri"/>
        <family val="2"/>
        <scheme val="minor"/>
      </rPr>
      <t xml:space="preserve"> That doesn't mean you can't charge for your services, but don't expect the money that comes in at first to be significant.
</t>
    </r>
    <r>
      <rPr>
        <b/>
        <sz val="12"/>
        <color rgb="FF000000"/>
        <rFont val="Calibri"/>
        <family val="2"/>
        <scheme val="minor"/>
      </rPr>
      <t>I think the point of charging at first is to validate that folks will pay for the idea</t>
    </r>
    <r>
      <rPr>
        <sz val="12"/>
        <color rgb="FF000000"/>
        <rFont val="Calibri"/>
        <family val="2"/>
        <scheme val="minor"/>
      </rPr>
      <t>. Is it a good enough product that folks find it valuable enough to hand over the money?</t>
    </r>
  </si>
  <si>
    <t>Dane Jensen</t>
  </si>
  <si>
    <t>bunnyshell</t>
  </si>
  <si>
    <t>https://www.failory.com/interview/bunnyshell</t>
  </si>
  <si>
    <t>Poor Product</t>
  </si>
  <si>
    <t>Nick O'Hara</t>
  </si>
  <si>
    <t>busymind</t>
  </si>
  <si>
    <r>
      <rPr>
        <u/>
        <sz val="12"/>
        <color indexed="8"/>
        <rFont val="Calibri"/>
        <family val="2"/>
        <scheme val="minor"/>
      </rPr>
      <t>https://www.failory.com/interview/busymind</t>
    </r>
  </si>
  <si>
    <r>
      <t xml:space="preserve">Focus less on the income and more on the audience. I was so put off by the limited earnings potential that I never gave it my best effort. </t>
    </r>
    <r>
      <rPr>
        <b/>
        <sz val="12"/>
        <color rgb="FF000000"/>
        <rFont val="Calibri"/>
        <family val="2"/>
        <scheme val="minor"/>
      </rPr>
      <t>I treated that app more like an experiment, mostly because I was afraid to commit to it more than that.</t>
    </r>
  </si>
  <si>
    <t xml:space="preserve"> I’m currently eating through my savings to be able to do this full time. Once we close this round, I’ll feel a huge weight lifted off my shoulders since I’ll be able to have some income, regardless of how small. Another challenge I have personally faced, which I alluded to earlier, is dealing with rejection. I have never been trained in sales and have had no prior experience before Canary. You can imagine the wake-up call I had when the first dozen venues told me they weren’t interested. It was hard in the beginning, but I’m learning to have thicker skin.</t>
  </si>
  <si>
    <t>Andrew Guttormsen</t>
  </si>
  <si>
    <t>cam-ly</t>
  </si>
  <si>
    <r>
      <rPr>
        <u/>
        <sz val="12"/>
        <color indexed="8"/>
        <rFont val="Calibri"/>
        <family val="2"/>
        <scheme val="minor"/>
      </rPr>
      <t>https://www.failory.com/interview/cam-ly</t>
    </r>
  </si>
  <si>
    <r>
      <t xml:space="preserve">Rhett and I tried a business finding and matching great software developers with software companies. </t>
    </r>
    <r>
      <rPr>
        <b/>
        <sz val="12"/>
        <color rgb="FF000000"/>
        <rFont val="Calibri"/>
        <family val="2"/>
        <scheme val="minor"/>
      </rPr>
      <t>Two products got some traction jobpoacher.com and githire.com.</t>
    </r>
    <r>
      <rPr>
        <sz val="12"/>
        <color rgb="FF000000"/>
        <rFont val="Calibri"/>
        <family val="2"/>
        <scheme val="minor"/>
      </rPr>
      <t xml:space="preserve"> Job Poacher was a simple form that said what you currently did and what you were looking for and had an anonymous email feature like craigslist.</t>
    </r>
  </si>
  <si>
    <r>
      <t>What I would've told myself early on would be to just get really</t>
    </r>
    <r>
      <rPr>
        <b/>
        <sz val="12"/>
        <color rgb="FF000000"/>
        <rFont val="Calibri"/>
        <family val="2"/>
        <scheme val="minor"/>
      </rPr>
      <t xml:space="preserve"> clear about who our best customers are, and try being really upfront about whether or not Circle is the right fit for their specific use case.</t>
    </r>
  </si>
  <si>
    <t>Alexander Sumin</t>
  </si>
  <si>
    <t>canary</t>
  </si>
  <si>
    <r>
      <rPr>
        <u/>
        <sz val="12"/>
        <color indexed="8"/>
        <rFont val="Calibri"/>
        <family val="2"/>
        <scheme val="minor"/>
      </rPr>
      <t>https://www.failory.com/interview/canary</t>
    </r>
  </si>
  <si>
    <r>
      <t xml:space="preserve">I </t>
    </r>
    <r>
      <rPr>
        <b/>
        <sz val="12"/>
        <color rgb="FF000000"/>
        <rFont val="Calibri"/>
        <family val="2"/>
        <scheme val="minor"/>
      </rPr>
      <t>had a few other ventures</t>
    </r>
    <r>
      <rPr>
        <sz val="12"/>
        <color rgb="FF000000"/>
        <rFont val="Calibri"/>
        <family val="2"/>
        <scheme val="minor"/>
      </rPr>
      <t xml:space="preserve"> when I went to college at Bryant University, including the Charging Chair, a beach chair that charges your smartphone (pictured below) and DirtByMail (acquired; a website where you can anonymously send a bag of dirt to a dirtbag). </t>
    </r>
    <r>
      <rPr>
        <b/>
        <sz val="12"/>
        <color rgb="FF000000"/>
        <rFont val="Calibri"/>
        <family val="2"/>
        <scheme val="minor"/>
      </rPr>
      <t>Those ventures were really great because I learned different aspects of the business; manufacturing for the Charging Chair and legal issues with DirtByMail.</t>
    </r>
  </si>
  <si>
    <r>
      <rPr>
        <b/>
        <sz val="12"/>
        <color rgb="FF000000"/>
        <rFont val="Calibri"/>
        <family val="2"/>
        <scheme val="minor"/>
      </rPr>
      <t>I’m currently eating through my savings to be able to do this full time.</t>
    </r>
    <r>
      <rPr>
        <sz val="12"/>
        <color rgb="FF000000"/>
        <rFont val="Calibri"/>
        <family val="2"/>
        <scheme val="minor"/>
      </rPr>
      <t xml:space="preserve"> Once we close this round, I’ll feel a huge weight lifted off my shoulders since I’ll be able to have some income, regardless of how small. The biggest advantage of raising money is that it buys us time to operate for the next 12-14 months. In terms of actually finding investors and raising money, that presents another problem. How do you meet investors? </t>
    </r>
    <r>
      <rPr>
        <b/>
        <sz val="12"/>
        <color rgb="FF000000"/>
        <rFont val="Calibri"/>
        <family val="2"/>
        <scheme val="minor"/>
      </rPr>
      <t xml:space="preserve">For me, I met most of our investors through Shapr. Shapr is basically Tinder for networking. </t>
    </r>
    <r>
      <rPr>
        <sz val="12"/>
        <color rgb="FF000000"/>
        <rFont val="Calibri"/>
        <family val="2"/>
        <scheme val="minor"/>
      </rPr>
      <t>Whether you’re looking to meet investors, find an engineer, or just network with people in your area, Shapr will help.</t>
    </r>
  </si>
  <si>
    <t>Andrew Pierno</t>
  </si>
  <si>
    <t>circle</t>
  </si>
  <si>
    <r>
      <rPr>
        <u/>
        <sz val="12"/>
        <color indexed="8"/>
        <rFont val="Calibri"/>
        <family val="2"/>
        <scheme val="minor"/>
      </rPr>
      <t>https://www.failory.com/interview/circle</t>
    </r>
  </si>
  <si>
    <r>
      <t>What I would've told myself early on would be to just get really clear about who our best customers are, and</t>
    </r>
    <r>
      <rPr>
        <b/>
        <sz val="12"/>
        <color rgb="FF000000"/>
        <rFont val="Calibri"/>
        <family val="2"/>
        <scheme val="minor"/>
      </rPr>
      <t xml:space="preserve"> try being really upfront about whether or not Circle is the right fit for their specific use case.</t>
    </r>
  </si>
  <si>
    <t>James Rose</t>
  </si>
  <si>
    <t>claimcompass</t>
  </si>
  <si>
    <r>
      <rPr>
        <u/>
        <sz val="12"/>
        <color indexed="8"/>
        <rFont val="Calibri"/>
        <family val="2"/>
        <scheme val="minor"/>
      </rPr>
      <t>https://www.failory.com/interview/claimcompass</t>
    </r>
  </si>
  <si>
    <t xml:space="preserve">My past experiences are mostly solopreneurship type of stuff, like real estate rentals, trading stocks, and crypto before it was cool (yeah, like 2014). Can’t say I’ve been overly successful in any of the above. </t>
  </si>
  <si>
    <r>
      <t xml:space="preserve">At first, most airlines just jerked us around and wouldn’t pay, </t>
    </r>
    <r>
      <rPr>
        <b/>
        <sz val="12"/>
        <color rgb="FF000000"/>
        <rFont val="Calibri"/>
        <family val="2"/>
        <scheme val="minor"/>
      </rPr>
      <t>so we had no idea what to do.</t>
    </r>
    <r>
      <rPr>
        <sz val="12"/>
        <color rgb="FF000000"/>
        <rFont val="Calibri"/>
        <family val="2"/>
        <scheme val="minor"/>
      </rPr>
      <t xml:space="preserve"> Over time </t>
    </r>
    <r>
      <rPr>
        <b/>
        <sz val="12"/>
        <color rgb="FF000000"/>
        <rFont val="Calibri"/>
        <family val="2"/>
        <scheme val="minor"/>
      </rPr>
      <t>we built some legal know-how, got people with a legal profile on board and began collecting money. Then we nearly ran out of money, so had to fundraise.</t>
    </r>
    <r>
      <rPr>
        <sz val="12"/>
        <color rgb="FF000000"/>
        <rFont val="Calibri"/>
        <family val="2"/>
        <scheme val="minor"/>
      </rPr>
      <t xml:space="preserve"> Then our unit economics broke as we tried scaling - spending more on customer acquisition, but lagging behind in collecting that revenue, etc. Then there’s scaling tech, people, operations, etc. </t>
    </r>
    <r>
      <rPr>
        <b/>
        <sz val="12"/>
        <color rgb="FF000000"/>
        <rFont val="Calibri"/>
        <family val="2"/>
        <scheme val="minor"/>
      </rPr>
      <t>There’s always something</t>
    </r>
    <r>
      <rPr>
        <sz val="12"/>
        <color rgb="FF000000"/>
        <rFont val="Calibri"/>
        <family val="2"/>
        <scheme val="minor"/>
      </rPr>
      <t xml:space="preserve">. </t>
    </r>
  </si>
  <si>
    <t>Some things used to get me really worried, like a competitor releasing a new feature or someone saying something negative. The one thing that definitely still gets to me are the periods of slow, or even negative growth. It might only be a few days, maybe a week, but it definitely affects mood.</t>
  </si>
  <si>
    <t>Chris Lu</t>
  </si>
  <si>
    <t>cold-email-studio</t>
  </si>
  <si>
    <r>
      <rPr>
        <u/>
        <sz val="12"/>
        <color indexed="8"/>
        <rFont val="Calibri"/>
        <family val="2"/>
        <scheme val="minor"/>
      </rPr>
      <t>https://www.failory.com/interview/cold-email-studio</t>
    </r>
  </si>
  <si>
    <t xml:space="preserve">After the first company I tried to start failed, I joined a venture studio as a developer, working my way up to Head of Development. </t>
  </si>
  <si>
    <r>
      <t xml:space="preserve">Other than </t>
    </r>
    <r>
      <rPr>
        <b/>
        <sz val="12"/>
        <color rgb="FF000000"/>
        <rFont val="Calibri"/>
        <family val="2"/>
        <scheme val="minor"/>
      </rPr>
      <t>“Build something people want”</t>
    </r>
    <r>
      <rPr>
        <sz val="12"/>
        <color rgb="FF000000"/>
        <rFont val="Calibri"/>
        <family val="2"/>
        <scheme val="minor"/>
      </rPr>
      <t>, it’s hard to reconcile that you can do everything right and have a $0 outcome.</t>
    </r>
  </si>
  <si>
    <t>Janis Verzemnieks</t>
  </si>
  <si>
    <t>content-snare</t>
  </si>
  <si>
    <r>
      <rPr>
        <u/>
        <sz val="12"/>
        <color indexed="8"/>
        <rFont val="Calibri"/>
        <family val="2"/>
        <scheme val="minor"/>
      </rPr>
      <t>https://www.failory.com/interview/content-snare</t>
    </r>
  </si>
  <si>
    <r>
      <t>We started a long, painful foray into software and web design. O</t>
    </r>
    <r>
      <rPr>
        <b/>
        <sz val="12"/>
        <color rgb="FF000000"/>
        <rFont val="Calibri"/>
        <family val="2"/>
        <scheme val="minor"/>
      </rPr>
      <t>ver nearly 8 years we’ve built 3 (and a half) software products for our own business, sold one of them, built countless websites and undertaken some huge software projects for a range of clients.</t>
    </r>
  </si>
  <si>
    <r>
      <t xml:space="preserve">One thing </t>
    </r>
    <r>
      <rPr>
        <b/>
        <sz val="12"/>
        <color rgb="FF000000"/>
        <rFont val="Calibri"/>
        <family val="2"/>
        <scheme val="minor"/>
      </rPr>
      <t xml:space="preserve">we focused on I think more than another MVP’s was the look and feel. We invested in good design up front, to make sure the product was visually appealing. </t>
    </r>
    <r>
      <rPr>
        <sz val="12"/>
        <color rgb="FF000000"/>
        <rFont val="Calibri"/>
        <family val="2"/>
        <scheme val="minor"/>
      </rPr>
      <t>Our target market are designers, after all.</t>
    </r>
  </si>
  <si>
    <t>Cristina Carvallo</t>
  </si>
  <si>
    <t>copyai</t>
  </si>
  <si>
    <r>
      <rPr>
        <u/>
        <sz val="12"/>
        <color indexed="8"/>
        <rFont val="Calibri"/>
        <family val="2"/>
        <scheme val="minor"/>
      </rPr>
      <t>https://www.failory.com/interview/copyai</t>
    </r>
  </si>
  <si>
    <r>
      <t xml:space="preserve">Paul, my cofounder, and I worked together for the last 5 years. During our time at our last company, we kept working on side projects that we felt were important to us. None of them worked until CopyAI. We’ve been fascinated by entrepreneurship and helping people find their passion in business. We realized that being creative is a muscle and requires a lot of work. When we saw what the latest AI algorithms like GPT-3 can do, we knew that they would be able to help lower the barriers of entrepreneurship. One earlier idea we tried was called ConceptHunt where we helped founders discover their next startup idea. It was a daily interactive newsletter for brainstorming. We would send a few fictitious business names and you would have to send us the business model back. </t>
    </r>
    <r>
      <rPr>
        <b/>
        <sz val="12"/>
        <color rgb="FF000000"/>
        <rFont val="Calibri"/>
        <family val="2"/>
        <scheme val="minor"/>
      </rPr>
      <t xml:space="preserve">Unfortunately, it didn’t go anywhere. </t>
    </r>
    <r>
      <rPr>
        <sz val="12"/>
        <color rgb="FF000000"/>
        <rFont val="Calibri"/>
        <family val="2"/>
        <scheme val="minor"/>
      </rPr>
      <t>We launched other ideas using GPT-3. Simplify.so did text condensing, we built a slack bot that was never released and we made taglines.ai to help businesses come up with their slogans.</t>
    </r>
  </si>
  <si>
    <r>
      <t xml:space="preserve">Customers buying auto insurance in Mexico are used to being sold their policies face to face from an insurance agent. 
Changing this mindset was our first obstacle as customers were not used to buying intangible products by themselves, let alone from their mobile phones.
Another challenge has been finding new ways to invest in our growth. Being a small player in the industry means we have a limited budget to compete with already established insurance companies with substantial marketing budgets that allow them to invest heavily in national media &amp; PPC campaigns.
In our case, we have to be super </t>
    </r>
    <r>
      <rPr>
        <b/>
        <sz val="12"/>
        <color rgb="FF000000"/>
        <rFont val="Calibri"/>
        <family val="2"/>
        <scheme val="minor"/>
      </rPr>
      <t>creative and efficient.</t>
    </r>
  </si>
  <si>
    <t>Robert Walker</t>
  </si>
  <si>
    <t>corebook</t>
  </si>
  <si>
    <r>
      <rPr>
        <u/>
        <sz val="12"/>
        <color indexed="8"/>
        <rFont val="Calibri"/>
        <family val="2"/>
        <scheme val="minor"/>
      </rPr>
      <t>https://www.failory.com/interview/corebook</t>
    </r>
  </si>
  <si>
    <t>I founded my first business (graphic design studio) by helping out friends who played in rock bands by designing gig posters, album artworks, band logos, and Myspace layouts. In parallel, I tried to co-found another marketing agency startup. I failed fast because of a lack of money while bootstrapping.</t>
  </si>
  <si>
    <r>
      <t xml:space="preserve">Core takeaway: </t>
    </r>
    <r>
      <rPr>
        <b/>
        <sz val="12"/>
        <color rgb="FF000000"/>
        <rFont val="Calibri"/>
        <family val="2"/>
        <scheme val="minor"/>
      </rPr>
      <t>develop a robust testing system as soon as possible.</t>
    </r>
  </si>
  <si>
    <t>But at what personal costs? I lived in a neighborhood so dangerous my neighbor was murdered. I was so poor that I qualified for Medicaid. I started to look at spaces under bridges and started seriously thinking “if I lived in a tent under there, I could extend my runway.” Pinguino’s relationship with her partner became strained from lack of income. Steve lived in a Soviet-era building where--I swear I’m not making this up--raw sewage was pouring from the ceiling during one visit. We all stretched ourselves to the limit--and then some--keeping the app afloat through sheer grit and determination if not outright lunacy.</t>
  </si>
  <si>
    <t>Patrick Walls</t>
  </si>
  <si>
    <t>crabi</t>
  </si>
  <si>
    <r>
      <rPr>
        <u/>
        <sz val="12"/>
        <color indexed="8"/>
        <rFont val="Calibri"/>
        <family val="2"/>
        <scheme val="minor"/>
      </rPr>
      <t>https://www.failory.com/interview/crabi</t>
    </r>
  </si>
  <si>
    <r>
      <rPr>
        <b/>
        <sz val="12"/>
        <color rgb="FF000000"/>
        <rFont val="Calibri"/>
        <family val="2"/>
        <scheme val="minor"/>
      </rPr>
      <t>Javier, Arnoldo &amp; myself were working on another company founded by Javier.</t>
    </r>
    <r>
      <rPr>
        <sz val="12"/>
        <color rgb="FF000000"/>
        <rFont val="Calibri"/>
        <family val="2"/>
        <scheme val="minor"/>
      </rPr>
      <t xml:space="preserve"> We were manufacturing slot machines for casinos and other venues. One evening, discussing the world and the radical transformation it experienced over the last decade,</t>
    </r>
    <r>
      <rPr>
        <b/>
        <sz val="12"/>
        <color rgb="FF000000"/>
        <rFont val="Calibri"/>
        <family val="2"/>
        <scheme val="minor"/>
      </rPr>
      <t xml:space="preserve"> we began questioning ourselves which other industries were bound to be radically transformed by technology, and a light went on: insurance.</t>
    </r>
  </si>
  <si>
    <r>
      <t xml:space="preserve">
Find 5 or 10 customers willing to pay before building the product:
Get them interested and get their input on what they need. </t>
    </r>
    <r>
      <rPr>
        <b/>
        <sz val="12"/>
        <color rgb="FF000000"/>
        <rFont val="Calibri"/>
        <family val="2"/>
        <scheme val="minor"/>
      </rPr>
      <t>I would hack together prototypes as fast as possible using Typeform and do a lot of manual work behind the scenes.</t>
    </r>
    <r>
      <rPr>
        <sz val="12"/>
        <color rgb="FF000000"/>
        <rFont val="Calibri"/>
        <family val="2"/>
        <scheme val="minor"/>
      </rPr>
      <t xml:space="preserve">
‍</t>
    </r>
  </si>
  <si>
    <t>I’m passionate about building apps and starting companies, but I wasn’t passionate about the idea behind Delite or the problems that Delite was solving. After our YC interview, I lost the motivation to keep working on it. I wonder if I would have kept going if I really believed in the idea.</t>
  </si>
  <si>
    <t>Rohit Nallapeta</t>
  </si>
  <si>
    <t>cuddli</t>
  </si>
  <si>
    <r>
      <rPr>
        <u/>
        <sz val="12"/>
        <color indexed="8"/>
        <rFont val="Calibri"/>
        <family val="2"/>
        <scheme val="minor"/>
      </rPr>
      <t>https://www.failory.com/interview/cuddli</t>
    </r>
  </si>
  <si>
    <r>
      <t>If I had to do this over again,</t>
    </r>
    <r>
      <rPr>
        <b/>
        <sz val="12"/>
        <color rgb="FF000000"/>
        <rFont val="Calibri"/>
        <family val="2"/>
        <scheme val="minor"/>
      </rPr>
      <t xml:space="preserve"> I’d partner with Airbnb and sell their experiences as date experiences (this wasn’t an option since Airbnb initially launched “Experiences” shortly before we shut down).</t>
    </r>
  </si>
  <si>
    <t>Julian</t>
  </si>
  <si>
    <t>delite</t>
  </si>
  <si>
    <r>
      <rPr>
        <u/>
        <sz val="12"/>
        <color indexed="8"/>
        <rFont val="Calibri"/>
        <family val="2"/>
        <scheme val="minor"/>
      </rPr>
      <t>https://www.failory.com/interview/delite</t>
    </r>
  </si>
  <si>
    <r>
      <t xml:space="preserve">First of all, if you have an idea, just try to build it. </t>
    </r>
    <r>
      <rPr>
        <b/>
        <sz val="12"/>
        <color rgb="FF000000"/>
        <rFont val="Calibri"/>
        <family val="2"/>
        <scheme val="minor"/>
      </rPr>
      <t>Sit down for a day and try to hack something together. You don’t have to know how to code to do that.</t>
    </r>
    <r>
      <rPr>
        <sz val="12"/>
        <color indexed="8"/>
        <rFont val="Calibri"/>
        <family val="2"/>
        <scheme val="minor"/>
      </rPr>
      <t xml:space="preserve"> You can use tools like Typeform and Webflow to build real applications.</t>
    </r>
  </si>
  <si>
    <t>When I launched, I received a total of 0 orders. The first two months of growing Embarque were some of the hardest on an emotional level. I was having a serious bout of impostor syndrome and didn't fully understand the length of a sales cycle for productized content marketing services. I recently learned that the summer months are usually a grueling time for agencies and online businesses for acquiring new clients. 
Nevertheless, I decided to plow through, remained active in some online communities, published helpful content, and included some samples on the homepage from previous work.</t>
  </si>
  <si>
    <t>Stephen Titus</t>
  </si>
  <si>
    <t>eloquis</t>
  </si>
  <si>
    <t>https://www.failory.com/interview/eloquis</t>
  </si>
  <si>
    <r>
      <rPr>
        <b/>
        <sz val="12"/>
        <color rgb="FF000000"/>
        <rFont val="Calibri"/>
        <family val="2"/>
        <scheme val="minor"/>
      </rPr>
      <t>We would validate the idea at the conceptual level by creating a few ad campaigns and digital marketing campaigns to gauge user interest and need.</t>
    </r>
    <r>
      <rPr>
        <sz val="12"/>
        <color indexed="8"/>
        <rFont val="Calibri"/>
        <family val="2"/>
        <scheme val="minor"/>
      </rPr>
      <t xml:space="preserve"> We’d interview the target or potential customer segments and try to understand the problem and not assume a need.</t>
    </r>
  </si>
  <si>
    <t>Being a recently graduated student, there is always the pressure of pursuing a traditional corporate career with big names and high starting salaries. It is initially difficult to express your vision with a business especially when it has not yet started generating revenues.</t>
  </si>
  <si>
    <t>Kalo Yankulov</t>
  </si>
  <si>
    <t>embarque</t>
  </si>
  <si>
    <r>
      <rPr>
        <u/>
        <sz val="12"/>
        <color indexed="8"/>
        <rFont val="Calibri"/>
        <family val="2"/>
        <scheme val="minor"/>
      </rPr>
      <t>https://www.failory.com/interview/embarque</t>
    </r>
  </si>
  <si>
    <r>
      <t xml:space="preserve">It’s challenging to juggle between projects, </t>
    </r>
    <r>
      <rPr>
        <b/>
        <sz val="12"/>
        <color rgb="FF000000"/>
        <rFont val="Calibri"/>
        <family val="2"/>
        <scheme val="minor"/>
      </rPr>
      <t>but I do my best to tackle it by having a very organized schedule and a daily to-do list.</t>
    </r>
  </si>
  <si>
    <t>Daniel Steele</t>
  </si>
  <si>
    <t>emit</t>
  </si>
  <si>
    <r>
      <rPr>
        <u/>
        <sz val="12"/>
        <color indexed="8"/>
        <rFont val="Calibri"/>
        <family val="2"/>
        <scheme val="minor"/>
      </rPr>
      <t>https://www.failory.com/interview/emit</t>
    </r>
  </si>
  <si>
    <r>
      <t xml:space="preserve">We have had to bootstrap a lot of the marketing, outreach to PR and customers, as well as create the creative assets to showcase emit. It's an exhilarating experience as we get to learn incredible amounts every day, and </t>
    </r>
    <r>
      <rPr>
        <b/>
        <sz val="12"/>
        <color rgb="FF000000"/>
        <rFont val="Calibri"/>
        <family val="2"/>
        <scheme val="minor"/>
      </rPr>
      <t>have to learn to be rapid and decisive but also thoughtful with our actions.</t>
    </r>
  </si>
  <si>
    <t>Justin Anyanwu</t>
  </si>
  <si>
    <t>encharge</t>
  </si>
  <si>
    <r>
      <rPr>
        <u/>
        <sz val="12"/>
        <color indexed="8"/>
        <rFont val="Calibri"/>
        <family val="2"/>
        <scheme val="minor"/>
      </rPr>
      <t>https://www.failory.com/interview/encharge</t>
    </r>
  </si>
  <si>
    <t>In 2013 I started my entrepreneurial journey – since then I’ve started at least 7 different startups – most of them failed miserably.</t>
  </si>
  <si>
    <t>After 3 years of working on the platform and we started getting feedback from users that showed that we hadn’t built the core functionalities they needed. For instance, the average wedding planner has helpers/employees. They mostly wanted to be able to create separate accounts for each helper and give them the ability to collaborate on the platform.</t>
  </si>
  <si>
    <t>Relieved. For a while, we knew it was over. And it was no longer fun to work on it. So, closing the doors was just finalizing something we already felt.</t>
  </si>
  <si>
    <t>Andrey Norin</t>
  </si>
  <si>
    <t>eola</t>
  </si>
  <si>
    <r>
      <rPr>
        <u/>
        <sz val="12"/>
        <color indexed="8"/>
        <rFont val="Calibri"/>
        <family val="2"/>
        <scheme val="minor"/>
      </rPr>
      <t>https://www.failory.com/interview/eola</t>
    </r>
  </si>
  <si>
    <t>Lack of Experience</t>
  </si>
  <si>
    <t>At the time, I wasn’t looking for a new position, having recently closed down my web development agency. I was tired of the over-hype that came with starting a startup.</t>
  </si>
  <si>
    <t>Drilling further into the cause of failure of ExploreVR.net, I can attribute it to several major reasons.
Reason 1 – I completely lacked any understanding of how to carry out market research. I simply didn’t have the skills or the requisite background of facts to figure out the supply-demand equation, and whether a business with a compelling enough USP can be created in this niche.
In addition to that, the concept of business positioning was completely alien to me. In essence, I created a business that competed head-on for the same customers as Yelp and Google. That reason alone is enough to sink most startups.
Reason 2 – I had no business promotion skills. When I started the project, I literally had no idea about the strategies and techniques that can be employed to help customers find you.
My marketing game was a fail. Prior to the start of the project, I had heard of SEO and things like keyword research, but I had no idea how to put together a cohesive strategy to attract customers. I am embarrassed to say this, but I attempted to “retrofit” marketing to an existing product. Oyyyyyy vey… (face palm).
Reason 3 – Underestimating the technical difficulty of the project. As I mentioned earlier, I do have a tech background, so I thought I could produce a top-notch WordPress based app within a reasonable amount of time. Well, right now I can, but back then I couldn’t.
Reason 4 – Having an extreme product-focus. Because I was so in the technical weeds of the project it put my focus basically 100% on the product instead of the customer. Major fail.
I had built a site that I wanted to see, without giving much thought or evidence if it’s something my potential clients even wanted. It turns out, they didn’t. But I didn’t have the skills or the insight to find that out in advance of building the product.
Reason 5 – Not talking to prospective customers early enough. This ties in very closely with the other reasons I listed. Had I actually tuned into the customer conversations earlier in the process, I probably would not have ever built ExploreVR.net.
I didn’t spend enough time identifying the problem areas that were pertinent in this niche. Nor did I have a good enough of a gauge to figure out the extent of the pain, and the customer’s willingness to solve that set of problems.
The realization that the project was doomed came on gradually.  As I started to educate myself on marketing and digital service creation, the dots started to connect. It was not an overnight realization, but more of a slow coming to terms.</t>
  </si>
  <si>
    <t>As a business owner, one of the hardest things to do is to maintain an objective outlook. Passion for your product is actually a detriment in some sense because it blinds you and causes a distorted perception of reality. Once objectivity set in I realized that success was not in the cards because my business was built around a faulty premise.
The problem with my site was that users simply didn’t care to be on it. The few visitors that I had only stayed briefly, and most never came back. I did get some people to sign up for the free tier, but they found the site of limited utility, so the decision to abandon the project was kind of obvious.
By the time I was finished with getting the site to work and look in the way intended it to, I realized that there is no need to continue. The thing was dead on arrival.
I did everything I could and learned a ton in the process, so moving on was easy.</t>
  </si>
  <si>
    <t>Alan Murray</t>
  </si>
  <si>
    <t>eventloot</t>
  </si>
  <si>
    <r>
      <rPr>
        <u/>
        <sz val="12"/>
        <color indexed="8"/>
        <rFont val="Calibri"/>
        <family val="2"/>
        <scheme val="minor"/>
      </rPr>
      <t>https://www.failory.com/interview/eventloot</t>
    </r>
  </si>
  <si>
    <t>Before Eventloot, I built a trading platform for college students while still in college. It was a massive failure mainly because we didn’t code it in a scalable way. It was written in PHP and HTML with an SQL DB. That’s not the problem, the problem was that we wrote almost everything in two-three files and we wrote all our queries by hand. It was awful whenever we found a bug that needed fixing. At the time, I was already running an Anime lifestyle brand. We sold graphic tees and posters. But the one thing I can say about myself is that I have become fairly resourceful due to my experience with starting entrepreneurial ventures. I know where to find the right freelancers to help us achieve a goal.</t>
  </si>
  <si>
    <r>
      <t>On reflection, I did spend quite a bit of time agonizing over this at the start.</t>
    </r>
    <r>
      <rPr>
        <b/>
        <sz val="12"/>
        <color rgb="FF000000"/>
        <rFont val="Calibri"/>
        <family val="2"/>
        <scheme val="minor"/>
      </rPr>
      <t xml:space="preserve"> I ultimately decided I wouldn’t know what the product was until I’d built it and would find it hard explaining to people what it was.</t>
    </r>
    <r>
      <rPr>
        <sz val="12"/>
        <color indexed="8"/>
        <rFont val="Calibri"/>
        <family val="2"/>
        <scheme val="minor"/>
      </rPr>
      <t xml:space="preserve"> This really should have been a red flag and is a good lesson that I learned, if you can’t explain your product to someone and the problem it’s solving then you need to work this out before you spend any time on product development or writing code.</t>
    </r>
  </si>
  <si>
    <t>I really had no idea about how to launch a business or what to do, however, I learned pretty quickly the importance of diving in and giving it a go! It’s important to be prepared and do your research, but at some point, you just need to get out there, make the mistakes and learn from them for the next time!</t>
  </si>
  <si>
    <t>Adrian Balcan</t>
  </si>
  <si>
    <t>explorevr</t>
  </si>
  <si>
    <r>
      <rPr>
        <u/>
        <sz val="12"/>
        <color indexed="8"/>
        <rFont val="Calibri"/>
        <family val="2"/>
        <scheme val="minor"/>
      </rPr>
      <t>https://www.failory.com/interview/explorevr</t>
    </r>
  </si>
  <si>
    <r>
      <t xml:space="preserve">The one thing that I did correctly at the outset of the project was to settle on a building methodology. I knew that my set of requirements was fuzzy, </t>
    </r>
    <r>
      <rPr>
        <b/>
        <sz val="12"/>
        <color rgb="FF000000"/>
        <rFont val="Calibri"/>
        <family val="2"/>
        <scheme val="minor"/>
      </rPr>
      <t>so I decided to go with something called the Agile approach. Basically what that means is that I would start with version 1.0 that was super-bare bones, and I would work in small increments to improve it and add features.</t>
    </r>
  </si>
  <si>
    <t>Tobi Ogunwande</t>
  </si>
  <si>
    <t>fantastic-house-buyers</t>
  </si>
  <si>
    <r>
      <rPr>
        <u/>
        <sz val="12"/>
        <color indexed="8"/>
        <rFont val="Calibri"/>
        <family val="2"/>
        <scheme val="minor"/>
      </rPr>
      <t>https://www.failory.com/interview/fantastic-house-buyers</t>
    </r>
  </si>
  <si>
    <r>
      <rPr>
        <b/>
        <sz val="12"/>
        <color rgb="FF000000"/>
        <rFont val="Calibri"/>
        <family val="2"/>
        <scheme val="minor"/>
      </rPr>
      <t>I took up the challenge to research, read a lot of articles on website development, how to build an MVP,</t>
    </r>
    <r>
      <rPr>
        <sz val="12"/>
        <color indexed="8"/>
        <rFont val="Calibri"/>
        <family val="2"/>
        <scheme val="minor"/>
      </rPr>
      <t xml:space="preserve"> etc! Well, as they say, the rest is history.</t>
    </r>
  </si>
  <si>
    <t>Michael Dubakov</t>
  </si>
  <si>
    <t>fibery</t>
  </si>
  <si>
    <r>
      <rPr>
        <u/>
        <sz val="12"/>
        <color indexed="8"/>
        <rFont val="Calibri"/>
        <family val="2"/>
        <scheme val="minor"/>
      </rPr>
      <t>https://www.failory.com/interview/fibery</t>
    </r>
  </si>
  <si>
    <r>
      <t xml:space="preserve">Hi! I’m Michael, a 42-year old entrepreneur from Belarus. I started my first company (Targetprocess) in 2004, and in 2021 it </t>
    </r>
    <r>
      <rPr>
        <b/>
        <sz val="12"/>
        <color rgb="FF000000"/>
        <rFont val="Calibri"/>
        <family val="2"/>
        <scheme val="minor"/>
      </rPr>
      <t xml:space="preserve">was acquired by Apptio. </t>
    </r>
  </si>
  <si>
    <r>
      <t>W</t>
    </r>
    <r>
      <rPr>
        <b/>
        <sz val="12"/>
        <color rgb="FF000000"/>
        <rFont val="Calibri"/>
        <family val="2"/>
        <scheme val="minor"/>
      </rPr>
      <t>e spent the first several months just prototyping and playing with various technologies. We manage to solve all major technological problems, but we may face more with growth.</t>
    </r>
    <r>
      <rPr>
        <sz val="12"/>
        <color indexed="8"/>
        <rFont val="Calibri"/>
        <family val="2"/>
        <scheme val="minor"/>
      </rPr>
      <t xml:space="preserve"> These are good problems to have, but I still wonder how Fibery will survive large 1000 people accounts in the future.
The real challenge was a company separation. Fibery was an internal project first, and it was extremely hard to spin it off as an independent company. It took more than 2 years and endless negotiations. At some point, Fibery was close to death (and it was even announced to the team), but we survived, separated, and cleaned our cap table to get the seed round. I definitely don’t want to have this experience again.</t>
    </r>
  </si>
  <si>
    <t>Jan Johannes</t>
  </si>
  <si>
    <t>flux</t>
  </si>
  <si>
    <r>
      <rPr>
        <u/>
        <sz val="12"/>
        <color indexed="8"/>
        <rFont val="Calibri"/>
        <family val="2"/>
        <scheme val="minor"/>
      </rPr>
      <t>https://www.failory.com/interview/flux</t>
    </r>
  </si>
  <si>
    <t>Bad Management</t>
  </si>
  <si>
    <r>
      <t>The basis of all product iterations was always that we tried to build something that lets you own your data but still take part in mainstream social media with normal non-nerdy friends</t>
    </r>
    <r>
      <rPr>
        <b/>
        <sz val="12"/>
        <color rgb="FF000000"/>
        <rFont val="Calibri"/>
        <family val="2"/>
        <scheme val="minor"/>
      </rPr>
      <t>. First prototypes were before diaspora but similar federated social networks. We quickly learned that support for all data types (images, events etc.) was too much, so we focused on the most important one: messages.</t>
    </r>
  </si>
  <si>
    <t>I am really grateful to all our investors that allowed me to do this and I am confident that somehow something new and bigger will evolve out of this unique situation.</t>
  </si>
  <si>
    <t>Duncan Hamra</t>
  </si>
  <si>
    <t>formatically</t>
  </si>
  <si>
    <r>
      <rPr>
        <u/>
        <sz val="12"/>
        <color indexed="8"/>
        <rFont val="Calibri"/>
        <family val="2"/>
        <scheme val="minor"/>
      </rPr>
      <t>https://www.failory.com/interview/formatically</t>
    </r>
  </si>
  <si>
    <t>We started our first company together in high school, where we hired some friends, knocked on some neighbor's doors, and started mowing lawns. We ran that business for three years before we managed to sell it to somebody. We restarted it three times. There were two failed versions before we got to the version that sold and we didn't sell it for a ton of money. We sold the equipment and a contact list of 100 people. We used some of that money from selling the business to start building a website called Formatically.</t>
  </si>
  <si>
    <t>It was 2013 and we spent the next five years building different versions of that website, learning how to write code, learning how to design, learning how to hire people only to find out at the end that you have to have an idea that you can relate to and that you can solve well, but also has to be able to make money. It was incredibly valuable, and I have no regrets. We had a blast.</t>
  </si>
  <si>
    <t>The first one was working with an external provider. Because we had somebody else building it for us, we had to learn through that person. We didn't know what we were doing. It was very hard to iterate through those versions. We'd create a version, realize it was terrible. And then we will need to spend another $2,000 to completely rebuild the product. We were not even sure if this new version was going to work. We discovered paper prototyping and prototyping tools. I started getting into that. Another big challenge was monetization. We were trying to figure out what our product offered that people would be willing to pay for.</t>
  </si>
  <si>
    <t>Tarun Gupta</t>
  </si>
  <si>
    <t>freshconnect</t>
  </si>
  <si>
    <r>
      <rPr>
        <u/>
        <sz val="12"/>
        <color indexed="8"/>
        <rFont val="Calibri"/>
        <family val="2"/>
        <scheme val="minor"/>
      </rPr>
      <t>https://www.failory.com/interview/freshconnect</t>
    </r>
  </si>
  <si>
    <r>
      <rPr>
        <b/>
        <sz val="12"/>
        <color rgb="FF000000"/>
        <rFont val="Calibri"/>
        <family val="2"/>
        <scheme val="minor"/>
      </rPr>
      <t>Prior to FreshConnect,</t>
    </r>
    <r>
      <rPr>
        <sz val="12"/>
        <color indexed="8"/>
        <rFont val="Calibri"/>
        <family val="2"/>
        <scheme val="minor"/>
      </rPr>
      <t xml:space="preserve"> while in college, there was an important moment in my entrepreneurship journey. In my second year, a guy with a diary in his hand knocked on my door. He explained to me that he had a business opportunity that didn't require investing a lot of money or resources. It was a multilevel marketing business, where you earned passive income by growing your network; just like the Amway model. In my desperation to do something, I thought this was a sign and I took the opportunity by spending INR15000 of my college scholarship on that. This guy later convinced me to spend INR25000 more, so as to be able to get success faster. It was all logical for me at that point, so I did invest all my scholarship amount of that semester. Unlike other MLM companies, they were giving products worth the same amount I was investing, </t>
    </r>
    <r>
      <rPr>
        <b/>
        <sz val="12"/>
        <color rgb="FF000000"/>
        <rFont val="Calibri"/>
        <family val="2"/>
        <scheme val="minor"/>
      </rPr>
      <t>but the problem is that no one needed them.</t>
    </r>
  </si>
  <si>
    <r>
      <t xml:space="preserve">There was another challenge that we faced which was related to our target audience: retailers were not tech-savvy and we needed to push them to order through the app. I think this push is needed to change existing user behavior. </t>
    </r>
    <r>
      <rPr>
        <b/>
        <sz val="12"/>
        <color rgb="FF000000"/>
        <rFont val="Calibri"/>
        <family val="2"/>
        <scheme val="minor"/>
      </rPr>
      <t>While well-capitalized players do it through giving deep discounts, we did it manually.</t>
    </r>
  </si>
  <si>
    <t>Prior to FreshConnect, while in college, there was an important moment in my entrepreneurship journey. In my second year, a guy with a diary in his hand knocked on my door. He explained to me that he had a business opportunity that didn't require investing a lot of money or resources. It was a multilevel marketing business, where you earned passive income by growing your network; just like the Amway model. In my desperation to do something, I thought this was a sign and I took the opportunity by spending INR15000 of my college scholarship on that. This guy later convinced me to spend INR25000 more, so as to be able to get success faster. It was all logical for me at that point, so I did invest all my scholarship amount of that semester. Unlike other MLM companies, they were giving products worth the same amount I was investing, but the problem is that no one needed them. On top of that, I flunked my studies to completely focus on my business and justified it by looking at examples like Bill Gates who dropped out of college to start their business. I performed very poorly that semester, lost my scholarship money and soured a lot of relationships with my friends by selling this opportunity to them. This also hurt my mental health as I went into mild depression (without knowing it). I was ashamed of myself because of this failure and I didn’t tell my parents about this until everything fell apart. </t>
  </si>
  <si>
    <t>Luke Thomas</t>
  </si>
  <si>
    <t>friday</t>
  </si>
  <si>
    <r>
      <rPr>
        <u/>
        <sz val="12"/>
        <color indexed="8"/>
        <rFont val="Calibri"/>
        <family val="2"/>
        <scheme val="minor"/>
      </rPr>
      <t>https://www.failory.com/interview/friday</t>
    </r>
  </si>
  <si>
    <t>I consistently find that the best use of my time is to talk to existing customers and improve the product so it’s more of a must-have. If I do that, people will tell their friends about it.</t>
  </si>
  <si>
    <t>Overall, Friday has been a journey of constant iteration, frustration, and excitement. But I think that’s the same story for any company. It takes time to figure things out. There’s always something that needs to be improved. There’s always a fire to fight. For me, that’s what makes running a company exciting. There’s a new challenge every day that needs to be solved.</t>
  </si>
  <si>
    <t>Matt Studdert</t>
  </si>
  <si>
    <t>frontend-mentor</t>
  </si>
  <si>
    <r>
      <rPr>
        <u/>
        <sz val="12"/>
        <color indexed="8"/>
        <rFont val="Calibri"/>
        <family val="2"/>
        <scheme val="minor"/>
      </rPr>
      <t>https://www.failory.com/interview/frontend-mentor</t>
    </r>
  </si>
  <si>
    <t>At this point, I had been trying (and failing miserably) to launch a new fitness-related online business. I had been building an app for over half a year and still hadn’t launched anything, validated the idea, or even figured out a route to market. Out of frustration, I challenged myself to ship an unrelated idea in a couple of days. </t>
  </si>
  <si>
    <t>If I could have my time again, one major thing I’d do better is to move faster. I was too slow (I like to call it methodical, but who am I kidding?) validating the business model and launching the subscription. Realistically, we could have had a PRO subscription with design files and premium challenges up and running within months!</t>
  </si>
  <si>
    <t>Evan Varsamis</t>
  </si>
  <si>
    <t>gadget-flow</t>
  </si>
  <si>
    <r>
      <rPr>
        <u/>
        <sz val="12"/>
        <color indexed="8"/>
        <rFont val="Calibri"/>
        <family val="2"/>
        <scheme val="minor"/>
      </rPr>
      <t>https://www.failory.com/interview/gadget-flow</t>
    </r>
  </si>
  <si>
    <r>
      <t xml:space="preserve">I remember when I was 8 and I got my first computer that’s when I fell in love with technology. From games to hardware to software and everything in between. When I was 13 I started practicing coding and after a couple years graphic design. </t>
    </r>
    <r>
      <rPr>
        <b/>
        <sz val="12"/>
        <color rgb="FF000000"/>
        <rFont val="Calibri"/>
        <family val="2"/>
        <scheme val="minor"/>
      </rPr>
      <t xml:space="preserve">Before I turned 18 I launched a web design company with an older friend of mine and pitched our services to businesses while “having a website” was trending in Greece at that time. As soon as I got my BSc I went to work for a shipping company for less than a year which is when I realized that I had to do something creative and something related to tech so I rented an office right across the shipping company that I was working part-time and launched a Media agency with my best friend Mike Chliounakis. </t>
    </r>
    <r>
      <rPr>
        <sz val="12"/>
        <color rgb="FF000000"/>
        <rFont val="Calibri"/>
        <family val="2"/>
        <scheme val="minor"/>
      </rPr>
      <t xml:space="preserve">We were focusing on Digital Advertising, Graphic and Web Design, Branding, etc. and at the same time, </t>
    </r>
    <r>
      <rPr>
        <b/>
        <sz val="12"/>
        <color rgb="FF000000"/>
        <rFont val="Calibri"/>
        <family val="2"/>
        <scheme val="minor"/>
      </rPr>
      <t>we were running the 2 blogs that I was working on with my partner Cassie.</t>
    </r>
  </si>
  <si>
    <t>Not hiring fast enough. You know, as a founder you think that you can do it all the first few months but that’s not true and I realized it the hard way after I had a minor burnout. The truth is that the faster your hire people to help you with the small tasks you can focus on growing your business. Another mistake is hiring the wrong people. We didn’t have an HR manager or someone experienced in our team so it was 100% based on some key factors and our gut that lead to a couple bad hires throughout the years but looking at it from a percentage perspective our success rate is over 90% which is good.</t>
  </si>
  <si>
    <t>I don’t have regrets and I wouldn’t change anything as I’m very grateful and excited with how things turned out. If you could talk to your former self before Gadget Flow, what would you tell him? Be patient. Were you worried about anything when starting that you now realize doesn't matter? Fear is your worst enemy and I was afraid of failing but then I realized that the more committed, passionate and excited you are the fewer chances of failing.</t>
  </si>
  <si>
    <t>Michael Hebenstreit</t>
  </si>
  <si>
    <t>gameslog</t>
  </si>
  <si>
    <r>
      <rPr>
        <u/>
        <sz val="12"/>
        <color indexed="8"/>
        <rFont val="Calibri"/>
        <family val="2"/>
        <scheme val="minor"/>
      </rPr>
      <t>https://www.failory.com/interview/gameslog</t>
    </r>
  </si>
  <si>
    <t>Competition</t>
  </si>
  <si>
    <r>
      <t xml:space="preserve">I think the biggest disadvantage was that the market was already saturated with this kind of gaming affiliate sites. There were some very large and popular competitors and it was incredibly difficult to rank well for good keywords. </t>
    </r>
    <r>
      <rPr>
        <b/>
        <sz val="12"/>
        <color rgb="FF000000"/>
        <rFont val="Calibri"/>
        <family val="2"/>
        <scheme val="minor"/>
      </rPr>
      <t>I definitely should have done more research before starting the site. My mistake was that I simply wanted to start this out of fun, without doing research if it would be a good and reliable business idea. Today I wouldn’t make this mistake again, except if I wanted to start such a site as a hobby.</t>
    </r>
  </si>
  <si>
    <t>Christopher Brownridge</t>
  </si>
  <si>
    <t>gawkbox</t>
  </si>
  <si>
    <r>
      <rPr>
        <u/>
        <sz val="12"/>
        <color indexed="8"/>
        <rFont val="Calibri"/>
        <family val="2"/>
        <scheme val="minor"/>
      </rPr>
      <t>https://www.failory.com/interview/gawkbox</t>
    </r>
  </si>
  <si>
    <r>
      <t xml:space="preserve">Through some networking, I found the co-founders of a small mobile advertising company called Vungle -- fellow Brits, they had just moved to San Francisco for an incubator called AngelPad. They were pre-launch and pre-revenue, with a tiny team -- </t>
    </r>
    <r>
      <rPr>
        <b/>
        <sz val="12"/>
        <color rgb="FF000000"/>
        <rFont val="Calibri"/>
        <family val="2"/>
        <scheme val="minor"/>
      </rPr>
      <t xml:space="preserve">I took a gamble on joining them and hastily moved to San Francisco from London in 2012. Vungle (later acquired by Blackstone) gave me the incredible opportunity to build a hugely successful global company from scratch, leading an organization across 5 global locations and witnessing ‘rocketship’ type growth that doesn’t come around often. As exciting as it was to play a leadership role, I always had the desire to do it as CEO </t>
    </r>
    <r>
      <rPr>
        <sz val="12"/>
        <color rgb="FF000000"/>
        <rFont val="Calibri"/>
        <family val="2"/>
        <scheme val="minor"/>
      </rPr>
      <t>-- so after close to 4 years I left Vungle, moved to Seattle with my wife and started GawkBox with an old Vungle colleague shortly after.</t>
    </r>
  </si>
  <si>
    <t>By late 2018, with only 6 months of cash left in the bank, it was becoming clear to me that it was going to be challenging to get to a point where we could raise another round of financing. We made lay-offs to give ourselves more time to find some positive product metrics and raise a new round of financing. We didn’t have much time -- I needed to be out fundraising early 2019 to have any chance of raising.</t>
  </si>
  <si>
    <t>Justin Hunter</t>
  </si>
  <si>
    <t>graphite-docs</t>
  </si>
  <si>
    <r>
      <rPr>
        <u/>
        <sz val="12"/>
        <color indexed="8"/>
        <rFont val="Calibri"/>
        <family val="2"/>
        <scheme val="minor"/>
      </rPr>
      <t>https://www.failory.com/interview/graphite-docs</t>
    </r>
  </si>
  <si>
    <r>
      <t xml:space="preserve">Every single day was a challenge. I felt like such an imposter building this thing. Who was I to fire up a code editor and program anything? </t>
    </r>
    <r>
      <rPr>
        <b/>
        <sz val="12"/>
        <color rgb="FF000000"/>
        <rFont val="Calibri"/>
        <family val="2"/>
        <scheme val="minor"/>
      </rPr>
      <t xml:space="preserve">But as I got over the imposter syndrome, the actual coding obstacles became fun. Every bug, every piece of code I didn’t understand became a fun learning process. </t>
    </r>
  </si>
  <si>
    <t>Kevin Yun</t>
  </si>
  <si>
    <t>growsurf</t>
  </si>
  <si>
    <r>
      <rPr>
        <u/>
        <sz val="12"/>
        <color indexed="8"/>
        <rFont val="Calibri"/>
        <family val="2"/>
        <scheme val="minor"/>
      </rPr>
      <t>https://www.failory.com/interview/growsurf</t>
    </r>
  </si>
  <si>
    <r>
      <t>Everything in this process was a learning experience. So overcoming obstacles just took a lot of time.</t>
    </r>
    <r>
      <rPr>
        <b/>
        <sz val="12"/>
        <color rgb="FF000000"/>
        <rFont val="Calibri"/>
        <family val="2"/>
        <scheme val="minor"/>
      </rPr>
      <t xml:space="preserve"> We would improve marketing and product reactively, digging for improvements at the roots.</t>
    </r>
  </si>
  <si>
    <t>Lucas Lee-Tyson</t>
  </si>
  <si>
    <t>growth-cave</t>
  </si>
  <si>
    <r>
      <rPr>
        <u/>
        <sz val="12"/>
        <color indexed="8"/>
        <rFont val="Calibri"/>
        <family val="2"/>
        <scheme val="minor"/>
      </rPr>
      <t>https://www.failory.com/interview/growth-cave</t>
    </r>
  </si>
  <si>
    <r>
      <t>Another thing I realized is that many clients sometimes don’t just want the amazing results.</t>
    </r>
    <r>
      <rPr>
        <b/>
        <sz val="12"/>
        <color rgb="FF000000"/>
        <rFont val="Calibri"/>
        <family val="2"/>
        <scheme val="minor"/>
      </rPr>
      <t xml:space="preserve"> They want to feel listened to and like their input matters.</t>
    </r>
    <r>
      <rPr>
        <sz val="12"/>
        <color indexed="8"/>
        <rFont val="Calibri"/>
        <family val="2"/>
        <scheme val="minor"/>
      </rPr>
      <t xml:space="preserve"> Sales are half the battle as a freelancer and it is something I wish I could have realized sooner.</t>
    </r>
  </si>
  <si>
    <t>I was extremely close to quitting and just calling this another failed side project during that first month. The biggest struggle for me, as I mentioned before, was selling. I’m naturally a very introverted person and getting on the phone with people (and facing rejection) 5+ times a day was draining at the start. But I am extremely thankful I pushed through it. I feel much more outgoing and articulate (not just on the phone but in real life too) now that I have the practice and have almost no anxiety getting on the phone now.
There were times where I questioned why I was spending all my free time on this when I was still in college. I should be having fun! Relaxing! I think anyone who builds their own side projects knows the feeling. But ultimately you stick with it for the same reason you started: because you enjoy it. I can say with near 100% certainty that I would not give up being an entrepreneur or a business owner for anything else.</t>
  </si>
  <si>
    <t>Foti Panagio</t>
  </si>
  <si>
    <t>growthmentor</t>
  </si>
  <si>
    <r>
      <rPr>
        <u/>
        <sz val="12"/>
        <color indexed="8"/>
        <rFont val="Calibri"/>
        <family val="2"/>
        <scheme val="minor"/>
      </rPr>
      <t>https://www.failory.com/interview/growthmentor</t>
    </r>
  </si>
  <si>
    <r>
      <t>The biggest challenge is figuring out a way to educate founders and marketers that there’s a whole new way that they can learn hard stuff. And that’s the peer to peer way. For example yesterday I couldn’t for the life of me figure out how to properly set up cross domain tracking on Google Tag Manager. So</t>
    </r>
    <r>
      <rPr>
        <b/>
        <sz val="12"/>
        <color rgb="FF000000"/>
        <rFont val="Calibri"/>
        <family val="2"/>
        <scheme val="minor"/>
      </rPr>
      <t xml:space="preserve"> I jumped on a 15 minute Skype call with Max Corbeau, a growth mentor who specializes in analytics. He walked me through it on a Skype screenshare and within 3 minutes my problem was solved.</t>
    </r>
  </si>
  <si>
    <r>
      <t>My biggest obstacle is controlling my FOMO. There’s always going to be that annoying little voice in the back of your head telling you that you’re missing out on huge opportunities by not doing that “new cool thing.” 99% of the time that voice is just talking shit.</t>
    </r>
    <r>
      <rPr>
        <b/>
        <sz val="12"/>
        <color rgb="FF000000"/>
        <rFont val="Calibri"/>
        <family val="2"/>
        <scheme val="minor"/>
      </rPr>
      <t xml:space="preserve"> Ignore it.</t>
    </r>
  </si>
  <si>
    <t>Jeff Orr</t>
  </si>
  <si>
    <t>gulp</t>
  </si>
  <si>
    <r>
      <rPr>
        <u/>
        <sz val="12"/>
        <color indexed="8"/>
        <rFont val="Calibri"/>
        <family val="2"/>
        <scheme val="minor"/>
      </rPr>
      <t>https://www.failory.com/interview/gulp</t>
    </r>
  </si>
  <si>
    <r>
      <t xml:space="preserve">One of the big UX challenges we had to figure out was determining how users would buy and redeem covers. In the beginning, </t>
    </r>
    <r>
      <rPr>
        <b/>
        <sz val="12"/>
        <color rgb="FF000000"/>
        <rFont val="Calibri"/>
        <family val="2"/>
        <scheme val="minor"/>
      </rPr>
      <t>we decided that users would buy “digital covers” which had a QR code that doormen could scan at the door using their phone. This method worked well enough for launch, so we did it.</t>
    </r>
  </si>
  <si>
    <t>Alan Nguyen</t>
  </si>
  <si>
    <t>habitify</t>
  </si>
  <si>
    <r>
      <rPr>
        <u/>
        <sz val="12"/>
        <color indexed="8"/>
        <rFont val="Calibri"/>
        <family val="2"/>
        <scheme val="minor"/>
      </rPr>
      <t>https://www.failory.com/interview/habitify</t>
    </r>
  </si>
  <si>
    <r>
      <t xml:space="preserve">As a growth lead, the biggest challenge I faced was to find a profitable marketing channel for the company’s product.
Finding the right channel is the result of intensive experimenting and analyzing results, so as you can guess, it’s a matter of balancing your spent bucks with the ROI. Sometimes the ROI was unclear, but I had to reach my pocket anyway because the insight from my customer survey said so. Sometimes the ROI was a little bit clearer, but long-term, so I had to battle the impatience in seeing my dollars going away without almost nothing in return.
</t>
    </r>
    <r>
      <rPr>
        <b/>
        <sz val="12"/>
        <color rgb="FF000000"/>
        <rFont val="Calibri"/>
        <family val="2"/>
        <scheme val="minor"/>
      </rPr>
      <t xml:space="preserve">
</t>
    </r>
    <r>
      <rPr>
        <sz val="12"/>
        <color rgb="FF000000"/>
        <rFont val="Calibri"/>
        <family val="2"/>
        <scheme val="minor"/>
      </rPr>
      <t xml:space="preserve">I think my solution at that time was to stop doing everything, and rethink about my long-term goal for the product. That helped me prioritize which </t>
    </r>
    <r>
      <rPr>
        <b/>
        <sz val="12"/>
        <color rgb="FF000000"/>
        <rFont val="Calibri"/>
        <family val="2"/>
        <scheme val="minor"/>
      </rPr>
      <t>experiments</t>
    </r>
    <r>
      <rPr>
        <sz val="12"/>
        <color rgb="FF000000"/>
        <rFont val="Calibri"/>
        <family val="2"/>
        <scheme val="minor"/>
      </rPr>
      <t xml:space="preserve"> would be run first, and what I should expect out of it. While I’m betting on some short-term tactics which burn a lot of cash, I’m still backing up the plan with investment in long-term solutions in case things don’t go my way.   </t>
    </r>
  </si>
  <si>
    <t xml:space="preserve">My mom is a typical Asian mom, who values dinner together and more “traditional” jobs at state-owned companies. Seeing me going heads over heels about this startup made her worried and she couldn’t stop complaining to me and asking me why I’m so late for dinner every time. The family pressure was rising every day when I started working on Saturday once in a while (which is abnormal here in Vietnam) and when I become more stressful with unsuccessful campaigns. 
I decided to have a heart-to-heart talk with her and started explaining every bit of my job in mom’s language so she could somehow understand what I am doing and how important the role is to the company. Things got quiet down, but I know, deep down inside, she’s still worried. But now at least she doesn’t exert pressure on me every late dinner. </t>
  </si>
  <si>
    <t>Holger Sindbaek</t>
  </si>
  <si>
    <t>habitual</t>
  </si>
  <si>
    <r>
      <rPr>
        <u/>
        <sz val="12"/>
        <color indexed="8"/>
        <rFont val="Calibri"/>
        <family val="2"/>
        <scheme val="minor"/>
      </rPr>
      <t>https://www.failory.com/interview/habitual</t>
    </r>
  </si>
  <si>
    <r>
      <t xml:space="preserve">A couple of years later, I co-founded a startup in NY called Slang which was a marketplace for sneakers and streetwear. </t>
    </r>
    <r>
      <rPr>
        <b/>
        <sz val="12"/>
        <color rgb="FF000000"/>
        <rFont val="Calibri"/>
        <family val="2"/>
        <scheme val="minor"/>
      </rPr>
      <t>Our startup ended up sharing the same story as a lot of other startups and after 3 tough years of constant work, dedication, and ups and downs, we had to throw in the towel.</t>
    </r>
  </si>
  <si>
    <t>1</t>
  </si>
  <si>
    <t>0</t>
  </si>
  <si>
    <r>
      <rPr>
        <b/>
        <sz val="12"/>
        <color rgb="FF000000"/>
        <rFont val="Calibri"/>
        <family val="2"/>
        <scheme val="minor"/>
      </rPr>
      <t xml:space="preserve">I’d find someone to partner up with. </t>
    </r>
    <r>
      <rPr>
        <sz val="12"/>
        <color indexed="8"/>
        <rFont val="Calibri"/>
        <family val="2"/>
        <scheme val="minor"/>
      </rPr>
      <t xml:space="preserve">I’m definitely not good at marketing and I most likely won’t become good at it, since I don’t enjoy it. So if I’m ever to do a project like this again, finding someone who compliments my skills to do it with, is a must.
</t>
    </r>
  </si>
  <si>
    <t>Nelson Shaw</t>
  </si>
  <si>
    <t>haptly</t>
  </si>
  <si>
    <r>
      <rPr>
        <u/>
        <sz val="12"/>
        <color indexed="8"/>
        <rFont val="Calibri"/>
        <family val="2"/>
        <scheme val="minor"/>
      </rPr>
      <t>https://www.failory.com/interview/haptly</t>
    </r>
  </si>
  <si>
    <t>Nicolas Elec Attallah</t>
  </si>
  <si>
    <t>hashtag-pirate</t>
  </si>
  <si>
    <r>
      <rPr>
        <u/>
        <sz val="12"/>
        <color indexed="8"/>
        <rFont val="Calibri"/>
        <family val="2"/>
        <scheme val="minor"/>
      </rPr>
      <t>https://www.failory.com/interview/hashtag-pirate</t>
    </r>
  </si>
  <si>
    <r>
      <t xml:space="preserve">The main obstacle I found then was the development itself. </t>
    </r>
    <r>
      <rPr>
        <b/>
        <sz val="12"/>
        <color rgb="FF000000"/>
        <rFont val="Calibri"/>
        <family val="2"/>
        <scheme val="minor"/>
      </rPr>
      <t>I had to explain my requirements and requested features over and over to get my point across. The development team was in India, so trying to talk to the actual developer was a struggle. After a period of trial and error, the developers finally understood what I wanted and how to develop it. The project started in May 2015, and two months later (at the end of June), the MVP was complete.</t>
    </r>
    <r>
      <rPr>
        <sz val="12"/>
        <color indexed="8"/>
        <rFont val="Calibri"/>
        <family val="2"/>
        <scheme val="minor"/>
      </rPr>
      <t xml:space="preserve">
</t>
    </r>
  </si>
  <si>
    <t>I faced a few challenges in the process of building Hashtag Pirate, mainly getting my point across to the developers. You need to have patience because sometimes developers do it wrong.</t>
  </si>
  <si>
    <t>Danny Postma</t>
  </si>
  <si>
    <t>headlime</t>
  </si>
  <si>
    <r>
      <rPr>
        <u/>
        <sz val="12"/>
        <color indexed="8"/>
        <rFont val="Calibri"/>
        <family val="2"/>
        <scheme val="minor"/>
      </rPr>
      <t>https://www.failory.com/interview/headlime</t>
    </r>
  </si>
  <si>
    <t>I’ve founded a few startups (Landingfolio and Inspireframe, to name a few).
Landingfolio expanded rapidly to become one of the most popular landing page inspiration websites, with over 1000 visitors each day. Inspiration websites are extremely difficult to monetize because designers typically visit for inspiration and then leave. I've been running the website for four years without making any money from it, focusing instead on client work.</t>
  </si>
  <si>
    <r>
      <t xml:space="preserve">Another lesson is to build in public. A product won’t market itself. And a great and easy way to do so is by just sharing what amazing stuff you’re working on. Yes, others might copy you, but is your product actually good if no one wants to copy it? 
And the last lesson is to </t>
    </r>
    <r>
      <rPr>
        <b/>
        <sz val="12"/>
        <color rgb="FF000000"/>
        <rFont val="Calibri"/>
        <family val="2"/>
        <scheme val="minor"/>
      </rPr>
      <t>ship often and quickly</t>
    </r>
    <r>
      <rPr>
        <sz val="12"/>
        <color indexed="8"/>
        <rFont val="Calibri"/>
        <family val="2"/>
        <scheme val="minor"/>
      </rPr>
      <t xml:space="preserve">. </t>
    </r>
    <r>
      <rPr>
        <sz val="12"/>
        <color rgb="FF000000"/>
        <rFont val="Calibri"/>
        <family val="2"/>
        <scheme val="minor"/>
      </rPr>
      <t xml:space="preserve">The only way to see if there is demand for your product is by putting it in </t>
    </r>
    <r>
      <rPr>
        <b/>
        <sz val="12"/>
        <color rgb="FF000000"/>
        <rFont val="Calibri"/>
        <family val="2"/>
        <scheme val="minor"/>
      </rPr>
      <t>front of customers.</t>
    </r>
    <r>
      <rPr>
        <sz val="12"/>
        <color rgb="FF000000"/>
        <rFont val="Calibri"/>
        <family val="2"/>
        <scheme val="minor"/>
      </rPr>
      <t xml:space="preserve"> Don’t work on something for a year without launching. Put out a </t>
    </r>
    <r>
      <rPr>
        <b/>
        <sz val="12"/>
        <color rgb="FF000000"/>
        <rFont val="Calibri"/>
        <family val="2"/>
        <scheme val="minor"/>
      </rPr>
      <t>minimum viable product.</t>
    </r>
    <r>
      <rPr>
        <sz val="12"/>
        <color rgb="FF000000"/>
        <rFont val="Calibri"/>
        <family val="2"/>
        <scheme val="minor"/>
      </rPr>
      <t xml:space="preserve"> If it has potential, your customers will give you valuable feedback on how to shape it further.</t>
    </r>
  </si>
  <si>
    <t>I was so overwhelmed that there was no time to train or hire anyone else. There were three choices for me to make at the time.
Get venture funding and work 80 hours a week for the following years, bootstrap the company and risk being overtaken by funded competitors, or sell it. So, when I got two acquisition offers from two prominent tech startups for a life-changing amount of money back in February 2021, I decided to take it. 
My main lesson is to work on something you’re passionate about or a problem you have yourself. Headlime solved my issue for being horrible in copywriting. I was my own customer, so I knew mostly what I wanted. I got lucky that others had the same problem I had.</t>
  </si>
  <si>
    <t>Pierre Tillement</t>
  </si>
  <si>
    <t>hello-tyro</t>
  </si>
  <si>
    <r>
      <rPr>
        <u/>
        <sz val="12"/>
        <color indexed="8"/>
        <rFont val="Calibri"/>
        <family val="2"/>
        <scheme val="minor"/>
      </rPr>
      <t>https://www.failory.com/interview/hello-tyro</t>
    </r>
  </si>
  <si>
    <r>
      <rPr>
        <b/>
        <sz val="12"/>
        <color rgb="FF000000"/>
        <rFont val="Calibri"/>
        <family val="2"/>
        <scheme val="minor"/>
      </rPr>
      <t xml:space="preserve">Keep testing and talk to more customers and prospects. We might have believed a bit too early that we had the right product. </t>
    </r>
    <r>
      <rPr>
        <sz val="12"/>
        <color indexed="8"/>
        <rFont val="Calibri"/>
        <family val="2"/>
        <scheme val="minor"/>
      </rPr>
      <t xml:space="preserve">We could have learned more from our user base to identify the value we could have created for them, features they would have liked. 
</t>
    </r>
  </si>
  <si>
    <t>Gaurav Sharma</t>
  </si>
  <si>
    <t>helpwise</t>
  </si>
  <si>
    <r>
      <rPr>
        <u/>
        <sz val="12"/>
        <color indexed="8"/>
        <rFont val="Calibri"/>
        <family val="2"/>
        <scheme val="minor"/>
      </rPr>
      <t>https://www.failory.com/interview/helpwise</t>
    </r>
  </si>
  <si>
    <t>But, I always loved programming and built my first tech business when I was around 16 yrs old. In the last 10 years, I have built 4 businesses, of which 2 got acquired (last one by New York Times), 1 failed and 1 is currently running &amp; growing.</t>
  </si>
  <si>
    <r>
      <t xml:space="preserve">Shared inbox is critical software for any business as your business runs on it. So, the biggest challenge for us was to provide 24 hr support to our customers. Also, given our team’s location (India), the time zone difference made things even more challenging. 
So, to overcome this, we firstly worked in shifts ourselves. And, then use Upwork to hire a support agent in PST timezone. 
</t>
    </r>
    <r>
      <rPr>
        <b/>
        <sz val="12"/>
        <color rgb="FF000000"/>
        <rFont val="Calibri"/>
        <family val="2"/>
        <scheme val="minor"/>
      </rPr>
      <t>I’ll definitely launch the product a bit earlier</t>
    </r>
    <r>
      <rPr>
        <sz val="12"/>
        <color indexed="8"/>
        <rFont val="Calibri"/>
        <family val="2"/>
        <scheme val="minor"/>
      </rPr>
      <t xml:space="preserve">. Also, having marketing expertise early on is something we are going to seriously consider for any future new product. We did well to spread the word and get early customers but that was not predictable at all. </t>
    </r>
  </si>
  <si>
    <t>Ales Krivec</t>
  </si>
  <si>
    <t>hitronasplet</t>
  </si>
  <si>
    <r>
      <rPr>
        <u/>
        <sz val="12"/>
        <color indexed="8"/>
        <rFont val="Calibri"/>
        <family val="2"/>
        <scheme val="minor"/>
      </rPr>
      <t>https://www.failory.com/interview/hitronasplet</t>
    </r>
  </si>
  <si>
    <t>I always wanted to have my own business so I started a few ventures in the past that I thought could be successful. One of those businesses was hosting reseller website. This was about 10 years ago and one of my previous businesses (online computer shop) already failed. Back in the day it was pretty popular to start an online store and I also wanted to have one. But it turned out it’s not as easy as I thought it would be. Some big players were already on the market and getting in front of them in Google search was nearly impossible. After the initial boost, everything went downhill pretty fast.</t>
  </si>
  <si>
    <r>
      <t xml:space="preserve">So, </t>
    </r>
    <r>
      <rPr>
        <b/>
        <sz val="12"/>
        <color rgb="FF000000"/>
        <rFont val="Calibri"/>
        <family val="2"/>
        <scheme val="minor"/>
      </rPr>
      <t xml:space="preserve">my advice would be if you start something similar to calculate well what you need to invest (not just money, but also your time) and what the minimum and maximum revenue can be. </t>
    </r>
    <r>
      <rPr>
        <sz val="12"/>
        <color indexed="8"/>
        <rFont val="Calibri"/>
        <family val="2"/>
        <scheme val="minor"/>
      </rPr>
      <t xml:space="preserve">And what would increase revenue mean for you. Because when our revenue increased, the invested time that we had to put in support was just too much to handle, yet we didn’t make enough to hire someone to do it. In WordPress themes business it’s different, our revenue jumped high very soon, but we also had enough money to hire support staff to work full time on customer’s emails.
The most valuable thing we gained from all of this was the knowledge that allowed us to move forward to the next step. To create, sustain and support WordPress themes and plugins. </t>
    </r>
    <r>
      <rPr>
        <b/>
        <sz val="12"/>
        <color rgb="FF000000"/>
        <rFont val="Calibri"/>
        <family val="2"/>
        <scheme val="minor"/>
      </rPr>
      <t>And everything that we learned from the previous failure, helped us a great deal with the new business.</t>
    </r>
  </si>
  <si>
    <t>Julia Enthoven</t>
  </si>
  <si>
    <t>hot-barber</t>
  </si>
  <si>
    <r>
      <rPr>
        <u/>
        <sz val="12"/>
        <color indexed="8"/>
        <rFont val="Calibri"/>
        <family val="2"/>
        <scheme val="minor"/>
      </rPr>
      <t>https://www.failory.com/interview/hot-barber</t>
    </r>
  </si>
  <si>
    <r>
      <t>I would have focused my efforts -</t>
    </r>
    <r>
      <rPr>
        <b/>
        <sz val="12"/>
        <color rgb="FF000000"/>
        <rFont val="Calibri"/>
        <family val="2"/>
        <scheme val="minor"/>
      </rPr>
      <t xml:space="preserve"> user interviews, launch strategy, and product development</t>
    </r>
    <r>
      <rPr>
        <sz val="12"/>
        <color indexed="8"/>
        <rFont val="Calibri"/>
        <family val="2"/>
        <scheme val="minor"/>
      </rPr>
      <t xml:space="preserve"> - on the problem of discovering a local hair stylist rather than the whole experience of finding and getting an affordable haircut.</t>
    </r>
  </si>
  <si>
    <t>Cody Howell</t>
  </si>
  <si>
    <t>howell-market</t>
  </si>
  <si>
    <r>
      <rPr>
        <u/>
        <sz val="12"/>
        <color indexed="8"/>
        <rFont val="Calibri"/>
        <family val="2"/>
        <scheme val="minor"/>
      </rPr>
      <t>https://www.failory.com/interview/howell-market</t>
    </r>
  </si>
  <si>
    <r>
      <rPr>
        <b/>
        <sz val="12"/>
        <color rgb="FF000000"/>
        <rFont val="Calibri"/>
        <family val="2"/>
        <scheme val="minor"/>
      </rPr>
      <t>Like mentioned before, choose strategic partners that will cover your weak spots.</t>
    </r>
    <r>
      <rPr>
        <sz val="12"/>
        <color indexed="8"/>
        <rFont val="Calibri"/>
        <family val="2"/>
        <scheme val="minor"/>
      </rPr>
      <t xml:space="preserve"> If you’re not good a marketing, get marketing partner. If you’re no good at paperwork or office stuff, get someone who can do that. I honestly love partners, cause if you choose the right ones, you will have a team of people supporting you and holding you responsible for getting things done.</t>
    </r>
  </si>
  <si>
    <t>I think this goes back to the bullet points in question 8. Keep on pushing. Things may not go your way and you may have bad days or even months, but you have to keep pushing. You never know when a big deal is coming and if you close your business, you are closing your doors to opportunity.</t>
  </si>
  <si>
    <t>hubrif</t>
  </si>
  <si>
    <r>
      <rPr>
        <u/>
        <sz val="12"/>
        <color indexed="8"/>
        <rFont val="Calibri"/>
        <family val="2"/>
        <scheme val="minor"/>
      </rPr>
      <t>https://www.failory.com/interview/hubrif</t>
    </r>
  </si>
  <si>
    <t>If I had to start all over again, I would never have opened a dedicated hosting platform. I remembered I was advised to just transfer all our video hosting cost to Youtube by uploading all our contents there and embedding on our website but I strongly opposed saying we never want to have anything to do with any other platform. We were going to build everything in-house and never rely on a 3rd party platform. I was blind to the fact that our users didn't care which video hosting partner we were using but was all about the contents. As long as they could watch films, nobody cares if it was embedded or not! We realized this very late.</t>
  </si>
  <si>
    <t>Dave Nevogt</t>
  </si>
  <si>
    <t>hubstaff</t>
  </si>
  <si>
    <r>
      <rPr>
        <u/>
        <sz val="12"/>
        <color indexed="8"/>
        <rFont val="Calibri"/>
        <family val="2"/>
        <scheme val="minor"/>
      </rPr>
      <t>https://www.failory.com/interview/hubstaff</t>
    </r>
  </si>
  <si>
    <r>
      <t>Before Hubstaff I started a few online businesses (e-commerce and software) and ran them for about 9 years before starting Hubstaff. The other businesses were successful but Hubstaff has become the largest venture to date.
My first online business was a golf business where I created and sold training material such as DVDs and books. 
I loved what I was doing and was</t>
    </r>
    <r>
      <rPr>
        <b/>
        <sz val="12"/>
        <color rgb="FF000000"/>
        <rFont val="Calibri"/>
        <family val="2"/>
        <scheme val="minor"/>
      </rPr>
      <t xml:space="preserve"> finding great success in it</t>
    </r>
    <r>
      <rPr>
        <sz val="12"/>
        <color rgb="FF000000"/>
        <rFont val="Calibri"/>
        <family val="2"/>
        <scheme val="minor"/>
      </rPr>
      <t>, so much so that I thought it would be a good idea to scale the business and rent an office - it seemed like the next logical step.</t>
    </r>
  </si>
  <si>
    <r>
      <rPr>
        <b/>
        <sz val="12"/>
        <color rgb="FF000000"/>
        <rFont val="Calibri"/>
        <family val="2"/>
        <scheme val="minor"/>
      </rPr>
      <t>Customer feedback</t>
    </r>
    <r>
      <rPr>
        <sz val="12"/>
        <color indexed="8"/>
        <rFont val="Calibri"/>
        <family val="2"/>
        <scheme val="minor"/>
      </rPr>
      <t xml:space="preserve"> is the most important thing and simple surveys can provide you with so much information. Looking back, we would have done a survey or relied on direct feedback before moving forward on a new feature.</t>
    </r>
  </si>
  <si>
    <t>The biggest challenge in my personal life has been creating a work/life balance. It’s easy to get caught up in work, especially when your office is at home. I’ve learned that sometimes I have to disconnect and unplug. My goal has been to create a team that is equipped to answer questions and solve problems for themselves so that I can achieve a work/life balance that in the end will make me a better entrepreneur because of it.</t>
  </si>
  <si>
    <t>Michael Georgiou</t>
  </si>
  <si>
    <t>imaginovation</t>
  </si>
  <si>
    <r>
      <rPr>
        <u/>
        <sz val="12"/>
        <color indexed="8"/>
        <rFont val="Calibri"/>
        <family val="2"/>
        <scheme val="minor"/>
      </rPr>
      <t>https://www.failory.com/interview/imaginovation</t>
    </r>
  </si>
  <si>
    <r>
      <rPr>
        <b/>
        <sz val="12"/>
        <color rgb="FF000000"/>
        <rFont val="Calibri"/>
        <family val="2"/>
        <scheme val="minor"/>
      </rPr>
      <t xml:space="preserve">Make sure your idea and concept is something that reflects what you are really good at, such as your skillset, capabilities, and strengths. </t>
    </r>
    <r>
      <rPr>
        <sz val="12"/>
        <color indexed="8"/>
        <rFont val="Calibri"/>
        <family val="2"/>
        <scheme val="minor"/>
      </rPr>
      <t xml:space="preserve">Most importantly it needs to reflect your life’s purpose, and in my personal opinion, your purpose should be driven and derived by your passion. 
</t>
    </r>
    <r>
      <rPr>
        <b/>
        <sz val="12"/>
        <color rgb="FF000000"/>
        <rFont val="Calibri"/>
        <family val="2"/>
        <scheme val="minor"/>
      </rPr>
      <t>Be prepared for a huge task list,</t>
    </r>
    <r>
      <rPr>
        <sz val="12"/>
        <color indexed="8"/>
        <rFont val="Calibri"/>
        <family val="2"/>
        <scheme val="minor"/>
      </rPr>
      <t xml:space="preserve"> of course, this should come after you have created a well thought out business plan, and ensure you complete and execute one task at a time. 
‍</t>
    </r>
  </si>
  <si>
    <t>Being an entrepreneur is not easy. You have to make a lot of sacrifices and fight your way through some of the toughest obstacles in order to see your business flourish. We didn't know much about entrepreneurship when we started, but we learned things through tons of trial and error and consistent hard work.
The lack of sleep and stress during the years caused us to get sick continuously while also working because we had no choice but to continue to work, taking a very little vacation, and times of heavy anxiety were frequent during the mountains of challenges that were in front of us. 
However, as business partners and brothers-in-law, we balanced out each other, picked one another up when the other was down on the ground, worked together, stayed positive, trusted, and made big things happen.
We let our emotions take over, stress us out, and not make the best business decisions. It’s important to not be emotionless, but in a sense not let your emotions and personal feelings dictate your business decisions.</t>
  </si>
  <si>
    <t>Andrew Askins</t>
  </si>
  <si>
    <t>ink</t>
  </si>
  <si>
    <r>
      <rPr>
        <u/>
        <sz val="12"/>
        <color indexed="8"/>
        <rFont val="Calibri"/>
        <family val="2"/>
        <scheme val="minor"/>
      </rPr>
      <t>https://www.failory.com/interview/ink</t>
    </r>
  </si>
  <si>
    <r>
      <t xml:space="preserve">My story is a little different from many of the others here because our product failed, but our </t>
    </r>
    <r>
      <rPr>
        <b/>
        <sz val="12"/>
        <color rgb="FF000000"/>
        <rFont val="Calibri"/>
        <family val="2"/>
        <scheme val="minor"/>
      </rPr>
      <t xml:space="preserve">company is still going strong.
</t>
    </r>
    <r>
      <rPr>
        <sz val="12"/>
        <color rgb="FF000000"/>
        <rFont val="Calibri"/>
        <family val="2"/>
        <scheme val="minor"/>
      </rPr>
      <t xml:space="preserve">
I started my company Krit with two of my best friends in 2014. At the time I started Krit I was still a full-time student (I was actually studying abroad in Scotland for the first 3 months). It was a strange time because I was running a company but wasn’t legally about to drink in the states.  
In 2015 we launched our first product Ink. Ink was a tool that made it super easy for freelancers to create contracts and get them signed online. Users got 3 contracts for free and could then buy packs to get more or a monthly subscription.</t>
    </r>
  </si>
  <si>
    <r>
      <rPr>
        <b/>
        <sz val="12"/>
        <color rgb="FF000000"/>
        <rFont val="Calibri"/>
        <family val="2"/>
        <scheme val="minor"/>
      </rPr>
      <t>Don’t build anything until you know your customer’s pain points inside and out (and have ideally sold something to them).</t>
    </r>
    <r>
      <rPr>
        <sz val="12"/>
        <color indexed="8"/>
        <rFont val="Calibri"/>
        <family val="2"/>
        <scheme val="minor"/>
      </rPr>
      <t xml:space="preserve">
Even if you’re building something for yourself, you are not a replacement for your customers. Talk to customers.
When you start building keep the scope small - shoot to have your MVP done in 1-3 months. Keep cutting back on the scope until it feels WAY too small.
Spend at least 50% of the entire team’s time on marketing and sales.</t>
    </r>
  </si>
  <si>
    <t>Pay yourself enough to live off of and take breaks. Don’t work yourself into burnout.</t>
  </si>
  <si>
    <t>Tyler Shooshani</t>
  </si>
  <si>
    <t>inked-sports</t>
  </si>
  <si>
    <r>
      <rPr>
        <u/>
        <sz val="12"/>
        <color indexed="8"/>
        <rFont val="Calibri"/>
        <family val="2"/>
        <scheme val="minor"/>
      </rPr>
      <t>https://www.failory.com/interview/inked-sports</t>
    </r>
  </si>
  <si>
    <r>
      <t>Our main challenge has been executing the development of our tech. I am so proud of all the hard work we put into getting to this point; now, it’s just a matter of executing.
Through this experience</t>
    </r>
    <r>
      <rPr>
        <b/>
        <sz val="12"/>
        <color rgb="FF000000"/>
        <rFont val="Calibri"/>
        <family val="2"/>
        <scheme val="minor"/>
      </rPr>
      <t xml:space="preserve">, I’ve learned that developing great software takes a lot of time and resources (money and experience). </t>
    </r>
    <r>
      <rPr>
        <sz val="12"/>
        <color indexed="8"/>
        <rFont val="Calibri"/>
        <family val="2"/>
        <scheme val="minor"/>
      </rPr>
      <t>We are very excited for the day our tech is complete for college athletes and brands to finally receive the whole Inked Sports experience.</t>
    </r>
  </si>
  <si>
    <t>Be patient, but act fast.
It’s ok for people not to like your idea. That’s the time to hear a different perspective on your company, which can be very valuable.
Be open to any ideas that your team comes up with.
Whatever you do in life, make sure you are passionate about it. It makes you enjoy your work so much more.</t>
  </si>
  <si>
    <t>Maxim Dsouza</t>
  </si>
  <si>
    <t>inovvorx</t>
  </si>
  <si>
    <r>
      <rPr>
        <u/>
        <sz val="12"/>
        <color indexed="8"/>
        <rFont val="Calibri"/>
        <family val="2"/>
        <scheme val="minor"/>
      </rPr>
      <t>https://www.failory.com/interview/inovvorx</t>
    </r>
  </si>
  <si>
    <r>
      <t xml:space="preserve">The primary thing I would do is focus on one product. </t>
    </r>
    <r>
      <rPr>
        <b/>
        <sz val="12"/>
        <color rgb="FF000000"/>
        <rFont val="Calibri"/>
        <family val="2"/>
        <scheme val="minor"/>
      </rPr>
      <t>I would build a team where each person covered the weaknesses of other team members to form a strong cohesive foundation. I would refrain from involving in all possible aspects of the business, focus on my core areas, and encourage others to do the same.</t>
    </r>
    <r>
      <rPr>
        <sz val="12"/>
        <color indexed="8"/>
        <rFont val="Calibri"/>
        <family val="2"/>
        <scheme val="minor"/>
      </rPr>
      <t xml:space="preserve">
I would chalk a short term and long term plan for the business without letting one of them dilute the other. And of course, I would expect someone in the team to track where each penny of the bank account is coming from and going to.</t>
    </r>
  </si>
  <si>
    <t>Garth Adams</t>
  </si>
  <si>
    <t>iwantthatflight</t>
  </si>
  <si>
    <r>
      <rPr>
        <u/>
        <sz val="12"/>
        <color indexed="8"/>
        <rFont val="Calibri"/>
        <family val="2"/>
        <scheme val="minor"/>
      </rPr>
      <t>https://www.failory.com/interview/iwantthatflight</t>
    </r>
  </si>
  <si>
    <t>Then out of nowhere Sudoku came along and I had the good fortune to purchase sudoku.com.au. Sudoku was huge worldwide, and my site quickly rose to 50,000 visits a day. I quit my job, and went all in on Sudoku (not a something you hear every day). I coded up community features around the puzzles and at its height, it was hosting real-life parties all around the world. All good things come to an end, however, and after 2 years Sudoku cooled and traffic dropped off.</t>
  </si>
  <si>
    <r>
      <t xml:space="preserve">“Creating/Fixing/Updating the site does not equal marketing”. As a programmer, you tend to think that if I add this feature/fix this bug etc then the very awesomeness of the site will take care of marketing. This is almost never true. </t>
    </r>
    <r>
      <rPr>
        <b/>
        <sz val="12"/>
        <color rgb="FF000000"/>
        <rFont val="Calibri"/>
        <family val="2"/>
        <scheme val="minor"/>
      </rPr>
      <t>You must have a plan to market the site/business as well as a plan for the site itself.</t>
    </r>
    <r>
      <rPr>
        <sz val="12"/>
        <color indexed="8"/>
        <rFont val="Calibri"/>
        <family val="2"/>
        <scheme val="minor"/>
      </rPr>
      <t xml:space="preserve">
</t>
    </r>
  </si>
  <si>
    <t>Jasmeet Singh</t>
  </si>
  <si>
    <t>jobridge</t>
  </si>
  <si>
    <r>
      <rPr>
        <u/>
        <sz val="12"/>
        <color indexed="8"/>
        <rFont val="Calibri"/>
        <family val="2"/>
        <scheme val="minor"/>
      </rPr>
      <t>https://www.failory.com/interview/jobridge</t>
    </r>
  </si>
  <si>
    <r>
      <t xml:space="preserve">I started my first company, an IT service company located in India, around 10 years back (the company still survives and helps me pay my bills).
In the next few months, </t>
    </r>
    <r>
      <rPr>
        <b/>
        <sz val="12"/>
        <color rgb="FF000000"/>
        <rFont val="Calibri"/>
        <family val="2"/>
        <scheme val="minor"/>
      </rPr>
      <t>I am taking an exit from my current company. Yes! The same I.T company that helps me pay the bills. I want to take up writing full time and train people on entrepreneurship and digital marketing.</t>
    </r>
  </si>
  <si>
    <t xml:space="preserve">If you could talk to my former self before Jobridge, I would tell him that all that glitters is not gold. I would recommend him to spend more time on market research and less on sales.
</t>
  </si>
  <si>
    <t>Dmitry Dragilev</t>
  </si>
  <si>
    <t>justreachout</t>
  </si>
  <si>
    <r>
      <rPr>
        <u/>
        <sz val="12"/>
        <color indexed="8"/>
        <rFont val="Calibri"/>
        <family val="2"/>
        <scheme val="minor"/>
      </rPr>
      <t>https://www.failory.com/interview/justreachout</t>
    </r>
  </si>
  <si>
    <r>
      <t xml:space="preserve">In the early days, we launched a version of the product that was self-serve and many customers didn’t understand our approach, so they ended up misusing the tool. </t>
    </r>
    <r>
      <rPr>
        <b/>
        <sz val="12"/>
        <color rgb="FF000000"/>
        <rFont val="Calibri"/>
        <family val="2"/>
        <scheme val="minor"/>
      </rPr>
      <t>We’ve since gone back and provided guidance and education to help people get their campaign underway in a far more efficient manner.</t>
    </r>
  </si>
  <si>
    <t>Paul Robert Cary</t>
  </si>
  <si>
    <t>kamua</t>
  </si>
  <si>
    <r>
      <rPr>
        <u/>
        <sz val="12"/>
        <color indexed="8"/>
        <rFont val="Calibri"/>
        <family val="2"/>
        <scheme val="minor"/>
      </rPr>
      <t>https://www.failory.com/interview/kamua</t>
    </r>
  </si>
  <si>
    <r>
      <t xml:space="preserve">Hi Nico! My background is in sales, marketing and business transformation. I’m 44 and this is </t>
    </r>
    <r>
      <rPr>
        <b/>
        <sz val="12"/>
        <color rgb="FF000000"/>
        <rFont val="Calibri"/>
        <family val="2"/>
        <scheme val="minor"/>
      </rPr>
      <t>my second startup</t>
    </r>
    <r>
      <rPr>
        <sz val="12"/>
        <color indexed="8"/>
        <rFont val="Calibri"/>
        <family val="2"/>
        <scheme val="minor"/>
      </rPr>
      <t xml:space="preserve">, my first was a consulting and software sales company.
I came up with </t>
    </r>
    <r>
      <rPr>
        <b/>
        <sz val="12"/>
        <color rgb="FF000000"/>
        <rFont val="Calibri"/>
        <family val="2"/>
        <scheme val="minor"/>
      </rPr>
      <t>Findie</t>
    </r>
    <r>
      <rPr>
        <sz val="12"/>
        <color indexed="8"/>
        <rFont val="Calibri"/>
        <family val="2"/>
        <scheme val="minor"/>
      </rPr>
      <t xml:space="preserve">, our original project, while I was doing my MBA. At the time it was obvious to me that there was no way of discovering the best curated short films out there. People were watching more and more videos online and on mobile and it just seemed logical to me that there was going to be a demand for great stories told by people outside of Hollywood who just didn’t have access to that kind of distribution. We got several thousand users but we quickly pivoted to a revenue generating B2B model.
So that particular project is kind of a </t>
    </r>
    <r>
      <rPr>
        <b/>
        <sz val="12"/>
        <color rgb="FF000000"/>
        <rFont val="Calibri"/>
        <family val="2"/>
        <scheme val="minor"/>
      </rPr>
      <t>success</t>
    </r>
    <r>
      <rPr>
        <sz val="12"/>
        <color indexed="8"/>
        <rFont val="Calibri"/>
        <family val="2"/>
        <scheme val="minor"/>
      </rPr>
      <t xml:space="preserve"> but also in a way it </t>
    </r>
    <r>
      <rPr>
        <b/>
        <sz val="12"/>
        <color rgb="FF000000"/>
        <rFont val="Calibri"/>
        <family val="2"/>
        <scheme val="minor"/>
      </rPr>
      <t>failed</t>
    </r>
    <r>
      <rPr>
        <sz val="12"/>
        <color indexed="8"/>
        <rFont val="Calibri"/>
        <family val="2"/>
        <scheme val="minor"/>
      </rPr>
      <t xml:space="preserve"> to meet its original goals. The simple reason is that you have to focus on one thing at a time, and as soon as we launched Findie, we got a bunch of requests from really great brands who wanted to have their own branded version of the site with their own content. So we quickly got pulled into building a white label version and we made a fair amount of money with that, and it led us to build Kamua because of the need to automate video thumbnails. Maybe one day Findie will blow up if some celebrity loves it or we spin it out.</t>
    </r>
  </si>
  <si>
    <r>
      <rPr>
        <b/>
        <sz val="12"/>
        <color rgb="FF000000"/>
        <rFont val="Calibri"/>
        <family val="2"/>
        <scheme val="minor"/>
      </rPr>
      <t>We should have released the fully automated trailer/preview/video thumbnail generator two years ago when we had the first working version.</t>
    </r>
    <r>
      <rPr>
        <sz val="12"/>
        <color indexed="8"/>
        <rFont val="Calibri"/>
        <family val="2"/>
        <scheme val="minor"/>
      </rPr>
      <t xml:space="preserve"> Sure, that would have resulted in a lot of frustration for customers who would not have been able to change anything in the result, but some people would have been happy with the fully automated results, and we missed an opportunity to make those people’s lives easier. We decided instead to build the editing system because we looked at cloud computing costs and it would have cost a lot of money to produce a lot of discarded results, and we anticipated the frustration of people not being able to tweak something that was automated and almost perfect - but wasn’t. So me personally, I didn’t want us to be thought of as a brand and company that promised customers they would be able to tweak things “soon” knowing that browser based manual editing is a very complex thing to build. “Fake it ‘til you make it” only works if you are providing something with a lot of promise or you have really gullible investors. A lot of the faking leads to dead companies but we get biased when we see the unicorns who used to fake it. 
All that said, we would have had paying, or at least non-paying but happy, customers and kept the frustrated people in a mailing list that would be much bigger than the one we have right now. So that’s definitely something we would have done differently if we could go back in time 24 months: communicate really clearly what the tech can do and people who were willing to sift through a bunch of unwanted results would still have found value when our tech got the results right.
</t>
    </r>
  </si>
  <si>
    <t>Gabriel Benmergui</t>
  </si>
  <si>
    <t>kaya-gs</t>
  </si>
  <si>
    <r>
      <rPr>
        <u/>
        <sz val="12"/>
        <color indexed="8"/>
        <rFont val="Calibri"/>
        <family val="2"/>
        <scheme val="minor"/>
      </rPr>
      <t>https://www.failory.com/interview/kaya-gs</t>
    </r>
  </si>
  <si>
    <t>There were plenty of Engineering mistakes, but I think they stemmed from inexperience and from product direction. I wanted to build everything, so we had everything half-built. I would tell myself to focus on key features first, end-to-end, before moving on to the next one. Another thing I learned later in my career was being more data-driven. I should have picked the key metric (# of games) and made sure that was the metric that improved every single day. That would have done wonders for the three issues: would have focused Product, would have made Engineering easier by having fewer features and work better and would have raised Morale had we been successful at improving it.</t>
  </si>
  <si>
    <t>Gabriel, you need to sort out your execution risk. You don’t have the technical expertise to run all of this so make sure you get the right people to help in time to avoid pitfalls or build a team around it. And focus: make sure that what you are building is the right thing to build, every single day. Build for impact, even if it’s boring. Forget about the bells and whistles!</t>
  </si>
  <si>
    <t>Andrew Laux</t>
  </si>
  <si>
    <t>kopely</t>
  </si>
  <si>
    <r>
      <rPr>
        <u/>
        <sz val="12"/>
        <color indexed="8"/>
        <rFont val="Calibri"/>
        <family val="2"/>
        <scheme val="minor"/>
      </rPr>
      <t>https://www.failory.com/interview/kopely</t>
    </r>
  </si>
  <si>
    <t xml:space="preserve">I learned a lot from these two failed businesses (which included over $15,000). I learned that you have to: 1) have a clear problem that you want to solve for; 2) streamline your solution so people understand what it is; 3) figure out how the heck you’re going to get people to care about your solution.
</t>
  </si>
  <si>
    <t xml:space="preserve">I have thought a lot about this question but I wouldn’t tell my former self anything. I could tell him to not launch a new product during a global pandemic but no one could have predicted such a thing would happen. 
Kopely was my most thoughtful side project to date. I have learned a lot from my previous mistakes and I have to say Kopely was on a really good trajectory until COVID-19. </t>
  </si>
  <si>
    <t>Stefan Des</t>
  </si>
  <si>
    <t>leadsbridge</t>
  </si>
  <si>
    <r>
      <rPr>
        <u/>
        <sz val="12"/>
        <color indexed="8"/>
        <rFont val="Calibri"/>
        <family val="2"/>
        <scheme val="minor"/>
      </rPr>
      <t>https://www.failory.com/interview/leadsbridge</t>
    </r>
  </si>
  <si>
    <r>
      <t>For sure I would grow the team much faster.
Obviously, there is some resistance to hire new people when you grow your project. It’s hard to trust others and delegate responsibilities, but so far it has always paid off greatly,</t>
    </r>
    <r>
      <rPr>
        <b/>
        <sz val="12"/>
        <color rgb="FF000000"/>
        <rFont val="Calibri"/>
        <family val="2"/>
        <scheme val="minor"/>
      </rPr>
      <t xml:space="preserve"> giving us a great boost in terms of talent, creativity and results.</t>
    </r>
    <r>
      <rPr>
        <sz val="12"/>
        <color indexed="8"/>
        <rFont val="Calibri"/>
        <family val="2"/>
        <scheme val="minor"/>
      </rPr>
      <t xml:space="preserve">
If I could go back in time, I would do that sooner. We would have grown at least at double the speed!</t>
    </r>
  </si>
  <si>
    <t>Deepak Chhugani</t>
  </si>
  <si>
    <t>legaats</t>
  </si>
  <si>
    <r>
      <rPr>
        <u/>
        <sz val="12"/>
        <color indexed="8"/>
        <rFont val="Calibri"/>
        <family val="2"/>
        <scheme val="minor"/>
      </rPr>
      <t>https://www.failory.com/interview/legaats</t>
    </r>
  </si>
  <si>
    <t>I can have empathy with my users because I’ve been on both sides of that market, and I also have what I think is a unique insight, which seems to be driving some of our initial traction</t>
  </si>
  <si>
    <t>Guillaume Moubeche</t>
  </si>
  <si>
    <t>lemlist</t>
  </si>
  <si>
    <t>https://www.failory.com/interview/lemlist</t>
  </si>
  <si>
    <r>
      <t>Essentially, we were doing all the sales prospecting for our customers and we were asking them to pay per lead we brought them.
After using various tools on the market,</t>
    </r>
    <r>
      <rPr>
        <b/>
        <sz val="12"/>
        <color rgb="FF000000"/>
        <rFont val="Calibri"/>
        <family val="2"/>
        <scheme val="minor"/>
      </rPr>
      <t xml:space="preserve"> I felt pretty frustrated with the lack of personalization they were offering.</t>
    </r>
    <r>
      <rPr>
        <sz val="12"/>
        <color rgb="FF000000"/>
        <rFont val="Calibri"/>
        <family val="2"/>
        <scheme val="minor"/>
      </rPr>
      <t xml:space="preserve"> That’s when I started building lemlist.</t>
    </r>
  </si>
  <si>
    <r>
      <t xml:space="preserve">The biggest challenge is growing, and doing it so at the same rate as in previous months. 
</t>
    </r>
    <r>
      <rPr>
        <b/>
        <sz val="12"/>
        <color rgb="FF000000"/>
        <rFont val="Calibri"/>
        <family val="2"/>
        <scheme val="minor"/>
      </rPr>
      <t>The more you scale, the more challenges you get on the tech, marketing, and support side, so you really need to build processes.</t>
    </r>
    <r>
      <rPr>
        <sz val="12"/>
        <color indexed="8"/>
        <rFont val="Calibri"/>
        <family val="2"/>
        <scheme val="minor"/>
      </rPr>
      <t xml:space="preserve"> Things can go really fast and double in just a few months, and if you do so, you need to be ready to handle the load.</t>
    </r>
  </si>
  <si>
    <t>We even tried to convince ourselves that we could train him and help him get better, but that didn’t happen.
Right now, we're much more strict. If someone doesn’t fit the requirements that we have, we just fire him and that's all. I always recommend hiring and firing fast.</t>
  </si>
  <si>
    <t>Jordi Miró</t>
  </si>
  <si>
    <t>lernin-games</t>
  </si>
  <si>
    <r>
      <rPr>
        <u/>
        <sz val="12"/>
        <color indexed="8"/>
        <rFont val="Calibri"/>
        <family val="2"/>
        <scheme val="minor"/>
      </rPr>
      <t>https://www.failory.com/interview/lernin-games</t>
    </r>
  </si>
  <si>
    <r>
      <t xml:space="preserve">I’m Jordi from Barcelona, Spain, and my background is in Applied Physics, but I have never worked in the physics industry. Started working in PwC as a consultant. Since then, I have always been involved in technology. In 2005 got married and moved to Caracas, </t>
    </r>
    <r>
      <rPr>
        <b/>
        <sz val="12"/>
        <color rgb="FF000000"/>
        <rFont val="Calibri"/>
        <family val="2"/>
        <scheme val="minor"/>
      </rPr>
      <t>started working in a small consulting firm, and that's when I started building products and companies. Since 2007, that's all I have done. Either by myself, with a co-founder, or joining early-stage startups in Latin America, the USA, and Spain.</t>
    </r>
    <r>
      <rPr>
        <sz val="12"/>
        <color rgb="FF000000"/>
        <rFont val="Calibri"/>
        <family val="2"/>
        <scheme val="minor"/>
      </rPr>
      <t xml:space="preserve"> There I joined Wuaki TV, which is currently Rakuten TV. I was full-time employee number five, the CTO, and left in 2017. </t>
    </r>
  </si>
  <si>
    <t>We tried a lot of things that were not moving the needle enough and we didn't convert much more users than before. Unfortunately, I ended up in the hospital a couple of times. I realized my health and my family's mental health were much more important than the company.</t>
  </si>
  <si>
    <t>David Schmidt</t>
  </si>
  <si>
    <t>lifewave</t>
  </si>
  <si>
    <r>
      <rPr>
        <u/>
        <sz val="12"/>
        <color indexed="8"/>
        <rFont val="Calibri"/>
        <family val="2"/>
        <scheme val="minor"/>
      </rPr>
      <t>https://www.failory.com/interview/lifewave</t>
    </r>
  </si>
  <si>
    <r>
      <t xml:space="preserve">I think my biggest mistake in business has been trusting the wrong people in my earlier years. However, </t>
    </r>
    <r>
      <rPr>
        <b/>
        <sz val="12"/>
        <color rgb="FF000000"/>
        <rFont val="Calibri"/>
        <family val="2"/>
        <scheme val="minor"/>
      </rPr>
      <t>I learned from my experiences and am much more discerning now about who I let into our company’s inner circle.</t>
    </r>
  </si>
  <si>
    <t>I have learned to be resilient above all else. Life as an entrepreneur means people will experience good times and challenging times. They should not rest on their success for too long nor dwell on their failures because neither approach is helpful. Entrepreneurs who want to quit at the first sign of challenges will have difficulty living up to their full potential.</t>
  </si>
  <si>
    <t>François Mommens</t>
  </si>
  <si>
    <t>linkody</t>
  </si>
  <si>
    <r>
      <rPr>
        <u/>
        <sz val="12"/>
        <color indexed="8"/>
        <rFont val="Calibri"/>
        <family val="2"/>
        <scheme val="minor"/>
      </rPr>
      <t>https://www.failory.com/interview/linkody</t>
    </r>
  </si>
  <si>
    <t>The causality cannot be proven, but I would bet on it (you cannot be sure of anything with Google, don’t trust people who say otherwise). And so I’m back on building new links to compensate for the loss (actually paying someone to do it).</t>
  </si>
  <si>
    <t>David Cacik</t>
  </si>
  <si>
    <t>liveagent</t>
  </si>
  <si>
    <r>
      <rPr>
        <u/>
        <sz val="12"/>
        <color indexed="8"/>
        <rFont val="Calibri"/>
        <family val="2"/>
        <scheme val="minor"/>
      </rPr>
      <t>https://www.failory.com/interview/liveagent</t>
    </r>
  </si>
  <si>
    <r>
      <t xml:space="preserve">We started </t>
    </r>
    <r>
      <rPr>
        <b/>
        <sz val="12"/>
        <color rgb="FF000000"/>
        <rFont val="Calibri"/>
        <family val="2"/>
        <scheme val="minor"/>
      </rPr>
      <t>experimenting</t>
    </r>
    <r>
      <rPr>
        <sz val="12"/>
        <color indexed="8"/>
        <rFont val="Calibri"/>
        <family val="2"/>
        <scheme val="minor"/>
      </rPr>
      <t xml:space="preserve"> with PPC, content marketing, improving onboarding experience, SEO outbound sales and many more. At first, we didn’t have much success but we were still growing continuously.</t>
    </r>
  </si>
  <si>
    <t>Jesper Bylund</t>
  </si>
  <si>
    <t>lockpick-entertainment</t>
  </si>
  <si>
    <r>
      <rPr>
        <u/>
        <sz val="12"/>
        <color indexed="8"/>
        <rFont val="Calibri"/>
        <family val="2"/>
        <scheme val="minor"/>
      </rPr>
      <t>https://www.failory.com/interview/lockpick-entertainment</t>
    </r>
  </si>
  <si>
    <t>For me personally, it was misunderstanding the scope of everything I worked on. How to plan out something as massive and complex as thousands of people interacting is a hard problem to solve. But it’s infinitely more difficult if you don’t acknowledge that up front. I just started at one end and tried to work myself through it.</t>
  </si>
  <si>
    <t>Jen Yip</t>
  </si>
  <si>
    <t>lunch-money</t>
  </si>
  <si>
    <r>
      <rPr>
        <u/>
        <sz val="12"/>
        <color indexed="8"/>
        <rFont val="Calibri"/>
        <family val="2"/>
        <scheme val="minor"/>
      </rPr>
      <t>https://www.failory.com/interview/lunch-money</t>
    </r>
  </si>
  <si>
    <r>
      <t xml:space="preserve">I spent the first 4.5 years of my career in Silicon Valley where I worked as a software engineer at Twitter for almost 4 years, experiencing both its startup heydeys and post-IPO growing pains. Eventually, </t>
    </r>
    <r>
      <rPr>
        <b/>
        <sz val="12"/>
        <color rgb="FF000000"/>
        <rFont val="Calibri"/>
        <family val="2"/>
        <scheme val="minor"/>
      </rPr>
      <t>I quit and co-founded a start-up with my roommate in the pet health space. We worked on the company together for a year, during which we went through the first batch of YC Fellowship and 500 Startups (both are seed accelerators).</t>
    </r>
    <r>
      <rPr>
        <sz val="12"/>
        <color rgb="FF000000"/>
        <rFont val="Calibri"/>
        <family val="2"/>
        <scheme val="minor"/>
      </rPr>
      <t xml:space="preserve">
Shortly into 500 Startups, I came into a general realization that this wasn’t where I wanted to be, especially not as a 26-year-old with so many aspirations beyond the Silicon Valley dream. They say the average age of a start-up is 7 years before it dies or gets acquired, and it spooked me to think the rest of my 20s could be spent chasing this singular dream and “maybe” or “maybe not” succeeding.
</t>
    </r>
    <r>
      <rPr>
        <b/>
        <sz val="12"/>
        <color rgb="FF000000"/>
        <rFont val="Calibri"/>
        <family val="2"/>
        <scheme val="minor"/>
      </rPr>
      <t>Eventually, I made the difficult decision of leaving the start-up. My co-founder was more than capable of running the company on her own and we parted ways on good terms.</t>
    </r>
    <r>
      <rPr>
        <sz val="12"/>
        <color rgb="FF000000"/>
        <rFont val="Calibri"/>
        <family val="2"/>
        <scheme val="minor"/>
      </rPr>
      <t xml:space="preserve">
</t>
    </r>
    <r>
      <rPr>
        <b/>
        <sz val="12"/>
        <color rgb="FF000000"/>
        <rFont val="Calibri"/>
        <family val="2"/>
        <scheme val="minor"/>
      </rPr>
      <t xml:space="preserve">Burn-out is a very real feeling and can catalyze some pretty crazy changes. I ended up diving really deep into minimalism, no longer wanting to bear the responsibility of anything aside from the minimum necessities. </t>
    </r>
    <r>
      <rPr>
        <sz val="12"/>
        <color rgb="FF000000"/>
        <rFont val="Calibri"/>
        <family val="2"/>
        <scheme val="minor"/>
      </rPr>
      <t>I gave away or sold almost all my stuff. I said goodbye to my friends and the city I called home for the last 5 years with no regrets and I was ready to finally start living life on my own schedule.</t>
    </r>
  </si>
  <si>
    <r>
      <t xml:space="preserve">So I continued to do what I love doing, which is 1. improving Lunch Money, and 2. sharing my stories through writing.
Lucky for me, both of these have in one way or another contributed to the biggest spikes I have experienced thus far. </t>
    </r>
    <r>
      <rPr>
        <b/>
        <sz val="12"/>
        <color rgb="FF000000"/>
        <rFont val="Calibri"/>
        <family val="2"/>
        <scheme val="minor"/>
      </rPr>
      <t>Writing about my experience as a solo founder and posting them on mediums such as Hacker News, LinkedIn, Twitter and Indie Hackers have proven to be most successful in drawing new users to Lunch Money. And continuously improving Lunch Money keeps my current users happy and drives word-of-mouth marketing.</t>
    </r>
  </si>
  <si>
    <t>To get over this, I realized that I had to reconcile my own feelings of guilt. It felt weird to be in such a privileged position of living abroad in Japan, yet spending almost all my waking hours in front of a laptop. Then I realized, who cares? I was happy. I was feeling fulfilled every day and I felt incredibly lucky to have all this time to work on a side project. I was thriving and I realized I hadn’t felt this way in a long time and I just needed to embrace my new lifestyle.
‍</t>
  </si>
  <si>
    <t>Fabrizio Rinaldi</t>
  </si>
  <si>
    <t>mailbrew</t>
  </si>
  <si>
    <r>
      <rPr>
        <u/>
        <sz val="12"/>
        <color indexed="8"/>
        <rFont val="Calibri"/>
        <family val="2"/>
        <scheme val="minor"/>
      </rPr>
      <t>https://www.failory.com/interview/mailbrew</t>
    </r>
  </si>
  <si>
    <r>
      <t xml:space="preserve">In the company we joined (and left) together, we worked on apps used by millions of people, and an app I’ve designed was chosen by Apple to be installed and showcased in iPhone in Apple Stores worldwide. It was a crazy and beautiful experience, so quitting was a tough decision. 
Before deciding to quit that company, </t>
    </r>
    <r>
      <rPr>
        <b/>
        <sz val="12"/>
        <color rgb="FF000000"/>
        <rFont val="Calibri"/>
        <family val="2"/>
        <scheme val="minor"/>
      </rPr>
      <t>we actually launched a new side-project, Boxy Suite, a premium Gmail client for Mac. The launch was really successful, so after a few months, we finally decided to quit the job and co-found Superlinear.</t>
    </r>
  </si>
  <si>
    <r>
      <t xml:space="preserve">We’re pretty fast now, and </t>
    </r>
    <r>
      <rPr>
        <b/>
        <sz val="12"/>
        <color rgb="FF000000"/>
        <rFont val="Calibri"/>
        <family val="2"/>
        <scheme val="minor"/>
      </rPr>
      <t>we can build React prototypes of our ideas quickly, especially since we’ve created our own UI Kit, which is a set of components that are easily customizable and reusable</t>
    </r>
    <r>
      <rPr>
        <sz val="12"/>
        <color indexed="8"/>
        <rFont val="Calibri"/>
        <family val="2"/>
        <scheme val="minor"/>
      </rPr>
      <t>. All these components are styled from a single, centrale JSON file. This means that when I change the branding of the Mailbrew.com website, even heavily, I can then copy the necessary parts of the UI Kit configuration, paste inside the Mailbrew app config, and see the app magically transform according to the new branding.</t>
    </r>
  </si>
  <si>
    <t>Peter Hrbacik</t>
  </si>
  <si>
    <t>mangools</t>
  </si>
  <si>
    <r>
      <rPr>
        <u/>
        <sz val="12"/>
        <color indexed="8"/>
        <rFont val="Calibri"/>
        <family val="2"/>
        <scheme val="minor"/>
      </rPr>
      <t>https://www.failory.com/interview/mangools</t>
    </r>
  </si>
  <si>
    <r>
      <t>The biggest challenge is to find the right niche at the right time and provide a product that would fulfill the customer’s needs.</t>
    </r>
    <r>
      <rPr>
        <b/>
        <sz val="12"/>
        <color rgb="FF000000"/>
        <rFont val="Calibri"/>
        <family val="2"/>
        <scheme val="minor"/>
      </rPr>
      <t xml:space="preserve"> I managed to do so by launching KWFinder and then creating Mangools SEO tools package with the team.</t>
    </r>
    <r>
      <rPr>
        <sz val="12"/>
        <color indexed="8"/>
        <rFont val="Calibri"/>
        <family val="2"/>
        <scheme val="minor"/>
      </rPr>
      <t xml:space="preserve"> It also taught me how to delegate tasks and let the teammates do what they are best at.</t>
    </r>
  </si>
  <si>
    <t>Jeff Coyle</t>
  </si>
  <si>
    <t>marketmuse</t>
  </si>
  <si>
    <r>
      <rPr>
        <u/>
        <sz val="12"/>
        <color indexed="8"/>
        <rFont val="Calibri"/>
        <family val="2"/>
        <scheme val="minor"/>
      </rPr>
      <t>https://www.failory.com/interview/marketmuse</t>
    </r>
  </si>
  <si>
    <r>
      <rPr>
        <b/>
        <sz val="12"/>
        <color rgb="FF000000"/>
        <rFont val="Calibri"/>
        <family val="2"/>
        <scheme val="minor"/>
      </rPr>
      <t>We innovated against enterprise needs, which worked out well for us at the time but had we taken a product-led approach sooner,</t>
    </r>
    <r>
      <rPr>
        <sz val="12"/>
        <color indexed="8"/>
        <rFont val="Calibri"/>
        <family val="2"/>
        <scheme val="minor"/>
      </rPr>
      <t xml:space="preserve"> it would have simplified our offering and made it more approachable and accessible.</t>
    </r>
  </si>
  <si>
    <t>At times, this slowed us down afterward to backtrack and fix things or stalled us to move to the next phase as the proper steps were brought in. Excitement, urgency, and determination to get things done are outstanding attributes, but a method like RACI improves internal communication and accountability.</t>
  </si>
  <si>
    <t>Dominic Monn</t>
  </si>
  <si>
    <t>mentorcruise</t>
  </si>
  <si>
    <r>
      <rPr>
        <u/>
        <sz val="12"/>
        <color indexed="8"/>
        <rFont val="Calibri"/>
        <family val="2"/>
        <scheme val="minor"/>
      </rPr>
      <t>https://www.failory.com/interview/mentorcruise</t>
    </r>
  </si>
  <si>
    <t>What I ended up with was an overblown MVP scope. The site had to have a scheduling feature to schedule meetings, right? And the chat solutions that were out there were too expensive, gotta build my own. Let’s add a to-do list function, a way to send sample projects to each other, and what about a community? Let’s add that one too.
If there is one thing that I did right, it was talking to people every day. In my head, making this work relied on having good mentors on the page, so I DMed and emailed people every day, asking them to become part of it.</t>
  </si>
  <si>
    <t>After taking care of that and switching the business model around, we started growing a lot quicker.
I could count a lot more things, but it comes down to one thing – I was scared to take risks. When I had my $100 in MRR, I didn’t want to switch things up because I thought I’d lose it. When I was at $500 in MRR, I thought that the business works as-is.</t>
  </si>
  <si>
    <t>Angel Diaz</t>
  </si>
  <si>
    <t>metricspot</t>
  </si>
  <si>
    <r>
      <rPr>
        <u/>
        <sz val="12"/>
        <color indexed="8"/>
        <rFont val="Calibri"/>
        <family val="2"/>
        <scheme val="minor"/>
      </rPr>
      <t>https://www.failory.com/interview/metricspot</t>
    </r>
  </si>
  <si>
    <t>For the MVP I used Codeigniter as a Model-View-Controller framework, jQuery for front-end animations and logic, and MongoDB as a database. I coded everything myself (AKA: copied and pasted a lot of stuff from StackOverflow) and from time to time I asked a cousin Juan (an engineer who had bootstrapped his own eco-groceries delivery company) for help.
After two months, in January 2013, I launched the first version of MetricSpot. It looked okay-ish, but it was enough. The MVP only had one of the tools, the Home page SEO analysis report.</t>
  </si>
  <si>
    <t>The biggest challenges I faced during this time were personal. When I started the project, I was in a relationship that was coming to an end. Plus, I was almost broke because I had previously started another company and it didn’t go well. So, when I found myself facing a break-up and moving back to my parents’ place and going back to the dreaded 9-to-5 office work, well, you can imagine it wasn’t the best time of my life :)However, I had a vision and worked towards it. For me, my company has been and will always be the way to gain freedom and independence. I didn’t want a boss, that’s why I preferred to bootstrap and not go through the typical investment rounds because you end up doing what the VCs tell you. I preferred to grow slowly, at a steady pace and grunt work and take money only from my customers.</t>
  </si>
  <si>
    <t>Naveen Mishra</t>
  </si>
  <si>
    <t>mishra-motors</t>
  </si>
  <si>
    <r>
      <rPr>
        <u/>
        <sz val="12"/>
        <color indexed="8"/>
        <rFont val="Calibri"/>
        <family val="2"/>
        <scheme val="minor"/>
      </rPr>
      <t>https://www.failory.com/interview/mishra-motors</t>
    </r>
  </si>
  <si>
    <t>Andrew Chen</t>
  </si>
  <si>
    <t>motionthink</t>
  </si>
  <si>
    <r>
      <rPr>
        <u/>
        <sz val="12"/>
        <color indexed="8"/>
        <rFont val="Calibri"/>
        <family val="2"/>
        <scheme val="minor"/>
      </rPr>
      <t>https://www.failory.com/interview/motionthink</t>
    </r>
  </si>
  <si>
    <t>I think I realized we were going to fail after it became apparent we were spending more time each day debating and negotiating and arguing than simply taking action and doing. It would take multiple units of discussion for every unit of work output, and in the early days of a startup, that ratio should be the mirror opposite.</t>
  </si>
  <si>
    <t>Joe Stech</t>
  </si>
  <si>
    <t>motobox</t>
  </si>
  <si>
    <r>
      <rPr>
        <u/>
        <sz val="12"/>
        <color indexed="8"/>
        <rFont val="Calibri"/>
        <family val="2"/>
        <scheme val="minor"/>
      </rPr>
      <t>https://www.failory.com/interview/motobox</t>
    </r>
  </si>
  <si>
    <t>we should have consulted with a marketing pro to get the word out better.</t>
  </si>
  <si>
    <t>Alexey Kochetkov</t>
  </si>
  <si>
    <t>mubert</t>
  </si>
  <si>
    <r>
      <rPr>
        <u/>
        <sz val="12"/>
        <color indexed="8"/>
        <rFont val="Calibri"/>
        <family val="2"/>
        <scheme val="minor"/>
      </rPr>
      <t>https://www.failory.com/interview/mubert</t>
    </r>
  </si>
  <si>
    <r>
      <t xml:space="preserve">Moreover, someone may think that all our pivots resulted from previous mistakes made in product or marketing. But I wouldn’t say so. </t>
    </r>
    <r>
      <rPr>
        <b/>
        <sz val="12"/>
        <color rgb="FF000000"/>
        <rFont val="Calibri"/>
        <family val="2"/>
        <scheme val="minor"/>
      </rPr>
      <t xml:space="preserve">Every pivot gave us a new breath and a new product. All our previous products still exist and work. More than that, all of them create the massive ecosystem around music and content creation that I always dreamt about. </t>
    </r>
  </si>
  <si>
    <t>Eelco</t>
  </si>
  <si>
    <t>muun</t>
  </si>
  <si>
    <r>
      <rPr>
        <u/>
        <sz val="12"/>
        <color indexed="8"/>
        <rFont val="Calibri"/>
        <family val="2"/>
        <scheme val="minor"/>
      </rPr>
      <t>https://www.failory.com/interview/muun</t>
    </r>
  </si>
  <si>
    <t>I stripped most of the features out of the product and was left with only the community-building features</t>
  </si>
  <si>
    <t>Andy Bowie</t>
  </si>
  <si>
    <t>my-auto-shop</t>
  </si>
  <si>
    <r>
      <rPr>
        <u/>
        <sz val="12"/>
        <color indexed="8"/>
        <rFont val="Calibri"/>
        <family val="2"/>
        <scheme val="minor"/>
      </rPr>
      <t>https://www.failory.com/interview/my-auto-shop</t>
    </r>
  </si>
  <si>
    <r>
      <t xml:space="preserve">It’s pretty clear that coronavirus has presented the biggest challenge for our journey so far, but we are learning to navigate it. </t>
    </r>
    <r>
      <rPr>
        <b/>
        <sz val="12"/>
        <color rgb="FF000000"/>
        <rFont val="Calibri"/>
        <family val="2"/>
        <scheme val="minor"/>
      </rPr>
      <t>It really forced us to make hard decisions quickly to best position ourselves to get through the crisis and have a business that can succeed in a recessionary environment.</t>
    </r>
    <r>
      <rPr>
        <sz val="12"/>
        <color indexed="8"/>
        <rFont val="Calibri"/>
        <family val="2"/>
        <scheme val="minor"/>
      </rPr>
      <t xml:space="preserve">
</t>
    </r>
    <r>
      <rPr>
        <b/>
        <sz val="12"/>
        <color rgb="FF000000"/>
        <rFont val="Calibri"/>
        <family val="2"/>
        <scheme val="minor"/>
      </rPr>
      <t xml:space="preserve">The big decision was transitioning our business model from an UberEats-style model to a more Airbnb-inspired model - helping customers seeking value not convenience.  What I mean by that is our original value proposition was driven by the ‘we can pick up your car for you so you don’t have to visit the garage’. </t>
    </r>
    <r>
      <rPr>
        <sz val="12"/>
        <color indexed="8"/>
        <rFont val="Calibri"/>
        <family val="2"/>
        <scheme val="minor"/>
      </rPr>
      <t xml:space="preserve"> Now it’s driven by ‘we’ve vetted these garages so you can trust you’re getting value for money’. That’s got more longevity in the current env</t>
    </r>
  </si>
  <si>
    <t>The big decision was transitioning our business model from an UberEats-style model to a more Airbnb-inspired model - helping customers seeking value not convenience.  What I mean by that is our original value proposition was driven by the ‘we can pick up your car for you so you don’t have to visit the garage’.  Now it’s driven by ‘we’ve vetted these garages so you can trust you’re getting value for money’. That’s got more longevity in the current environment where customers are watching their cash a bit more closely.</t>
  </si>
  <si>
    <t>Stepa Mitaki</t>
  </si>
  <si>
    <t>mycity</t>
  </si>
  <si>
    <r>
      <rPr>
        <u/>
        <sz val="12"/>
        <color indexed="8"/>
        <rFont val="Calibri"/>
        <family val="2"/>
        <scheme val="minor"/>
      </rPr>
      <t>https://www.failory.com/interview/mycity</t>
    </r>
  </si>
  <si>
    <t>I would put much more thought into talking to customers.</t>
  </si>
  <si>
    <t xml:space="preserve">You see, to use MyCity, governments would need to get creative and create within themselves a new process on how to work with the feedback they’d received. Usually, when a company buys software, it helps them improve their existing process (e.g., run payroll operations, pick contractors, schedule interviews, that kind of thing). But if a company buys software and then has to figure out how to implement a new process for that software – something is wrong. </t>
  </si>
  <si>
    <t>Kevin Pereira</t>
  </si>
  <si>
    <t>nerdpilots</t>
  </si>
  <si>
    <r>
      <rPr>
        <u/>
        <sz val="12"/>
        <color indexed="8"/>
        <rFont val="Calibri"/>
        <family val="2"/>
        <scheme val="minor"/>
      </rPr>
      <t>https://www.failory.com/interview/nerdpilots</t>
    </r>
  </si>
  <si>
    <r>
      <t>But my entrepreneurial journey didn’t start with NerdPilots. During the last few years,</t>
    </r>
    <r>
      <rPr>
        <b/>
        <sz val="12"/>
        <color rgb="FF000000"/>
        <rFont val="Calibri"/>
        <family val="2"/>
        <scheme val="minor"/>
      </rPr>
      <t xml:space="preserve"> I have built multiple businesses on different industries. One of the first ones was a house cleaning company based in San Jose, California, which turned to be pretty big and I sold it. It is called InstaMaids (it’s still up right now) and they about a million dollars per year</t>
    </r>
    <r>
      <rPr>
        <sz val="12"/>
        <color rgb="FF000000"/>
        <rFont val="Calibri"/>
        <family val="2"/>
        <scheme val="minor"/>
      </rPr>
      <t xml:space="preserve">
After this, I decided to go on vacation for a little bit until my business partner, Rohan, and I started a company called Wet Shave Club,
Then, I started a SAS company called GrooveJar, which I successfully sold.
Lately, I've been involved in a company called Innclusive and another one called TripLaunch, which is a software for people who run their own group trips.
</t>
    </r>
  </si>
  <si>
    <r>
      <t>The biggest challenge is managing clients you work with – there are a lot of different personalities and different expectations.</t>
    </r>
    <r>
      <rPr>
        <b/>
        <sz val="12"/>
        <color rgb="FF000000"/>
        <rFont val="Calibri"/>
        <family val="2"/>
        <scheme val="minor"/>
      </rPr>
      <t xml:space="preserve"> In order to manage these expectations, we now have a contract signed by every client so they know what to expect from us and to protect us from complaints.</t>
    </r>
    <r>
      <rPr>
        <sz val="12"/>
        <color indexed="8"/>
        <rFont val="Calibri"/>
        <family val="2"/>
        <scheme val="minor"/>
      </rPr>
      <t xml:space="preserve">
I tend to reject customers – I now just feel what kind of client they're going to be and if they're not very responsive.</t>
    </r>
  </si>
  <si>
    <t>Joshua Tiernan</t>
  </si>
  <si>
    <t>no-code-founders</t>
  </si>
  <si>
    <r>
      <rPr>
        <u/>
        <sz val="12"/>
        <color indexed="8"/>
        <rFont val="Calibri"/>
        <family val="2"/>
        <scheme val="minor"/>
      </rPr>
      <t>https://www.failory.com/interview/no-code-founders</t>
    </r>
  </si>
  <si>
    <r>
      <rPr>
        <b/>
        <sz val="12"/>
        <color rgb="FF000000"/>
        <rFont val="Calibri"/>
        <family val="2"/>
        <scheme val="minor"/>
      </rPr>
      <t>I took feedback from the community on the things that would help them out and then built a site around those needs.</t>
    </r>
    <r>
      <rPr>
        <sz val="12"/>
        <color indexed="8"/>
        <rFont val="Calibri"/>
        <family val="2"/>
        <scheme val="minor"/>
      </rPr>
      <t xml:space="preserve"> Initially, the site was just a list of interviews and then I started to add more features over time. The hardest part was picking the right features to build. In some cases, I ended up spending a long time building features that weren’t very popular so I think it’s really important to sniff out the areas that are working and focus on those.</t>
    </r>
  </si>
  <si>
    <t>Entrepreneurs tend to be creative and we have our ideas of what we want to do, but with community building, you need to resist that urge and build what the community want. I’ve had to re-teach myself this lesson over and over with building NCF.</t>
  </si>
  <si>
    <t>Mostafa ElBermawy</t>
  </si>
  <si>
    <t>nogood</t>
  </si>
  <si>
    <r>
      <rPr>
        <u/>
        <sz val="12"/>
        <color indexed="8"/>
        <rFont val="Calibri"/>
        <family val="2"/>
        <scheme val="minor"/>
      </rPr>
      <t>https://www.failory.com/interview/nogood</t>
    </r>
  </si>
  <si>
    <r>
      <t xml:space="preserve">Early on, one of the biggest mistakes we made was taking on clients who are trying to scale before they had a clear product-market fit. As a founder, I want to help them, but that led to a lot of frustration for my team. </t>
    </r>
    <r>
      <rPr>
        <b/>
        <sz val="12"/>
        <color rgb="FF000000"/>
        <rFont val="Calibri"/>
        <family val="2"/>
        <scheme val="minor"/>
      </rPr>
      <t>We've become a lot more selective with the clients we bring on and considerably improved at setting and managing expectations with our new clients.</t>
    </r>
    <r>
      <rPr>
        <sz val="12"/>
        <color indexed="8"/>
        <rFont val="Calibri"/>
        <family val="2"/>
        <scheme val="minor"/>
      </rPr>
      <t xml:space="preserve">
</t>
    </r>
    <r>
      <rPr>
        <b/>
        <sz val="12"/>
        <color rgb="FF000000"/>
        <rFont val="Calibri"/>
        <family val="2"/>
        <scheme val="minor"/>
      </rPr>
      <t>We also stopped taking clients that are looking for a single channel to optimize without owning or being able to influence the journey we are sending users into.</t>
    </r>
    <r>
      <rPr>
        <sz val="12"/>
        <color indexed="8"/>
        <rFont val="Calibri"/>
        <family val="2"/>
        <scheme val="minor"/>
      </rPr>
      <t xml:space="preserve">
In addition,</t>
    </r>
    <r>
      <rPr>
        <b/>
        <sz val="12"/>
        <color rgb="FF000000"/>
        <rFont val="Calibri"/>
        <family val="2"/>
        <scheme val="minor"/>
      </rPr>
      <t xml:space="preserve"> we limited the industries and stages of startups or scale-ups to work with. It's really all about the fit for our model so we can maintain the quality of work and retention rate we have always had.</t>
    </r>
  </si>
  <si>
    <t>Jeremiah Lam</t>
  </si>
  <si>
    <t>nox</t>
  </si>
  <si>
    <r>
      <rPr>
        <u/>
        <sz val="12"/>
        <color indexed="8"/>
        <rFont val="Calibri"/>
        <family val="2"/>
        <scheme val="minor"/>
      </rPr>
      <t>https://www.failory.com/interview/nox</t>
    </r>
  </si>
  <si>
    <t>Mismanagement of Funds</t>
  </si>
  <si>
    <t>f I could go back in time, I would be more professional in dealing with my “co-founders” and not see them as friends or family while we’re working together.</t>
  </si>
  <si>
    <t>Andreas Hassellof</t>
  </si>
  <si>
    <t>ombori</t>
  </si>
  <si>
    <r>
      <rPr>
        <u/>
        <sz val="12"/>
        <color indexed="8"/>
        <rFont val="Calibri"/>
        <family val="2"/>
        <scheme val="minor"/>
      </rPr>
      <t>https://www.failory.com/interview/ombori</t>
    </r>
  </si>
  <si>
    <r>
      <t xml:space="preserve">However, the other huge challenge - and where I made a lot of mistakes - was finding the right team. Like many tech entrepreneurs, I know what makes a good developer, </t>
    </r>
    <r>
      <rPr>
        <b/>
        <sz val="12"/>
        <color rgb="FF000000"/>
        <rFont val="Calibri"/>
        <family val="2"/>
        <scheme val="minor"/>
      </rPr>
      <t xml:space="preserve">and I like to think I’m pretty good at hiring developers. </t>
    </r>
    <r>
      <rPr>
        <sz val="12"/>
        <color indexed="8"/>
        <rFont val="Calibri"/>
        <family val="2"/>
        <scheme val="minor"/>
      </rPr>
      <t xml:space="preserve">Hiring sales and marketing people, however, that’s a whole different story.  </t>
    </r>
  </si>
  <si>
    <t>It’s not an ego thing, where you want to keep control of everything. It’s more a sense of fear - you feel like you have to do everything because you’re the only person who knows what’s going on.</t>
  </si>
  <si>
    <t>Davis Baer</t>
  </si>
  <si>
    <t>oneup</t>
  </si>
  <si>
    <r>
      <rPr>
        <u/>
        <sz val="12"/>
        <color indexed="8"/>
        <rFont val="Calibri"/>
        <family val="2"/>
        <scheme val="minor"/>
      </rPr>
      <t>https://www.failory.com/interview/oneup</t>
    </r>
  </si>
  <si>
    <r>
      <t xml:space="preserve">First, I tried sending a personal email to each person after they signed up. That failed miserably. Maybe it was the copy I used, or maybe I didn’t personalize it enough, but I got virtually zero responses from it. I believe most people thought it was just another automated email.
</t>
    </r>
    <r>
      <rPr>
        <b/>
        <sz val="12"/>
        <color rgb="FF000000"/>
        <rFont val="Calibri"/>
        <family val="2"/>
        <scheme val="minor"/>
      </rPr>
      <t>So I started thinking about different ways I could make it 100% clear that this a personalized message from the co-founder. My idea: I would record a short personal video using Loom, introducing myself and thanking them by name for signing up.</t>
    </r>
    <r>
      <rPr>
        <sz val="12"/>
        <color indexed="8"/>
        <rFont val="Calibri"/>
        <family val="2"/>
        <scheme val="minor"/>
      </rPr>
      <t xml:space="preserve">
</t>
    </r>
    <r>
      <rPr>
        <b/>
        <sz val="12"/>
        <color rgb="FF000000"/>
        <rFont val="Calibri"/>
        <family val="2"/>
        <scheme val="minor"/>
      </rPr>
      <t>This made a huge difference! You can’t really fake or automate this, which has led to over a 50% response rate to these welcome videos</t>
    </r>
    <r>
      <rPr>
        <sz val="12"/>
        <color indexed="8"/>
        <rFont val="Calibri"/>
        <family val="2"/>
        <scheme val="minor"/>
      </rPr>
      <t>. People are normally taken aback by the fact that someone took the time to record a personal video message for them.</t>
    </r>
  </si>
  <si>
    <t xml:space="preserve">  role gave me great experience, and made me realize that it’s possible to actually enjoy work</t>
  </si>
  <si>
    <t>Marc Köhlbrugge</t>
  </si>
  <si>
    <t>openmargin</t>
  </si>
  <si>
    <r>
      <rPr>
        <u/>
        <sz val="12"/>
        <color indexed="8"/>
        <rFont val="Calibri"/>
        <family val="2"/>
        <scheme val="minor"/>
      </rPr>
      <t>https://www.failory.com/interview/openmargin</t>
    </r>
  </si>
  <si>
    <r>
      <t xml:space="preserve">Hey, thanks for inviting me. I’m Marc Köhlbrugge. I’m the founder of BetaList (discover tomorrow’s startups, today), WIP (community of makers), and Startup Jobs (job board for startups). I grew up in the Netherlands, but nowadays I travel around quite a bit. I’m currently in sunny Portugal.
Besides the three products I mentioned above, I’ve pursued many other ideas as well. </t>
    </r>
    <r>
      <rPr>
        <b/>
        <sz val="12"/>
        <color rgb="FF000000"/>
        <rFont val="Calibri"/>
        <family val="2"/>
        <scheme val="minor"/>
      </rPr>
      <t>Some successfu</t>
    </r>
    <r>
      <rPr>
        <sz val="12"/>
        <color rgb="FF000000"/>
        <rFont val="Calibri"/>
        <family val="2"/>
        <scheme val="minor"/>
      </rPr>
      <t xml:space="preserve">l, others not so much. </t>
    </r>
  </si>
  <si>
    <t xml:space="preserve"> Marc think he would have been better of selling more of a consultancy-type service rather than a software product.</t>
  </si>
  <si>
    <t>Although it wasn’t the success we hoped for, I look back at *openmargin with fond memories. We learned a lot, had fun</t>
  </si>
  <si>
    <t>Wes Wagner</t>
  </si>
  <si>
    <t>pactero</t>
  </si>
  <si>
    <r>
      <rPr>
        <u/>
        <sz val="12"/>
        <color indexed="8"/>
        <rFont val="Calibri"/>
        <family val="2"/>
        <scheme val="minor"/>
      </rPr>
      <t>https://www.failory.com/interview/pactero</t>
    </r>
  </si>
  <si>
    <r>
      <t xml:space="preserve">I ended up working for a startup called Microverse, which is an online school for software developers that doesn't charge them until they get a job. That business model is called an income share agreement.
I joined as the first employee and I didn't know the founder outside of Twitter. The business was unique for two reasons:  1) the education was almost exclusively done through peer-to-peer dynamics and 2) it was the only education program in the world using a global income share agreement.
By the time I left, about 14 months later, they had students from more than a hundred countries and helped folks learn software development and get jobs earning on average three times their previous income. It was inspiring to see.
</t>
    </r>
    <r>
      <rPr>
        <b/>
        <sz val="12"/>
        <color rgb="FF000000"/>
        <rFont val="Calibri"/>
        <family val="2"/>
        <scheme val="minor"/>
      </rPr>
      <t>I wanted to 100x that impact, and that’s where the idea for Pactero came from. It was a platform to simplify the process of managing income share agreements and contracts.</t>
    </r>
  </si>
  <si>
    <t>Wes became depressed, stressed, and anxious because he was losing the reason why he started the business.</t>
  </si>
  <si>
    <t>Mattijs Naus</t>
  </si>
  <si>
    <t>pagestead</t>
  </si>
  <si>
    <r>
      <rPr>
        <u/>
        <sz val="12"/>
        <color indexed="8"/>
        <rFont val="Calibri"/>
        <family val="2"/>
        <scheme val="minor"/>
      </rPr>
      <t>https://www.failory.com/interview/pagestead</t>
    </r>
  </si>
  <si>
    <r>
      <t>I guess you could say most of the projects I started “</t>
    </r>
    <r>
      <rPr>
        <b/>
        <sz val="12"/>
        <color rgb="FF000000"/>
        <rFont val="Calibri"/>
        <family val="2"/>
        <scheme val="minor"/>
      </rPr>
      <t>failed</t>
    </r>
    <r>
      <rPr>
        <sz val="12"/>
        <color indexed="8"/>
        <rFont val="Calibri"/>
        <family val="2"/>
        <scheme val="minor"/>
      </rPr>
      <t>”. However, I don’t really like that word, as they don’t feel like failures too. All of them were awesome learning experiences and great fun to build. One of my more recent “failures” is a product named “</t>
    </r>
    <r>
      <rPr>
        <b/>
        <sz val="12"/>
        <color rgb="FF000000"/>
        <rFont val="Calibri"/>
        <family val="2"/>
        <scheme val="minor"/>
      </rPr>
      <t>Failswitch</t>
    </r>
    <r>
      <rPr>
        <sz val="12"/>
        <color indexed="8"/>
        <rFont val="Calibri"/>
        <family val="2"/>
        <scheme val="minor"/>
      </rPr>
      <t>”. It was a tool which would prevent your website from being down, ever. I think the reason this failed was due to the fact I was not able to define a clear audience for this, beyond simply “people with a website” (which is way too broad).</t>
    </r>
  </si>
  <si>
    <r>
      <t xml:space="preserve">Other than that, we deal with the typical obstacles any software company faces. Things like deciding which features to implement first, working on documentation, documenting internal processes, implementing automated QA, etc. </t>
    </r>
    <r>
      <rPr>
        <b/>
        <sz val="12"/>
        <color rgb="FF000000"/>
        <rFont val="Calibri"/>
        <family val="2"/>
        <scheme val="minor"/>
      </rPr>
      <t>Fortunately, most of these obstacles are of technical nature and fixing technical issues is what we coders do best ;)</t>
    </r>
  </si>
  <si>
    <t>building the initial version of Pagestead was intense and stressful episode and there were plenty of moments I was seriously considering abandoning the project and moving onto something else.</t>
  </si>
  <si>
    <t>Mike Carson</t>
  </si>
  <si>
    <t>park-io</t>
  </si>
  <si>
    <r>
      <rPr>
        <u/>
        <sz val="12"/>
        <color indexed="8"/>
        <rFont val="Calibri"/>
        <family val="2"/>
        <scheme val="minor"/>
      </rPr>
      <t>https://www.failory.com/interview/park-io</t>
    </r>
  </si>
  <si>
    <r>
      <t xml:space="preserve">I started park.io in my spare time while I was working full time at WizeHive. I co-founded WizeHive and was CTO there for several years. I quit last summer to focus on park.io and other projects for Humbly.
I </t>
    </r>
    <r>
      <rPr>
        <b/>
        <sz val="12"/>
        <color rgb="FF000000"/>
        <rFont val="Calibri"/>
        <family val="2"/>
        <scheme val="minor"/>
      </rPr>
      <t>failed</t>
    </r>
    <r>
      <rPr>
        <sz val="12"/>
        <color indexed="8"/>
        <rFont val="Calibri"/>
        <family val="2"/>
        <scheme val="minor"/>
      </rPr>
      <t xml:space="preserve"> at a million other projects before park.io. </t>
    </r>
  </si>
  <si>
    <t>Eventually, I got to the point where I was able to get every expiring .io domain that I wanted, so I decided to sell it as a service on park.io. Since I already had the infrastructure in place to grab the domains quickly as they became available, it was simply a matter of setting up a user interface and tying it together with the backend. It was a week or two of grunt work. I remember the quote "Rome wasn't built in a day" going through my head a lot during that time. Then I launched park.io in June 2014.</t>
  </si>
  <si>
    <t>it can often seem like there is a big obstacle that is going to bring down the whole business, and yet usually you can find a way around it.</t>
  </si>
  <si>
    <t>Sandip Sekhon</t>
  </si>
  <si>
    <t>pathways</t>
  </si>
  <si>
    <r>
      <rPr>
        <u/>
        <sz val="12"/>
        <color indexed="8"/>
        <rFont val="Calibri"/>
        <family val="2"/>
        <scheme val="minor"/>
      </rPr>
      <t>https://www.failory.com/interview/pathways</t>
    </r>
  </si>
  <si>
    <r>
      <t>M</t>
    </r>
    <r>
      <rPr>
        <b/>
        <sz val="12"/>
        <color rgb="FF000000"/>
        <rFont val="Calibri"/>
        <family val="2"/>
        <scheme val="minor"/>
      </rPr>
      <t xml:space="preserve">y first major Internet business success was with the crowdfunding site GoGetFunding.com. </t>
    </r>
    <r>
      <rPr>
        <sz val="12"/>
        <color rgb="FF000000"/>
        <rFont val="Calibri"/>
        <family val="2"/>
        <scheme val="minor"/>
      </rPr>
      <t>It’s a business I continue to run, and I’m humbled to say that we’ve grown to be one of the largest fundraising sites out there, helping people raise millions each month for causes they care about.</t>
    </r>
  </si>
  <si>
    <t>would have started Pathways as a web-app. That would help us get to market much quicker and with fewer costs.</t>
  </si>
  <si>
    <t>Ömer Taban</t>
  </si>
  <si>
    <t>patron-ai</t>
  </si>
  <si>
    <r>
      <rPr>
        <u/>
        <sz val="12"/>
        <color indexed="8"/>
        <rFont val="Calibri"/>
        <family val="2"/>
        <scheme val="minor"/>
      </rPr>
      <t>https://www.failory.com/interview/patron-ai</t>
    </r>
  </si>
  <si>
    <t>spend more time on creating strong user stories, reduce the estimations, and collect more data at the beginning.</t>
  </si>
  <si>
    <t>Enrique Benitez</t>
  </si>
  <si>
    <t>phoenix</t>
  </si>
  <si>
    <r>
      <rPr>
        <u/>
        <sz val="12"/>
        <color indexed="8"/>
        <rFont val="Calibri"/>
        <family val="2"/>
        <scheme val="minor"/>
      </rPr>
      <t>https://www.failory.com/interview/phoenix</t>
    </r>
  </si>
  <si>
    <t>Ivan Kutskir</t>
  </si>
  <si>
    <t>photopea</t>
  </si>
  <si>
    <r>
      <rPr>
        <u/>
        <sz val="12"/>
        <color indexed="8"/>
        <rFont val="Calibri"/>
        <family val="2"/>
        <scheme val="minor"/>
      </rPr>
      <t>https://www.failory.com/interview/photopea</t>
    </r>
  </si>
  <si>
    <t>There are things on which I spent a lot of time without success, so I gave up, and that time did not contribute to Photopea in any way.</t>
  </si>
  <si>
    <t>I am afraid of getting a business partner or an investor. I would feel quite uncomfortable having one. I am aware that this “fear” is not rational, and I could miss many opportunities.</t>
  </si>
  <si>
    <t>Marko Saric</t>
  </si>
  <si>
    <t>plausible</t>
  </si>
  <si>
    <r>
      <rPr>
        <u/>
        <sz val="12"/>
        <color indexed="8"/>
        <rFont val="Calibri"/>
        <family val="2"/>
        <scheme val="minor"/>
      </rPr>
      <t>https://www.failory.com/interview/plausible</t>
    </r>
  </si>
  <si>
    <t>So we are working against the current norm of the web, against free and against the tech giants and that whole cultural and structural thing takes a bit of time to change.</t>
  </si>
  <si>
    <t>Logan Rado</t>
  </si>
  <si>
    <t>playdate</t>
  </si>
  <si>
    <r>
      <rPr>
        <u/>
        <sz val="12"/>
        <color indexed="8"/>
        <rFont val="Calibri"/>
        <family val="2"/>
        <scheme val="minor"/>
      </rPr>
      <t>https://www.failory.com/interview/playdate</t>
    </r>
  </si>
  <si>
    <t>Applying empathy and mindful listening to diffuse difficult situations while applying principles like the 5 Whys and the MomTest has been successful in turning detractors into advocates. (Challange was to handle customers or get a bad review)</t>
  </si>
  <si>
    <t>Arkadiy Baltser</t>
  </si>
  <si>
    <t>plutoview</t>
  </si>
  <si>
    <r>
      <rPr>
        <u/>
        <sz val="12"/>
        <color indexed="8"/>
        <rFont val="Calibri"/>
        <family val="2"/>
        <scheme val="minor"/>
      </rPr>
      <t>https://www.failory.com/interview/plutoview</t>
    </r>
  </si>
  <si>
    <r>
      <t xml:space="preserve">I worked as a product developer on MyWebRoom, an Internet personalization startup that included VR Rooms. I also worked on Newshunch, a news gamification platform. We were working on gamifying some of the interactions and user experiences in the news media space.
My older brother was a massive inspiration for me. He founded MyWebRoom and then went on to found the renowned startup Grabr.io. I gained loads of experience watching my brother navigate his startup journey. </t>
    </r>
    <r>
      <rPr>
        <b/>
        <sz val="12"/>
        <color rgb="FF000000"/>
        <rFont val="Calibri"/>
        <family val="2"/>
        <scheme val="minor"/>
      </rPr>
      <t>I learned what goes into building a successful startup</t>
    </r>
    <r>
      <rPr>
        <sz val="12"/>
        <color rgb="FF000000"/>
        <rFont val="Calibri"/>
        <family val="2"/>
        <scheme val="minor"/>
      </rPr>
      <t xml:space="preserve"> and was enamored by developing something from scratch that was all my own.</t>
    </r>
  </si>
  <si>
    <r>
      <rPr>
        <b/>
        <sz val="12"/>
        <color rgb="FF000000"/>
        <rFont val="Calibri"/>
        <family val="2"/>
        <scheme val="minor"/>
      </rPr>
      <t>We've always focused on validation above all.</t>
    </r>
    <r>
      <rPr>
        <sz val="12"/>
        <color indexed="8"/>
        <rFont val="Calibri"/>
        <family val="2"/>
        <scheme val="minor"/>
      </rPr>
      <t xml:space="preserve"> This is why we prioritize public launches like Product Hunt (which we have done twice already). We are looking for every opportunity to showcase the incredible technology behind Plutoview. This includes competitions, public launches, live presentations, etc. It’s how we manage to generate a solid amount of inbound leads every month.
We’ve extended our outbound efforts into direct sales upon fully transitioning into the API space. 
</t>
    </r>
  </si>
  <si>
    <t>Misha Krunic</t>
  </si>
  <si>
    <t>price2spy</t>
  </si>
  <si>
    <r>
      <rPr>
        <u/>
        <sz val="12"/>
        <color indexed="8"/>
        <rFont val="Calibri"/>
        <family val="2"/>
        <scheme val="minor"/>
      </rPr>
      <t>https://www.failory.com/interview/price2spy</t>
    </r>
  </si>
  <si>
    <r>
      <t xml:space="preserve">In 2008, an idea was born: to build a general-purpose online store for Serbian market, selling consumer electronics, sports equipment, fashion, etc, and that idea became takolako.com - one of the first Serbian Allround eCommerce stores.
</t>
    </r>
    <r>
      <rPr>
        <b/>
        <sz val="12"/>
        <color rgb="FF000000"/>
        <rFont val="Calibri"/>
        <family val="2"/>
        <scheme val="minor"/>
      </rPr>
      <t xml:space="preserve">As TakoLako was growing </t>
    </r>
    <r>
      <rPr>
        <sz val="12"/>
        <color rgb="FF000000"/>
        <rFont val="Calibri"/>
        <family val="2"/>
        <scheme val="minor"/>
      </rPr>
      <t xml:space="preserve">(in 2010 we already had 10 FTEs), </t>
    </r>
    <r>
      <rPr>
        <b/>
        <sz val="12"/>
        <color rgb="FF000000"/>
        <rFont val="Calibri"/>
        <family val="2"/>
        <scheme val="minor"/>
      </rPr>
      <t>we become aware of the competition undercutting our prices.</t>
    </r>
  </si>
  <si>
    <t>The first challenge I experienced was the fact that I simply did not know the enterprise market well enough. Being from Serbia can be a serious handicap. When a potential client approaches you, you simply are not aware of his size, nor the fact that your fees are ridiculously low for him. It took me a while to understand that I needed to offer a variety of services, low-end for small/medium businesses and high-end for enterprise ones.</t>
  </si>
  <si>
    <t>On the side, I sometimes take businesses too personally. Winning an important client gets me really high, losing a client can take me really low.</t>
  </si>
  <si>
    <t>Brian Casel</t>
  </si>
  <si>
    <t>processkit</t>
  </si>
  <si>
    <r>
      <rPr>
        <u/>
        <sz val="12"/>
        <color indexed="8"/>
        <rFont val="Calibri"/>
        <family val="2"/>
        <scheme val="minor"/>
      </rPr>
      <t>https://www.failory.com/interview/processkit</t>
    </r>
  </si>
  <si>
    <r>
      <t xml:space="preserve">Before ProcessKit and for the previous 5 years, I’ve been working on AudienceOps. My work here is what inspired the latest business. I found that existing tools to manage the business weren’t thought for client services and weren’t made for process-driven work. </t>
    </r>
    <r>
      <rPr>
        <b/>
        <sz val="12"/>
        <color rgb="FF000000"/>
        <rFont val="Calibri"/>
        <family val="2"/>
        <scheme val="minor"/>
      </rPr>
      <t>I was constantly duct-taping different tools to make something usable and I got to know other client-service businesses that were doing the same.</t>
    </r>
    <r>
      <rPr>
        <sz val="12"/>
        <color rgb="FF000000"/>
        <rFont val="Calibri"/>
        <family val="2"/>
        <scheme val="minor"/>
      </rPr>
      <t xml:space="preserve"> That’s when I made the click.</t>
    </r>
  </si>
  <si>
    <r>
      <rPr>
        <b/>
        <sz val="12"/>
        <color rgb="FF000000"/>
        <rFont val="Calibri"/>
        <family val="2"/>
        <scheme val="minor"/>
      </rPr>
      <t xml:space="preserve">The way I've overcome working as a solo founder is by befriending and being part of communities. </t>
    </r>
    <r>
      <rPr>
        <sz val="12"/>
        <color indexed="8"/>
        <rFont val="Calibri"/>
        <family val="2"/>
        <scheme val="minor"/>
      </rPr>
      <t xml:space="preserve">I travel out to conferences and I've met a lot of friends through that. Now my friends and I get together three or four times a year at small retreats where we go and do something fun, like skiing and snowboarding, and then we talk business. We even, personally and through Slack, try to advise each other on our businesses.
</t>
    </r>
    <r>
      <rPr>
        <b/>
        <sz val="12"/>
        <color rgb="FF000000"/>
        <rFont val="Calibri"/>
        <family val="2"/>
        <scheme val="minor"/>
      </rPr>
      <t>I would definitely recommend getting involved in some communities to anyone, whether you have partners or not. It can really do wonders for your career just meeting people and learning and sharing notes along the wa</t>
    </r>
    <r>
      <rPr>
        <sz val="12"/>
        <color indexed="8"/>
        <rFont val="Calibri"/>
        <family val="2"/>
        <scheme val="minor"/>
      </rPr>
      <t>y.</t>
    </r>
  </si>
  <si>
    <t>Natagon</t>
  </si>
  <si>
    <t>profitabilly</t>
  </si>
  <si>
    <r>
      <rPr>
        <u/>
        <sz val="12"/>
        <color indexed="8"/>
        <rFont val="Calibri"/>
        <family val="2"/>
        <scheme val="minor"/>
      </rPr>
      <t>https://www.failory.com/interview/profitabilly</t>
    </r>
  </si>
  <si>
    <t xml:space="preserve">spending too much time on trying to create a good design. </t>
  </si>
  <si>
    <t>I also regret not having an audience. No matter how good your product is, if no one knows about it, it’s useless.</t>
  </si>
  <si>
    <t>Abi Noda</t>
  </si>
  <si>
    <t>pull-reminders</t>
  </si>
  <si>
    <r>
      <rPr>
        <u/>
        <sz val="12"/>
        <color indexed="8"/>
        <rFont val="Calibri"/>
        <family val="2"/>
        <scheme val="minor"/>
      </rPr>
      <t>https://www.failory.com/interview/pull-reminders</t>
    </r>
  </si>
  <si>
    <r>
      <t>After launching I started getting a small trickle of signups through the Slack App Directory. I emailed every user that signed up to find out who they were and what they were hoping to get out of Pull Reminders. A couple of those early users were from larger companies and I could tell they were taking my product seriously because they asked for lots of changes.</t>
    </r>
    <r>
      <rPr>
        <b/>
        <sz val="12"/>
        <color rgb="FF000000"/>
        <rFont val="Calibri"/>
        <family val="2"/>
        <scheme val="minor"/>
      </rPr>
      <t xml:space="preserve"> I kept making changes based on their feedback until they seemed satisfied. Finally, I asked if they would be willing to pay. I thought I had about a 30% chance but it worked. Landing those first couple paying customers really blew my mind. It dawned on me that Pull Reminders could be an actual business.</t>
    </r>
  </si>
  <si>
    <t>These days I actively focus on my mental health and staying positive emotionally. If I’m feeling off I try to take a day or two off to recharge a bit.</t>
  </si>
  <si>
    <t>Rohit Garg</t>
  </si>
  <si>
    <t>qwaiting</t>
  </si>
  <si>
    <r>
      <rPr>
        <u/>
        <sz val="12"/>
        <color indexed="8"/>
        <rFont val="Calibri"/>
        <family val="2"/>
        <scheme val="minor"/>
      </rPr>
      <t>https://www.failory.com/interview/qwaiting</t>
    </r>
  </si>
  <si>
    <t xml:space="preserve">At first, we launched the beta version by installing the software in a few locations in Paragon Mall Singapore. We did testing with a few customers. We had a ticket system hthat allowed customers send their requests and our expert technical professionals then analyzed them and implemented them accordingly if they were feasible and valuable for everyone. </t>
  </si>
  <si>
    <t>Gregg Blanchard</t>
  </si>
  <si>
    <t>Readership</t>
  </si>
  <si>
    <t>https://www.failory.com/interview/readership</t>
  </si>
  <si>
    <t>What I would have done differently is simply listen to the audience more and be more honest with myself about what they were saying.</t>
  </si>
  <si>
    <t>Toby Allen</t>
  </si>
  <si>
    <t>reality-hunt</t>
  </si>
  <si>
    <t>https://www.failory.com/interview/reality-hunt</t>
  </si>
  <si>
    <t>Build processes that simplify your way of working. For example, I have a Notion template. Whenever I have a new project, I just click on one button, and my Notion page for that project is set up.</t>
  </si>
  <si>
    <t xml:space="preserve">Don't be afraid to get feedback. Just talk to users and figure out what they want instead of what you have in your head. </t>
  </si>
  <si>
    <t>Peter Suhm</t>
  </si>
  <si>
    <t>reform</t>
  </si>
  <si>
    <t>https://www.failory.com/interview/reform</t>
  </si>
  <si>
    <r>
      <t xml:space="preserve">After running WP Pusher on the side for a few years, I started a SaaS in the WordPress space called Branch. I joined the first batch of the TinySeed accelerator and raised a bit of money from some angel investors. The very short version is that Branch ultimately didn’t work out while still having a substantial runway + revenue from WP Pusher.
With the runway, I decided to find a new idea and the first idea required me to find a form builder I liked. While researching different form builders, I realized that I didn’t like any of them, and when I talked to my startup friends about it, they felt the same way. I asked the developer I had brought on to work on Branch if he wanted to explore this idea with me as a co-founder, and he said yes.
</t>
    </r>
    <r>
      <rPr>
        <b/>
        <sz val="12"/>
        <color rgb="FF000000"/>
        <rFont val="Calibri"/>
        <family val="2"/>
        <scheme val="minor"/>
      </rPr>
      <t>I recently sold both WP Pusher and Branch to extend our runway further.</t>
    </r>
  </si>
  <si>
    <r>
      <t xml:space="preserve">The next thing we did was build a landing page for our yet-to-be-built form builder, now called Reform. We put in an entire month’s work because we knew the page had to be good to stand out truly. </t>
    </r>
    <r>
      <rPr>
        <b/>
        <sz val="12"/>
        <color rgb="FF000000"/>
        <rFont val="Calibri"/>
        <family val="2"/>
        <scheme val="minor"/>
      </rPr>
      <t xml:space="preserve">We also designed some mockups in Figma of how we wanted the forms to look. </t>
    </r>
    <r>
      <rPr>
        <sz val="12"/>
        <color indexed="8"/>
        <rFont val="Calibri"/>
        <family val="2"/>
        <scheme val="minor"/>
      </rPr>
      <t xml:space="preserve">We used the mockups on the landing page and also made a hard-coded version of one of them and used that as our early access signup. This worked great because it also served as a simple demo of what we planned to build. </t>
    </r>
  </si>
  <si>
    <t>After doing that for two years and realizing it won’t work, it is really hard to find the energy to do it all again.</t>
  </si>
  <si>
    <t>Raj Dosanjh</t>
  </si>
  <si>
    <t>rent-round</t>
  </si>
  <si>
    <t>https://www.failory.com/interview/rent-round</t>
  </si>
  <si>
    <r>
      <rPr>
        <b/>
        <sz val="12"/>
        <color rgb="FF000000"/>
        <rFont val="Calibri"/>
        <family val="2"/>
        <scheme val="minor"/>
      </rPr>
      <t>I started with the model of creating a quick &amp; basic prototype to test the market.</t>
    </r>
    <r>
      <rPr>
        <sz val="12"/>
        <color indexed="8"/>
        <rFont val="Calibri"/>
        <family val="2"/>
        <scheme val="minor"/>
      </rPr>
      <t xml:space="preserve"> As with most entrepreneurs, there’s always the element of doubt if the business will take off.
I first decided the business would be a subscription model, based on trends I was seeing across different industries. I then analyzed a few sites that I liked for design inspiration. Finally, I hired an offshore development team that I’ve worked with previously.
The prototype took 2 months to build after many long days &amp; iterations, my many changes to how I thought it should work didn’t help the timeline.</t>
    </r>
  </si>
  <si>
    <t>It’s an ongoing pivot between feeling you should be spending more time with your family vs. the guilt of neglecting the business.</t>
  </si>
  <si>
    <t>Charlie Reese</t>
  </si>
  <si>
    <t>repitchbook</t>
  </si>
  <si>
    <t>https://www.failory.com/interview/repitchbook</t>
  </si>
  <si>
    <t>Fernando Pessagno</t>
  </si>
  <si>
    <t>resumemaker</t>
  </si>
  <si>
    <t>https://www.failory.com/interview/resumemaker</t>
  </si>
  <si>
    <r>
      <rPr>
        <b/>
        <sz val="12"/>
        <color rgb="FF000000"/>
        <rFont val="Calibri"/>
        <family val="2"/>
        <scheme val="minor"/>
      </rPr>
      <t>I knew that building an MVP was the way to go,</t>
    </r>
    <r>
      <rPr>
        <sz val="12"/>
        <color indexed="8"/>
        <rFont val="Calibri"/>
        <family val="2"/>
        <scheme val="minor"/>
      </rPr>
      <t xml:space="preserve"> but even if that was the case, I could have shared the progress much earlier and reduced time and costs. I remember feeling a little uneasy about showing my early progress, feeling the product was still not good enough. It was quite hard for me to slowly stop being shy about it. Big mistake! Later on, it was way harder to cut off all the features that I've already implemented and invested time in. Lesson learned: if you don't feel a bit uneasy while sharing your work in progress, then that is a clear sign that you should have shared it a long time before.</t>
    </r>
  </si>
  <si>
    <t>I remember feeling a little uneasy about showing my early progress, feeling the product was still not good enough. It was quite hard for me to slowly stop being shy about it. Big mistake!</t>
  </si>
  <si>
    <t>Isaac Medeiros</t>
  </si>
  <si>
    <t>ringdaddy</t>
  </si>
  <si>
    <t>https://www.failory.com/interview/ringdaddy</t>
  </si>
  <si>
    <t>I have two other failed startups. It took me 4-6 months to build each and they took a lot more resources.</t>
  </si>
  <si>
    <t>1. The biggest takeaway from my experience is that you don't need to spend months planning out an MVP. 2. Think of problems for things that you know, subjects that you know.</t>
  </si>
  <si>
    <t>Will Goto</t>
  </si>
  <si>
    <t>rize</t>
  </si>
  <si>
    <r>
      <rPr>
        <u/>
        <sz val="12"/>
        <color indexed="8"/>
        <rFont val="Calibri"/>
        <family val="2"/>
        <scheme val="minor"/>
      </rPr>
      <t>https://www.failory.com/interview/rize</t>
    </r>
  </si>
  <si>
    <r>
      <rPr>
        <b/>
        <sz val="12"/>
        <color rgb="FF000000"/>
        <rFont val="Calibri"/>
        <family val="2"/>
        <scheme val="minor"/>
      </rPr>
      <t>It was a relatively simple process of interviewing users, analyzing feedback, tweaking the product, and repeating.</t>
    </r>
    <r>
      <rPr>
        <sz val="12"/>
        <color indexed="8"/>
        <rFont val="Calibri"/>
        <family val="2"/>
        <scheme val="minor"/>
      </rPr>
      <t xml:space="preserve"> Because we knew who our target market was, we knew which feature requests to prioritize and which to discard. We didn't have that guidance when we were building Humble Dot.</t>
    </r>
  </si>
  <si>
    <t>Harishanker Kannan</t>
  </si>
  <si>
    <t>scalefusion</t>
  </si>
  <si>
    <r>
      <rPr>
        <u/>
        <sz val="12"/>
        <color indexed="8"/>
        <rFont val="Calibri"/>
        <family val="2"/>
        <scheme val="minor"/>
      </rPr>
      <t>https://www.failory.com/interview/scalefusion</t>
    </r>
  </si>
  <si>
    <t>After 3 failed attempts, Harishanker took advantage of his previous experience in the field and created a simple-to-use solution</t>
  </si>
  <si>
    <r>
      <t xml:space="preserve">The growth of mobile devices in business is exponential and after having worked with multiple projects around the same lines, </t>
    </r>
    <r>
      <rPr>
        <b/>
        <sz val="12"/>
        <color rgb="FF000000"/>
        <rFont val="Calibri"/>
        <family val="2"/>
        <scheme val="minor"/>
      </rPr>
      <t>we saw a pattern</t>
    </r>
    <r>
      <rPr>
        <sz val="12"/>
        <color indexed="8"/>
        <rFont val="Calibri"/>
        <family val="2"/>
        <scheme val="minor"/>
      </rPr>
      <t xml:space="preserve">. Although there were big players catering to the MDM market, we realized they were complex and pricey and had no focus on SMBs and their needs. </t>
    </r>
    <r>
      <rPr>
        <b/>
        <sz val="12"/>
        <color rgb="FF000000"/>
        <rFont val="Calibri"/>
        <family val="2"/>
        <scheme val="minor"/>
      </rPr>
      <t xml:space="preserve">We realized that we could scale our kiosk technology solution and that was our aha! moment. </t>
    </r>
  </si>
  <si>
    <t xml:space="preserve">Pat yourself on the back when needed, since no one else can do it for you. </t>
  </si>
  <si>
    <t>Jordan Crawford</t>
  </si>
  <si>
    <t>scout</t>
  </si>
  <si>
    <r>
      <rPr>
        <u/>
        <sz val="12"/>
        <color indexed="8"/>
        <rFont val="Calibri"/>
        <family val="2"/>
        <scheme val="minor"/>
      </rPr>
      <t>https://www.failory.com/interview/scout</t>
    </r>
  </si>
  <si>
    <r>
      <t>We first built a cool app called Sightings. Then we built another app called Pushpin that showed the best places to go nearby based on how great and how far they were. Just after that, we launched Cursive, a tool that created instant small business websites.
More recently,</t>
    </r>
    <r>
      <rPr>
        <b/>
        <sz val="12"/>
        <color rgb="FF000000"/>
        <rFont val="Calibri"/>
        <family val="2"/>
        <scheme val="minor"/>
      </rPr>
      <t xml:space="preserve"> I ran growth at Zinc.io (YC W14) and moved them from $1M to $100M in GMV in 2 years. </t>
    </r>
    <r>
      <rPr>
        <sz val="12"/>
        <color rgb="FF000000"/>
        <rFont val="Calibri"/>
        <family val="2"/>
        <scheme val="minor"/>
      </rPr>
      <t>I’m also a startup advisor at Bouncer (getbouncer.com, YC W18), Commsor (commsor.com, tools to measure your B2B community), Topic (usetopic.com, SEO tools to write for what ranks).
‍</t>
    </r>
  </si>
  <si>
    <t>A common challenge I face is that there seems to be candy everywhere as most of my growth strategy is SEO based, so basically people who want to send postcards find me. This makes it harder to develop deeper expertise in a field and really KNOW my customer’s customers and what makes them tick… so I can provide meaningful help for them down the funnel.
Sometimes it's been a challenge as well to collect money from clients. Nowadays, I don’t run any campaigns until I get paid upfront.</t>
  </si>
  <si>
    <t xml:space="preserve">It’s hard to let go of someone, but sometimes you just need to cut the cord. </t>
  </si>
  <si>
    <t>Zoltán Bettenbuk</t>
  </si>
  <si>
    <t>scraper-api</t>
  </si>
  <si>
    <r>
      <rPr>
        <u/>
        <sz val="12"/>
        <color indexed="8"/>
        <rFont val="Calibri"/>
        <family val="2"/>
        <scheme val="minor"/>
      </rPr>
      <t>https://www.failory.com/interview/scraper-api</t>
    </r>
  </si>
  <si>
    <r>
      <t>Before investing time into Scraper API, I</t>
    </r>
    <r>
      <rPr>
        <b/>
        <sz val="12"/>
        <color rgb="FF000000"/>
        <rFont val="Calibri"/>
        <family val="2"/>
        <scheme val="minor"/>
      </rPr>
      <t xml:space="preserve"> co-founded Fishbole (I am currently still the CTO there too) which is a flipped classroom cloud app for students and educators.</t>
    </r>
    <r>
      <rPr>
        <sz val="12"/>
        <color rgb="FF000000"/>
        <rFont val="Calibri"/>
        <family val="2"/>
        <scheme val="minor"/>
      </rPr>
      <t xml:space="preserve">
 It’s exciting because I</t>
    </r>
    <r>
      <rPr>
        <b/>
        <sz val="12"/>
        <color rgb="FF000000"/>
        <rFont val="Calibri"/>
        <family val="2"/>
        <scheme val="minor"/>
      </rPr>
      <t xml:space="preserve">’ve gotten to manage and coach the engineering team, design the technology stack, and always work closely with the other co-founders to ensure that our mission to build a flipped classroom app with an intuitive layout is realized. </t>
    </r>
  </si>
  <si>
    <t>1. patience and a supportive team are vital to a successful acquisition and transition period. 2. startups that got momentum early on have a lot of skeletons in the closet, that you have to either learn to live with or dedicate time to work through them.</t>
  </si>
  <si>
    <t>Pierre de Wulf</t>
  </si>
  <si>
    <t>scrapingbee</t>
  </si>
  <si>
    <r>
      <rPr>
        <u/>
        <sz val="12"/>
        <color indexed="8"/>
        <rFont val="Calibri"/>
        <family val="2"/>
        <scheme val="minor"/>
      </rPr>
      <t>https://www.failory.com/interview/scrapingbee</t>
    </r>
  </si>
  <si>
    <r>
      <t xml:space="preserve">We built </t>
    </r>
    <r>
      <rPr>
        <b/>
        <sz val="12"/>
        <color rgb="FF000000"/>
        <rFont val="Calibri"/>
        <family val="2"/>
        <scheme val="minor"/>
      </rPr>
      <t>ShopToList</t>
    </r>
    <r>
      <rPr>
        <sz val="12"/>
        <color indexed="8"/>
        <rFont val="Calibri"/>
        <family val="2"/>
        <scheme val="minor"/>
      </rPr>
      <t xml:space="preserve"> in about 1 month, mainly during the weekend and decided to simply post it on three different subreddits and it blew off.
Our previous project </t>
    </r>
    <r>
      <rPr>
        <b/>
        <sz val="12"/>
        <color rgb="FF000000"/>
        <rFont val="Calibri"/>
        <family val="2"/>
        <scheme val="minor"/>
      </rPr>
      <t>PricingBot</t>
    </r>
    <r>
      <rPr>
        <sz val="12"/>
        <color indexed="8"/>
        <rFont val="Calibri"/>
        <family val="2"/>
        <scheme val="minor"/>
      </rPr>
      <t xml:space="preserve"> was not a success and we could not afford to spend another 9 months with 0 cash coming in.
So basically it all c</t>
    </r>
    <r>
      <rPr>
        <b/>
        <sz val="12"/>
        <color rgb="FF000000"/>
        <rFont val="Calibri"/>
        <family val="2"/>
        <scheme val="minor"/>
      </rPr>
      <t xml:space="preserve">ame down to our lack of knowledge about e-commerce </t>
    </r>
    <r>
      <rPr>
        <sz val="12"/>
        <color indexed="8"/>
        <rFont val="Calibri"/>
        <family val="2"/>
        <scheme val="minor"/>
      </rPr>
      <t xml:space="preserve">and </t>
    </r>
    <r>
      <rPr>
        <b/>
        <sz val="12"/>
        <color rgb="FF000000"/>
        <rFont val="Calibri"/>
        <family val="2"/>
        <scheme val="minor"/>
      </rPr>
      <t>e-merchant.</t>
    </r>
    <r>
      <rPr>
        <sz val="12"/>
        <color indexed="8"/>
        <rFont val="Calibri"/>
        <family val="2"/>
        <scheme val="minor"/>
      </rPr>
      <t xml:space="preserve"> In June, we saw that PricingBot </t>
    </r>
    <r>
      <rPr>
        <b/>
        <sz val="12"/>
        <color rgb="FF000000"/>
        <rFont val="Calibri"/>
        <family val="2"/>
        <scheme val="minor"/>
      </rPr>
      <t>would never have the success we hoped</t>
    </r>
    <r>
      <rPr>
        <sz val="12"/>
        <color indexed="8"/>
        <rFont val="Calibri"/>
        <family val="2"/>
        <scheme val="minor"/>
      </rPr>
      <t xml:space="preserve"> it had and we decided to launch something else.</t>
    </r>
  </si>
  <si>
    <r>
      <t xml:space="preserve">This is why </t>
    </r>
    <r>
      <rPr>
        <b/>
        <sz val="12"/>
        <color rgb="FF000000"/>
        <rFont val="Calibri"/>
        <family val="2"/>
        <scheme val="minor"/>
      </rPr>
      <t>we almost spent 30 hours per article every time, it is time-consuming, but we think it is well worth it as it creates improves our SEO, brings huge traffic and builds our community.</t>
    </r>
  </si>
  <si>
    <t>Nick Sawinyh</t>
  </si>
  <si>
    <t>seomator</t>
  </si>
  <si>
    <r>
      <rPr>
        <u/>
        <sz val="12"/>
        <color indexed="8"/>
        <rFont val="Calibri"/>
        <family val="2"/>
        <scheme val="minor"/>
      </rPr>
      <t>https://www.failory.com/interview/seomator</t>
    </r>
  </si>
  <si>
    <r>
      <rPr>
        <b/>
        <sz val="12"/>
        <color rgb="FF000000"/>
        <rFont val="Calibri"/>
        <family val="2"/>
        <scheme val="minor"/>
      </rPr>
      <t>I founded a SEO agency as a side business venture and was sold in 2015.</t>
    </r>
    <r>
      <rPr>
        <sz val="12"/>
        <color rgb="FF000000"/>
        <rFont val="Calibri"/>
        <family val="2"/>
        <scheme val="minor"/>
      </rPr>
      <t xml:space="preserve"> Believe it or not, from the very beginning of our collaboration with Evgeny we always stashed two or three ideas we could turn into services. Working on a task, we see where and how to optimize or automate a process or how to use knowledge or data we own.</t>
    </r>
  </si>
  <si>
    <t>Obviously, we ended up dealing with all possible problems with freelancers: missed deadlines, bad code, overestimated work hours, developers disappearing when we needed to fix a critical bug, and so on and so on. We started using Hubstaff for employee time tracking and it did the trick</t>
  </si>
  <si>
    <t>David Kramaley</t>
  </si>
  <si>
    <t>sharkius</t>
  </si>
  <si>
    <r>
      <rPr>
        <u/>
        <sz val="12"/>
        <color indexed="8"/>
        <rFont val="Calibri"/>
        <family val="2"/>
        <scheme val="minor"/>
      </rPr>
      <t>https://www.failory.com/interview/sharkius</t>
    </r>
  </si>
  <si>
    <r>
      <t xml:space="preserve">I had played many video games throughout my teenage years and always wanted to work in the industry. I was just about to finish my Bachelor's in Computer Science and wanted a head-start. I had made games before university from about the age of 14; some had thousands of users, some had none. </t>
    </r>
    <r>
      <rPr>
        <b/>
        <sz val="12"/>
        <color rgb="FF000000"/>
        <rFont val="Calibri"/>
        <family val="2"/>
        <scheme val="minor"/>
      </rPr>
      <t>Making games, seemed a natural thing to continue doing.</t>
    </r>
    <r>
      <rPr>
        <sz val="12"/>
        <color rgb="FF000000"/>
        <rFont val="Calibri"/>
        <family val="2"/>
        <scheme val="minor"/>
      </rPr>
      <t xml:space="preserve">
Around 2007 Facebook was starting to experience huge growth, and they invited developers onto their platform.</t>
    </r>
    <r>
      <rPr>
        <b/>
        <sz val="12"/>
        <color rgb="FF000000"/>
        <rFont val="Calibri"/>
        <family val="2"/>
        <scheme val="minor"/>
      </rPr>
      <t xml:space="preserve"> I saw this as the perfect opportunity for my indie games to reach a bigger audience.</t>
    </r>
  </si>
  <si>
    <t>Find a co-founder as early as you can.You should also get a more experienced entrepreneur to be your advisor and mentor.</t>
  </si>
  <si>
    <t>making mistakes is good, make them early, pick yourself back up and try to reach even higher than you did before.</t>
  </si>
  <si>
    <t>Andrew Murray</t>
  </si>
  <si>
    <t>siempo</t>
  </si>
  <si>
    <r>
      <rPr>
        <u/>
        <sz val="12"/>
        <color indexed="8"/>
        <rFont val="Calibri"/>
        <family val="2"/>
        <scheme val="minor"/>
      </rPr>
      <t>https://www.failory.com/interview/siempo</t>
    </r>
  </si>
  <si>
    <r>
      <t xml:space="preserve">Research — </t>
    </r>
    <r>
      <rPr>
        <b/>
        <sz val="12"/>
        <color rgb="FF000000"/>
        <rFont val="Calibri"/>
        <family val="2"/>
        <scheme val="minor"/>
      </rPr>
      <t>We conducted several rounds of user research, but we always could have done more to validate real human needs vs. what we imagined would be supportive.</t>
    </r>
    <r>
      <rPr>
        <sz val="12"/>
        <color indexed="8"/>
        <rFont val="Calibri"/>
        <family val="2"/>
        <scheme val="minor"/>
      </rPr>
      <t xml:space="preserve"> This is tricky for a problem with such a complex system of root causes. It has to do with the user’s awareness of their emotional state and their digital environment.
</t>
    </r>
  </si>
  <si>
    <t>Son NK</t>
  </si>
  <si>
    <t>simplelogin</t>
  </si>
  <si>
    <r>
      <rPr>
        <u/>
        <sz val="12"/>
        <color indexed="8"/>
        <rFont val="Calibri"/>
        <family val="2"/>
        <scheme val="minor"/>
      </rPr>
      <t>https://www.failory.com/interview/simplelogin</t>
    </r>
  </si>
  <si>
    <t xml:space="preserve">My main takeaway since starting SimpleLogin has been to focus on the product and don’t rush it. Release early is good but there’s a line between viable (as in MVP) and unusable. 
You probably heard that already a thousand times but let me repeat it: talk with customers. That’s the only way to learn how people use the product and improve it. One way to get in touch with users is to send transactional emails from a real address (and not a no-reply one) so anyone can just reply to talk with you. </t>
  </si>
  <si>
    <t xml:space="preserve">I’ve been extremely lucky to have people around who don’t care or understand about SimpleLogin but are willing to support me nonetheless. Having support is important as there were low moments where it felt there was no outcome for the product. </t>
  </si>
  <si>
    <t>Hunt Burdick</t>
  </si>
  <si>
    <t>singulution</t>
  </si>
  <si>
    <r>
      <rPr>
        <u/>
        <sz val="12"/>
        <color indexed="8"/>
        <rFont val="Calibri"/>
        <family val="2"/>
        <scheme val="minor"/>
      </rPr>
      <t>https://www.failory.com/interview/singulution</t>
    </r>
  </si>
  <si>
    <r>
      <t xml:space="preserve">I’ve been an entrepreneur for almost as long as I can remember. My first business was going around the neighborhood selling rocks that I had found. Later it became bicycle shops and now currently technology startups.
This inherent entrepreneurial spirit combined with my interest in business software seemed to make a good combination. While all of </t>
    </r>
    <r>
      <rPr>
        <b/>
        <sz val="12"/>
        <color rgb="FF000000"/>
        <rFont val="Calibri"/>
        <family val="2"/>
        <scheme val="minor"/>
      </rPr>
      <t>these businesses eventually failed</t>
    </r>
    <r>
      <rPr>
        <sz val="12"/>
        <color indexed="8"/>
        <rFont val="Calibri"/>
        <family val="2"/>
        <scheme val="minor"/>
      </rPr>
      <t xml:space="preserve"> at some point, I was convinced that Singulution would be the one that made it.</t>
    </r>
  </si>
  <si>
    <t xml:space="preserve">1. I would have done more research first. I would have conducted interviews and held information sessions. 2. I should have focussed on a minimal MVP and then iterated based on feedback. </t>
  </si>
  <si>
    <t>Simon Bennett</t>
  </si>
  <si>
    <t>snapshooter</t>
  </si>
  <si>
    <r>
      <rPr>
        <u/>
        <sz val="12"/>
        <color indexed="8"/>
        <rFont val="Calibri"/>
        <family val="2"/>
        <scheme val="minor"/>
      </rPr>
      <t>https://www.failory.com/interview/snapshooter</t>
    </r>
  </si>
  <si>
    <r>
      <t>1. I’ve found that starting small is the key. I would say take the time, even early on,</t>
    </r>
    <r>
      <rPr>
        <b/>
        <sz val="12"/>
        <color rgb="FF000000"/>
        <rFont val="Calibri"/>
        <family val="2"/>
        <scheme val="minor"/>
      </rPr>
      <t xml:space="preserve"> to do customer research</t>
    </r>
    <r>
      <rPr>
        <sz val="12"/>
        <color indexed="8"/>
        <rFont val="Calibri"/>
        <family val="2"/>
        <scheme val="minor"/>
      </rPr>
      <t>. 2. Once you have some product validation, it’s crucial to work with a lawyer to review your work. Everything from your terms and conditions, privacy information, and branding/trademarks are important to get right.</t>
    </r>
  </si>
  <si>
    <t>Margaret Rostamian</t>
  </si>
  <si>
    <t>sofetch</t>
  </si>
  <si>
    <r>
      <rPr>
        <u/>
        <sz val="12"/>
        <color indexed="8"/>
        <rFont val="Calibri"/>
        <family val="2"/>
        <scheme val="minor"/>
      </rPr>
      <t>https://www.failory.com/interview/sofetch</t>
    </r>
  </si>
  <si>
    <t>Failure to Pivot</t>
  </si>
  <si>
    <t>I should have spent more time building and rebuilding simple no code prototypes to test the foundation of the idea itself.</t>
  </si>
  <si>
    <t>1. Moving fast is good, at least it was for me. 2. I learned that not everyone’s intentions are always good, and if they are, that doesn’t mean that they are completely right. And advice is such a subjective matter.</t>
  </si>
  <si>
    <t>Will Laurenson</t>
  </si>
  <si>
    <t>sport-draftr</t>
  </si>
  <si>
    <r>
      <rPr>
        <u/>
        <sz val="12"/>
        <color indexed="8"/>
        <rFont val="Calibri"/>
        <family val="2"/>
        <scheme val="minor"/>
      </rPr>
      <t>https://www.failory.com/interview/sport-draftr</t>
    </r>
  </si>
  <si>
    <t>Legal Challenges</t>
  </si>
  <si>
    <t xml:space="preserve">We would have gone down a freemium app route of some sort, allowing us to get users from all around the world, not just the UK. It would have made getting users easier, reduced our costs and possibly completely removed the need for investment.
</t>
  </si>
  <si>
    <t>Alex Kistenev</t>
  </si>
  <si>
    <t>standuply</t>
  </si>
  <si>
    <r>
      <rPr>
        <u/>
        <sz val="12"/>
        <color indexed="8"/>
        <rFont val="Calibri"/>
        <family val="2"/>
        <scheme val="minor"/>
      </rPr>
      <t>https://www.failory.com/interview/standuply</t>
    </r>
  </si>
  <si>
    <r>
      <t xml:space="preserve">So, we learned valuable lessons. Some of the most insightful lessons came while we were building our MVP:
</t>
    </r>
    <r>
      <rPr>
        <b/>
        <sz val="12"/>
        <color rgb="FF000000"/>
        <rFont val="Calibri"/>
        <family val="2"/>
        <scheme val="minor"/>
      </rPr>
      <t>We did tons of interviews. We spoke about customer pain points, workflows and listened to their feature requests.</t>
    </r>
    <r>
      <rPr>
        <sz val="12"/>
        <color indexed="8"/>
        <rFont val="Calibri"/>
        <family val="2"/>
        <scheme val="minor"/>
      </rPr>
      <t xml:space="preserve"> Interviews helped us to see a bigger picture. However, we were surprised that they didn't help us with new features.</t>
    </r>
  </si>
  <si>
    <t>Julien Berthomier</t>
  </si>
  <si>
    <t>station</t>
  </si>
  <si>
    <r>
      <rPr>
        <u/>
        <sz val="12"/>
        <color indexed="8"/>
        <rFont val="Calibri"/>
        <family val="2"/>
        <scheme val="minor"/>
      </rPr>
      <t>https://www.failory.com/interview/station</t>
    </r>
  </si>
  <si>
    <r>
      <rPr>
        <b/>
        <sz val="12"/>
        <color rgb="FF000000"/>
        <rFont val="Calibri"/>
        <family val="2"/>
        <scheme val="minor"/>
      </rPr>
      <t>We’ve learned it the hard way</t>
    </r>
    <r>
      <rPr>
        <sz val="12"/>
        <color indexed="8"/>
        <rFont val="Calibri"/>
        <family val="2"/>
        <scheme val="minor"/>
      </rPr>
      <t>.</t>
    </r>
    <r>
      <rPr>
        <b/>
        <sz val="12"/>
        <color rgb="FF000000"/>
        <rFont val="Calibri"/>
        <family val="2"/>
        <scheme val="minor"/>
      </rPr>
      <t xml:space="preserve"> It’s hard to know how good a platform is unless you know what you want to do with it</t>
    </r>
    <r>
      <rPr>
        <sz val="12"/>
        <color indexed="8"/>
        <rFont val="Calibri"/>
        <family val="2"/>
        <scheme val="minor"/>
      </rPr>
      <t xml:space="preserve"> (and when you start a company, it’s all in the open), but it’s worth taking the time to make sure you are choosing the right one. You wouldn’t build your 3-storey house on flimsy wooden foundations. The same thing applies here. </t>
    </r>
  </si>
  <si>
    <t>Be good at differentiating perseverance from insanity.</t>
  </si>
  <si>
    <t>Stefan Vladimirov</t>
  </si>
  <si>
    <t>swipes</t>
  </si>
  <si>
    <r>
      <rPr>
        <u/>
        <sz val="12"/>
        <color indexed="8"/>
        <rFont val="Calibri"/>
        <family val="2"/>
        <scheme val="minor"/>
      </rPr>
      <t>https://www.failory.com/interview/swipes</t>
    </r>
  </si>
  <si>
    <t>1. Always think of the clients first and how you can serve them best
2. Don’t skip steps. Build it slow. Build it steady. Most of the competitors in our space don’t necessarily have the best products, they simply have persevered the longest.
3. Done is better than perfect. Put things on the market fast and learn.</t>
  </si>
  <si>
    <t>1. Stay true to who you are and your values. 2. Be patient. Set clear goals and strategize to achieve them.</t>
  </si>
  <si>
    <t>Mark D. Jacobsen</t>
  </si>
  <si>
    <t>syria-airlift-project</t>
  </si>
  <si>
    <r>
      <rPr>
        <u/>
        <sz val="12"/>
        <color indexed="8"/>
        <rFont val="Calibri"/>
        <family val="2"/>
        <scheme val="minor"/>
      </rPr>
      <t>https://www.failory.com/interview/syria-airlift-project</t>
    </r>
  </si>
  <si>
    <t>Now I throttle my energy to maintain a marathon pace. I have organized my life around strong boundaries and self-care. I work extremely hard but my typical day also includes time with my family, exercise, adequate sleep, journaling, pleasure reading, and meditation.</t>
  </si>
  <si>
    <t>Nick Nikolaiev</t>
  </si>
  <si>
    <t>tactiq</t>
  </si>
  <si>
    <r>
      <rPr>
        <u/>
        <sz val="12"/>
        <color indexed="8"/>
        <rFont val="Calibri"/>
        <family val="2"/>
        <scheme val="minor"/>
      </rPr>
      <t>https://www.failory.com/interview/tactiq</t>
    </r>
  </si>
  <si>
    <r>
      <rPr>
        <b/>
        <sz val="12"/>
        <color rgb="FF000000"/>
        <rFont val="Calibri"/>
        <family val="2"/>
        <scheme val="minor"/>
      </rPr>
      <t>I’ve learned that you need to test things even more than you think you should.</t>
    </r>
    <r>
      <rPr>
        <sz val="12"/>
        <color indexed="8"/>
        <rFont val="Calibri"/>
        <family val="2"/>
        <scheme val="minor"/>
      </rPr>
      <t xml:space="preserve"> The other thinking I’ve adopted is team-product-fit</t>
    </r>
  </si>
  <si>
    <t>Joe D’elia</t>
  </si>
  <si>
    <t>tailor</t>
  </si>
  <si>
    <r>
      <rPr>
        <u/>
        <sz val="12"/>
        <color indexed="8"/>
        <rFont val="Calibri"/>
        <family val="2"/>
        <scheme val="minor"/>
      </rPr>
      <t>https://www.failory.com/interview/tailor</t>
    </r>
  </si>
  <si>
    <r>
      <t xml:space="preserve">Before stating Tailor I had also started Anymail Finder (my first SaaS) and it was doing alright (around $2000/mo) </t>
    </r>
    <r>
      <rPr>
        <b/>
        <sz val="12"/>
        <color rgb="FF000000"/>
        <rFont val="Calibri"/>
        <family val="2"/>
        <scheme val="minor"/>
      </rPr>
      <t>but I didn’t really know how to grow it further.</t>
    </r>
    <r>
      <rPr>
        <sz val="12"/>
        <color rgb="FF000000"/>
        <rFont val="Calibri"/>
        <family val="2"/>
        <scheme val="minor"/>
      </rPr>
      <t xml:space="preserve"> I, therefore, decided to start a bunch of other products.</t>
    </r>
  </si>
  <si>
    <t>1. I wouldn’t try to do it alone! I have co-founders for all my current projects and it makes an enormous difference! 2. Another mistake I committed was carrying out the 12 startups in 12 months challenge. I would recommend everyone who is considering this to create a product and stick with it to grow it.</t>
  </si>
  <si>
    <t>Sergio Mattei Diaz</t>
  </si>
  <si>
    <t>taleship</t>
  </si>
  <si>
    <r>
      <rPr>
        <u/>
        <sz val="12"/>
        <color indexed="8"/>
        <rFont val="Calibri"/>
        <family val="2"/>
        <scheme val="minor"/>
      </rPr>
      <t>https://www.failory.com/interview/taleship</t>
    </r>
  </si>
  <si>
    <t>1. I wished I spent less time coding, and more time giving it exposure. Which is a failure I aim to correct on my newest venture. And I think I’m doing well. 2. Another thing; at first, I was worried about competition in the market. I eventually realized it didn’t matter as much as I thought it would. Innovation is about taking ideas and making them better, and I did that with writing.</t>
  </si>
  <si>
    <t>Matthew Volm</t>
  </si>
  <si>
    <t>tali</t>
  </si>
  <si>
    <r>
      <rPr>
        <u/>
        <sz val="12"/>
        <color indexed="8"/>
        <rFont val="Calibri"/>
        <family val="2"/>
        <scheme val="minor"/>
      </rPr>
      <t>https://www.failory.com/interview/tali</t>
    </r>
  </si>
  <si>
    <t>Tali was my first startup, so before starting the company I had no idea how entrepreneurs came up with ideas for their startups.</t>
  </si>
  <si>
    <t xml:space="preserve">I would have run more experiments in verticals outside of legal, such as accounting and consulting, which also have a pain point around timekeeping. This could have given us the option to pivot and focus on a different industry with potentially more growth potential and initial traction. 
I would have focused less on voice technology as the core of our product. Ultimately, our product was not able to meet the expectations of our users because the voice technology we were leveraging just wasn’t where we needed it to be so we could be successful. If we would have coupled voice technology where it made sense with an improved visual and on-screen UI/UX I think we would’ve been successful. </t>
  </si>
  <si>
    <t>Talk to your mentors
My initial thought was we would just put things on hold at Tali for a while until we figured out what was next. We’d keep the technology up and running, do support requests and demos as needed, but would otherwise do as little as needed to keep the lights on. Me and my team would go and get day jobs to pay our bills, and once we “turned the corner” with Tali we would jump back in full time. Sounds like a great plan, right?
Turns out, not so much.
I wasn’t able to admit that shutting things down was an option until I spoke to two of my mentors. Both had founded multiple companies in their lifetimes, some succeeded but most failed. They gave me the same advice — putting things in zombie mode is a dumb idea. “Give this thing everything you have over the next few weeks, and you’ll either go out in a blaze of glory or you’ll turn things around. Anything in between is not a viable option.”
With these conversations, zombie mode was off the table, and we were either going to turn things around or shut things down. Because of these conversations, I was finally able to admit shutting down was an option, and actually say the words out loud. Doing this was incredibly freeing, and took a huge weight off my chest.
Consider and reflect on everything you’ve done
After I spoke to my mentors, I went to the drawing board to reflect on everything we did up to that point and asked myself “is there anything I’m missing or anything I haven’t tried?” I looked at this mostly through the lens of our go-to-market and growth strategy, but also considered our product approach.
I tried outbound sales, but unit economics were not sustainable.
I tried digital marketing, but the results were poor.
I tried Google Adwords and SEM, but this was expensive and conversion rates were low.
I put reseller agreements in place with technology partners, but these weren’t driving any volume.
Blogging, webinars, etc. all produced the same results — nothing seemed to be working.
I even went to other startup founders, asking them if they had any recommendations or tactics I could try. All of their ideas were things I had already experimented with, which didn’t yield positive results.
Then I looked at the numbers and realized that, at our average growth rate, it would take us 26 months to reach cash flow positive at our current burn rate. How on earth would we even make that happen if we got day jobs and were focusing LESS on the business?</t>
  </si>
  <si>
    <t>Marie Martens</t>
  </si>
  <si>
    <t>tally</t>
  </si>
  <si>
    <r>
      <rPr>
        <u/>
        <sz val="12"/>
        <color indexed="8"/>
        <rFont val="Calibri"/>
        <family val="2"/>
        <scheme val="minor"/>
      </rPr>
      <t>https://www.failory.com/interview/tally</t>
    </r>
  </si>
  <si>
    <r>
      <t xml:space="preserve">Our startup story isn't one of immediate success. Because of COVID, </t>
    </r>
    <r>
      <rPr>
        <b/>
        <sz val="12"/>
        <color rgb="FF000000"/>
        <rFont val="Calibri"/>
        <family val="2"/>
        <scheme val="minor"/>
      </rPr>
      <t>we had to pivot and reinvent ourselves.</t>
    </r>
    <r>
      <rPr>
        <sz val="12"/>
        <color indexed="8"/>
        <rFont val="Calibri"/>
        <family val="2"/>
        <scheme val="minor"/>
      </rPr>
      <t xml:space="preserve"> I had just quit my job to launch a startup in travel when the pandemic hit. Finding a new startup idea and deciding to pivot was not an easy thing to do, as well as not earning any recurrent income during 2 years.</t>
    </r>
  </si>
  <si>
    <t>It's okay to say no. You can not satisfy everyone when you have a small bootstrapped team, but that's okay.</t>
  </si>
  <si>
    <t>Sergio Schüler</t>
  </si>
  <si>
    <t>teamometer</t>
  </si>
  <si>
    <r>
      <rPr>
        <u/>
        <sz val="12"/>
        <color indexed="8"/>
        <rFont val="Calibri"/>
        <family val="2"/>
        <scheme val="minor"/>
      </rPr>
      <t>https://www.failory.com/interview/teamometer</t>
    </r>
  </si>
  <si>
    <t>I would not spend time on BUSINESS CARDS, websites, apps, etc. I would first validate and possibly make a few sales on the promise of delivering it in the future. Then, and only then, I would use that money to build something one step at a time, always validating with those early customers. 
Definitely validate my assumptions much more thoroughly and faster. I got the Lean Startup book completely wrong, which is understandable when you consider I had no idea about the software development world at that time.</t>
  </si>
  <si>
    <t xml:space="preserve">And finally, it is super hard to have part-time co-founders if you are full time. Also, they should add a ton of value and really jove with you. That was not the case, so I was constantly annoyed that things were not moving as fast as I wanted. </t>
  </si>
  <si>
    <t>Kirill Vechtomov</t>
  </si>
  <si>
    <t>team-voice</t>
  </si>
  <si>
    <r>
      <rPr>
        <u/>
        <sz val="12"/>
        <color indexed="8"/>
        <rFont val="Calibri"/>
        <family val="2"/>
        <scheme val="minor"/>
      </rPr>
      <t>https://www.failory.com/interview/team-voice</t>
    </r>
  </si>
  <si>
    <t>If I had more flexibility with the work schedule, we’d had better progress. And sadly, I couldn’t afford quitting my job as I had to pay bills and support my family.
‍</t>
  </si>
  <si>
    <t>Molly Wolchansky</t>
  </si>
  <si>
    <t>the-agent-nest</t>
  </si>
  <si>
    <r>
      <rPr>
        <u/>
        <sz val="12"/>
        <color indexed="8"/>
        <rFont val="Calibri"/>
        <family val="2"/>
        <scheme val="minor"/>
      </rPr>
      <t>https://www.failory.com/interview/the-agent-nest</t>
    </r>
  </si>
  <si>
    <r>
      <rPr>
        <b/>
        <sz val="12"/>
        <color rgb="FF000000"/>
        <rFont val="Calibri"/>
        <family val="2"/>
        <scheme val="minor"/>
      </rPr>
      <t>I opened up a company called MoRealty Marketing.</t>
    </r>
    <r>
      <rPr>
        <sz val="12"/>
        <color rgb="FF000000"/>
        <rFont val="Calibri"/>
        <family val="2"/>
        <scheme val="minor"/>
      </rPr>
      <t xml:space="preserve"> I would post on my client’s social media every single day, manage comments and followers, create print materials for them, and more. </t>
    </r>
    <r>
      <rPr>
        <b/>
        <sz val="12"/>
        <color rgb="FF000000"/>
        <rFont val="Calibri"/>
        <family val="2"/>
        <scheme val="minor"/>
      </rPr>
      <t>I did this for six years. It was a lot of work for one person to handle.</t>
    </r>
    <r>
      <rPr>
        <sz val="12"/>
        <color rgb="FF000000"/>
        <rFont val="Calibri"/>
        <family val="2"/>
        <scheme val="minor"/>
      </rPr>
      <t xml:space="preserve"> Then, after a while, I started to create open house promos, flyers, videos- people started reaching out to me to create postcards, business cards, and logos. Keller Williams reached out to me to start teaching marketing classes at some of their branches, so I would travel around the Dallas metroplex and teach in front of a big group of agents. </t>
    </r>
    <r>
      <rPr>
        <b/>
        <sz val="12"/>
        <color rgb="FF000000"/>
        <rFont val="Calibri"/>
        <family val="2"/>
        <scheme val="minor"/>
      </rPr>
      <t>There were a lot of positives here, but here is my biggest mistake: I would say “yes” to everyone, and I started to feel overwhelmed. There were only so many people I could take on at once.</t>
    </r>
  </si>
  <si>
    <r>
      <rPr>
        <b/>
        <sz val="12"/>
        <color rgb="FF000000"/>
        <rFont val="Calibri"/>
        <family val="2"/>
        <scheme val="minor"/>
      </rPr>
      <t>Respond to customers as soon as possible:</t>
    </r>
    <r>
      <rPr>
        <sz val="12"/>
        <color indexed="8"/>
        <rFont val="Calibri"/>
        <family val="2"/>
        <scheme val="minor"/>
      </rPr>
      <t xml:space="preserve"> I would see an e-mail from a customer and think, “I’ll get back to them after I do this!” And then sometimes I forgot to get back to them. In a business, the customer’s happiness should come first.
It’s okay if I don’t meet my goals: As you can tell, I am a bit of a perfectionist, so I always want to meet all goals I have set. In the past, if I didn’t meet a goal, I went back to thinking I should give up. Now, if I don’t hit the MRR I wanted to hit for a month, I sit back and reevaluate what I could have done differently, and then I  investigate why one month was different from the last.
Post every single day on social media: To build trust, and to target clients, the best thing to do is to post on social media every single day, even if it’s something as simple as “Here’s my morning coffee!” I also started posting photos of myself at the office, photos of my clients, and I even started an “Agent of the Week” series that everyone loves.”</t>
    </r>
  </si>
  <si>
    <t>1. Stop the negative self-talk. 2. It’s okay if I don’t meet my goals</t>
  </si>
  <si>
    <t>Miloslav Voloskov</t>
  </si>
  <si>
    <t>thepresence</t>
  </si>
  <si>
    <r>
      <rPr>
        <u/>
        <sz val="12"/>
        <color indexed="8"/>
        <rFont val="Calibri"/>
        <family val="2"/>
        <scheme val="minor"/>
      </rPr>
      <t>https://www.failory.com/interview/thepresence</t>
    </r>
  </si>
  <si>
    <r>
      <t xml:space="preserve">Hello! I’m a developer and article writer from Saint-Petersburg, Russia. I’m 22 years old. </t>
    </r>
    <r>
      <rPr>
        <b/>
        <sz val="12"/>
        <color rgb="FF000000"/>
        <rFont val="Calibri"/>
        <family val="2"/>
        <scheme val="minor"/>
      </rPr>
      <t xml:space="preserve">I’ve previously built The Code of Conduct Generator (Product of the Day) and Sleeep (Golden Kitty Award nominee in Health &amp; Fitness). </t>
    </r>
    <r>
      <rPr>
        <sz val="12"/>
        <color rgb="FF000000"/>
        <rFont val="Calibri"/>
        <family val="2"/>
        <scheme val="minor"/>
      </rPr>
      <t xml:space="preserve">I also wrote an article about architecture which was included in dev.to weekly must-read and </t>
    </r>
    <r>
      <rPr>
        <b/>
        <sz val="12"/>
        <color rgb="FF000000"/>
        <rFont val="Calibri"/>
        <family val="2"/>
        <scheme val="minor"/>
      </rPr>
      <t>brought me a dev.to Top 7 badge.</t>
    </r>
  </si>
  <si>
    <t>I wouldn’t submit it to YCombinator. I wouldn’t start over with a complex idea and eventually reduce it</t>
  </si>
  <si>
    <t>I think my main mistake was realizing 
that I was unable to continue but still deciding to proceed.</t>
  </si>
  <si>
    <t>Vladimir Esaulov</t>
  </si>
  <si>
    <t>toki</t>
  </si>
  <si>
    <r>
      <rPr>
        <u/>
        <sz val="12"/>
        <color indexed="8"/>
        <rFont val="Calibri"/>
        <family val="2"/>
        <scheme val="minor"/>
      </rPr>
      <t>https://www.failory.com/interview/toki</t>
    </r>
  </si>
  <si>
    <t>Phil Smy</t>
  </si>
  <si>
    <t>toygaroo</t>
  </si>
  <si>
    <r>
      <rPr>
        <u/>
        <sz val="12"/>
        <color indexed="8"/>
        <rFont val="Calibri"/>
        <family val="2"/>
        <scheme val="minor"/>
      </rPr>
      <t>https://www.failory.com/interview/toygaroo</t>
    </r>
  </si>
  <si>
    <t xml:space="preserve">Back in the early 2000s, I co-founded a company that wrote gambling games for mobiles (WAP - remember that?!). Other companies included Filmamora, a DVD rental by mail company, in Spain. A kind of Netflix for Spain. That led to my contact with Team Toygaroo.
</t>
  </si>
  <si>
    <t>Not Go to Shark tank, just build organically</t>
  </si>
  <si>
    <t>Bruno Didier</t>
  </si>
  <si>
    <t>trackin</t>
  </si>
  <si>
    <r>
      <rPr>
        <u/>
        <sz val="12"/>
        <color indexed="8"/>
        <rFont val="Calibri"/>
        <family val="2"/>
        <scheme val="minor"/>
      </rPr>
      <t>https://www.failory.com/interview/trackin</t>
    </r>
  </si>
  <si>
    <r>
      <t>Before my work on Trackin,</t>
    </r>
    <r>
      <rPr>
        <b/>
        <sz val="12"/>
        <color rgb="FF000000"/>
        <rFont val="Calibri"/>
        <family val="2"/>
        <scheme val="minor"/>
      </rPr>
      <t xml:space="preserve"> I was CTO of another catering company.</t>
    </r>
    <r>
      <rPr>
        <sz val="12"/>
        <color rgb="FF000000"/>
        <rFont val="Calibri"/>
        <family val="2"/>
        <scheme val="minor"/>
      </rPr>
      <t xml:space="preserve"> One of our main pain points was the delivery and find out where the food was. It really makes you look bad to not be able to answer such question when the order size is worth $1k+. </t>
    </r>
    <r>
      <rPr>
        <b/>
        <sz val="12"/>
        <color rgb="FF000000"/>
        <rFont val="Calibri"/>
        <family val="2"/>
        <scheme val="minor"/>
      </rPr>
      <t>I quickly realized that it was a worldwide problem.</t>
    </r>
    <r>
      <rPr>
        <sz val="12"/>
        <color rgb="FF000000"/>
        <rFont val="Calibri"/>
        <family val="2"/>
        <scheme val="minor"/>
      </rPr>
      <t xml:space="preserve"> Even the big brands like Pizza Hut didn’t know what was going on with their drivers as soon as they left a restaurant. </t>
    </r>
    <r>
      <rPr>
        <b/>
        <sz val="12"/>
        <color rgb="FF000000"/>
        <rFont val="Calibri"/>
        <family val="2"/>
        <scheme val="minor"/>
      </rPr>
      <t>I looked up online and didn’t find any technology to streamline deliveries, so I just went ahead, quit my job, my visa, my girlfriend, and life in San Francisco. I went back to France and started to work on the tech!</t>
    </r>
  </si>
  <si>
    <r>
      <t xml:space="preserve">The last biggest challenge I had to face was being in the food space. We came late in the game and humans are not really objectives...After some bad investments were made, and after some companies failed, (mainly because of lack of business models and leadership), food suddenly became a ‘bad’ market. </t>
    </r>
    <r>
      <rPr>
        <b/>
        <sz val="12"/>
        <color rgb="FF000000"/>
        <rFont val="Calibri"/>
        <family val="2"/>
        <scheme val="minor"/>
      </rPr>
      <t>Which forced me to build a business sustainable and profitable right away instead of taking the VC shortcut.</t>
    </r>
  </si>
  <si>
    <t>Being a solo founder, in the food space in the most expensive city of the world is not ‘ideal’ facing some of the most founded companies in that space.
Luckily for us, things are doing great! :)</t>
  </si>
  <si>
    <t>Tom Jacquesson</t>
  </si>
  <si>
    <t>tweet-hunter</t>
  </si>
  <si>
    <r>
      <rPr>
        <u/>
        <sz val="12"/>
        <color indexed="8"/>
        <rFont val="Calibri"/>
        <family val="2"/>
        <scheme val="minor"/>
      </rPr>
      <t>https://www.failory.com/interview/tweet-hunter</t>
    </r>
  </si>
  <si>
    <r>
      <t xml:space="preserve">Up until a year ago, </t>
    </r>
    <r>
      <rPr>
        <b/>
        <sz val="12"/>
        <color rgb="FF000000"/>
        <rFont val="Calibri"/>
        <family val="2"/>
        <scheme val="minor"/>
      </rPr>
      <t>I was working in a product position at a startup. My former co-founder Tibo (who I had built a startup with a few years ago) reached out to me. This informal “how are you doing” conversation led to me quitting my job and going back to full-time entrepreneurship within a few weeks.</t>
    </r>
    <r>
      <rPr>
        <sz val="12"/>
        <color rgb="FF000000"/>
        <rFont val="Calibri"/>
        <family val="2"/>
        <scheme val="minor"/>
      </rPr>
      <t xml:space="preserve">
</t>
    </r>
  </si>
  <si>
    <r>
      <t xml:space="preserve">It’s just always a challenge. We’re in a competitive space, and we strive to be the very best Twitter tool. </t>
    </r>
    <r>
      <rPr>
        <b/>
        <sz val="12"/>
        <color rgb="FF000000"/>
        <rFont val="Calibri"/>
        <family val="2"/>
        <scheme val="minor"/>
      </rPr>
      <t>So we’re constantly in a state where we’re working on a new killer feature, adding value to the product.</t>
    </r>
    <r>
      <rPr>
        <sz val="12"/>
        <color indexed="8"/>
        <rFont val="Calibri"/>
        <family val="2"/>
        <scheme val="minor"/>
      </rPr>
      <t xml:space="preserve"> It’s tough, but we have gotten the hang of it.</t>
    </r>
  </si>
  <si>
    <t>Having Tweet Hunter go well during those 
 tough times was a blessing. I can’t imagine what it would have been like if things weren’t going well professionally.</t>
  </si>
  <si>
    <t>Tzelon Machluf</t>
  </si>
  <si>
    <t>twitch-highlights</t>
  </si>
  <si>
    <t>https://www.failory.com/interview/twitch-highlights</t>
  </si>
  <si>
    <t>Alexander Isora</t>
  </si>
  <si>
    <t>unicorn-platform</t>
  </si>
  <si>
    <r>
      <rPr>
        <u/>
        <sz val="12"/>
        <color indexed="8"/>
        <rFont val="Calibri"/>
        <family val="2"/>
        <scheme val="minor"/>
      </rPr>
      <t>https://www.failory.com/interview/unicorn-platform</t>
    </r>
  </si>
  <si>
    <r>
      <t>But in reality</t>
    </r>
    <r>
      <rPr>
        <b/>
        <sz val="12"/>
        <color rgb="FF000000"/>
        <rFont val="Calibri"/>
        <family val="2"/>
        <scheme val="minor"/>
      </rPr>
      <t xml:space="preserve"> the simpler your MVP is the better.</t>
    </r>
    <r>
      <rPr>
        <sz val="12"/>
        <color indexed="8"/>
        <rFont val="Calibri"/>
        <family val="2"/>
        <scheme val="minor"/>
      </rPr>
      <t xml:space="preserve"> It is hard to shut up your inner Steve Jobs, but it is required if you want to deliver real things, not words.
I had a solid experience in the market. And I knew exactly the amount of features which would be required to start sales. Thus, building the very first version of Unicorn Platform was a breeze</t>
    </r>
  </si>
  <si>
    <t xml:space="preserve">There is one thing that I’m 
missing and it can not be fixed: a partner. </t>
  </si>
  <si>
    <t>Mike Slaats</t>
  </si>
  <si>
    <t>upvoty</t>
  </si>
  <si>
    <r>
      <rPr>
        <u/>
        <sz val="12"/>
        <color indexed="8"/>
        <rFont val="Calibri"/>
        <family val="2"/>
        <scheme val="minor"/>
      </rPr>
      <t>https://www.failory.com/interview/upvoty</t>
    </r>
  </si>
  <si>
    <r>
      <rPr>
        <b/>
        <sz val="12"/>
        <color rgb="FF000000"/>
        <rFont val="Calibri"/>
        <family val="2"/>
        <scheme val="minor"/>
      </rPr>
      <t>So, back in early 2018, my team and I were growing with a previous SaaS product. That SaaS startup was doing over $1,000,000 ARR. And with that growth in users, the amount of feedback was increasing as well. Back then, we were documenting feedback in a spreadsheet, but at one point, this wasn’t sustainable anymore.</t>
    </r>
    <r>
      <rPr>
        <sz val="12"/>
        <color rgb="FF000000"/>
        <rFont val="Calibri"/>
        <family val="2"/>
        <scheme val="minor"/>
      </rPr>
      <t xml:space="preserve">
When researching other user feedback tools, I quickly noticed an opportunity to build one of my own. I thought of making a new product instead of using existing ones because I wasn’t fulfilled anymore working on the product we were working on. Although we had created a fantastic product, I wasn’t passionate enough about the market we were serving and decided to sell it. This also became one of my biggest lessons learned: If you’re not passionate enough about solving your customer’s problems, it’s not going to work in the long run.</t>
    </r>
  </si>
  <si>
    <t>Within 3 months, we built a first version, which was a very slim and basic version of what the product is today, but it had everything we needed to go to the next validation stage: How will our customers use it.</t>
  </si>
  <si>
    <t>I never see things as an obstacle or as a bad thing.</t>
  </si>
  <si>
    <t>Gene Maryushenko</t>
  </si>
  <si>
    <t>vacation-bird</t>
  </si>
  <si>
    <r>
      <rPr>
        <u/>
        <sz val="12"/>
        <color indexed="8"/>
        <rFont val="Calibri"/>
        <family val="2"/>
        <scheme val="minor"/>
      </rPr>
      <t>https://www.failory.com/interview/vacation-bird</t>
    </r>
  </si>
  <si>
    <t>Once the visitor goes through the form and gives us 
their information, I would then use THAT information to find desirable properties and reach out to them with a hot lead</t>
  </si>
  <si>
    <t>Michael Pirone</t>
  </si>
  <si>
    <t>vidico</t>
  </si>
  <si>
    <r>
      <rPr>
        <u/>
        <sz val="12"/>
        <color indexed="8"/>
        <rFont val="Calibri"/>
        <family val="2"/>
        <scheme val="minor"/>
      </rPr>
      <t>https://www.failory.com/interview/vidico</t>
    </r>
  </si>
  <si>
    <t>We ran ads with almost no success. The best way of getting new customers was honestly knowing what they looked like, and reaching out to them with a highly personalized note on why our collaboration would be beneficial whenever we came across them.</t>
  </si>
  <si>
    <t>Victoria Duben</t>
  </si>
  <si>
    <t>viewst</t>
  </si>
  <si>
    <r>
      <rPr>
        <u/>
        <sz val="12"/>
        <color indexed="8"/>
        <rFont val="Calibri"/>
        <family val="2"/>
        <scheme val="minor"/>
      </rPr>
      <t>https://www.failory.com/interview/viewst</t>
    </r>
  </si>
  <si>
    <r>
      <t>The first project I was involved in as a co-founder expanded into three continents in the first year, but it swiftly became obvious that it wasn’t scalable. I was disappointed, frustrated, and despondent as I did not want to return to working for a corporate, having experienced and loved the creative freedom of being a founder.</t>
    </r>
    <r>
      <rPr>
        <b/>
        <sz val="12"/>
        <color rgb="FF000000"/>
        <rFont val="Calibri"/>
        <family val="2"/>
        <scheme val="minor"/>
      </rPr>
      <t xml:space="preserve"> Working on the first project, Profit Button – a new type of rich-media ad solution – we lost contracts because we didn’t have sufficient production capacity</t>
    </r>
  </si>
  <si>
    <r>
      <t xml:space="preserve">As soon as we finished our Viewst Figma mock-up, we again approached our clients, this time with a stress test. Fundamentally, we needed to ensure that our concept was consistent with the solution they imagined and desired. We got more feedback and improved our mock-up, and at that point involved additional people to create a </t>
    </r>
    <r>
      <rPr>
        <b/>
        <sz val="12"/>
        <color rgb="FF000000"/>
        <rFont val="Calibri"/>
        <family val="2"/>
        <scheme val="minor"/>
      </rPr>
      <t>prototype.</t>
    </r>
  </si>
  <si>
    <t xml:space="preserve"> I never communicated my frustrations.</t>
  </si>
  <si>
    <t>John Li</t>
  </si>
  <si>
    <t>vimcal</t>
  </si>
  <si>
    <r>
      <rPr>
        <u/>
        <sz val="12"/>
        <color indexed="8"/>
        <rFont val="Calibri"/>
        <family val="2"/>
        <scheme val="minor"/>
      </rPr>
      <t>https://www.failory.com/interview/vimcal</t>
    </r>
  </si>
  <si>
    <r>
      <t xml:space="preserve">After graduation, we started hacking nights and weekends on interesting ideas while he was at Microsoft and I was at Twitter, which led us to start two companies before Vimcal. 
The first was banner ads for augmented reality. App developers could install our SDK into their AR app, and when their users pointed the camera at a wall or floor, there’d be a Coke ad there. </t>
    </r>
    <r>
      <rPr>
        <b/>
        <sz val="12"/>
        <color rgb="FF000000"/>
        <rFont val="Calibri"/>
        <family val="2"/>
        <scheme val="minor"/>
      </rPr>
      <t>We then pivoted to the fitness space and created an app that helped you improve posture - think Headspace for people who hunch over their computers all day</t>
    </r>
  </si>
  <si>
    <r>
      <t xml:space="preserve">Different preferences meant we debated rigorously about every decision. </t>
    </r>
    <r>
      <rPr>
        <b/>
        <sz val="12"/>
        <color rgb="FF000000"/>
        <rFont val="Calibri"/>
        <family val="2"/>
        <scheme val="minor"/>
      </rPr>
      <t>Once we learned to disagree well, we started moving fast and executing better. We could also delegate much better because tasks became something one of us was better at or preferred to do.</t>
    </r>
  </si>
  <si>
    <t>The biggest challenge has been that my 
cofounder and I have very different personalities</t>
  </si>
  <si>
    <t>Artur Maklyarevsky</t>
  </si>
  <si>
    <t>visualsitemaps</t>
  </si>
  <si>
    <r>
      <rPr>
        <u/>
        <sz val="12"/>
        <color indexed="8"/>
        <rFont val="Calibri"/>
        <family val="2"/>
        <scheme val="minor"/>
      </rPr>
      <t>https://www.failory.com/interview/visualsitemaps</t>
    </r>
  </si>
  <si>
    <r>
      <t>In 2006, after working all over Silicon Alley, I co-launched Design2Dev, an “agile digital agency”, along with a very talented tech partner who at the time was one of the most talented flash devs I’ve ever met.
While there, I came up with our first SaaS idea to provide modern portfolio solutions for creative professionals. It was a flash-based application and there was nothing high-end out there at the time, so we thought we could make a decent offering.
It took us more than 1.5 years to launch the product. We were both perfectionists and we were always wanting to add more features, instead of releasing something quickly and validate our idea. B</t>
    </r>
    <r>
      <rPr>
        <b/>
        <sz val="12"/>
        <color rgb="FF000000"/>
        <rFont val="Calibri"/>
        <family val="2"/>
        <scheme val="minor"/>
      </rPr>
      <t xml:space="preserve">y the time we launched, Flash was already dying out fast! </t>
    </r>
  </si>
  <si>
    <t>One of the challenges we had from the beginning, for example, was that all websites are built with different technologies and so it was difficult to make the tool work on all of the cases. We managed to build a product, anyway, that worked in at least 95% of the cases.
As for the business model, we decided to go with a monthly subscription as we thought that businesses that had monthly recurring revenue were the best ones to have. In the beginning, it was very difficult for us to sell a monthly subscription model because when we launched the MVP, it didn't offer enough MoM value at the time. A lot of first adopters saw it as a pay-per-unit 1x sale. So we had to look way past just the sitemap generation feature to validate the long-term recurring model we were aspiring to.</t>
  </si>
  <si>
    <t xml:space="preserve">The biggest obstacle was convincing my wife </t>
  </si>
  <si>
    <t>Vyacheslav Grzhybovsky</t>
  </si>
  <si>
    <t>wantremotejob</t>
  </si>
  <si>
    <t>https://www.failory.com/interview/wantremotejob</t>
  </si>
  <si>
    <t>This is the time when you need your friends/family support
 and they don’t need to tell you what you do right or wrong, all you need is a warming “You will handle this”.</t>
  </si>
  <si>
    <t>Pablo Fernández</t>
  </si>
  <si>
    <t>watu</t>
  </si>
  <si>
    <r>
      <rPr>
        <u/>
        <sz val="12"/>
        <color indexed="8"/>
        <rFont val="Calibri"/>
        <family val="2"/>
        <scheme val="minor"/>
      </rPr>
      <t>https://www.failory.com/interview/watu</t>
    </r>
  </si>
  <si>
    <t>Co-founder and Hands-on CTO of Hear a Blog</t>
  </si>
  <si>
    <t>The biggest mistake was to build an application 
that matched the UK market very well, and other markets not at all</t>
  </si>
  <si>
    <t>I personally never accepted defeat, but one day,
 the majority of the shareholders told me it was time to stop trying</t>
  </si>
  <si>
    <t>Baird Hall</t>
  </si>
  <si>
    <t>wavve</t>
  </si>
  <si>
    <r>
      <rPr>
        <u/>
        <sz val="12"/>
        <color indexed="8"/>
        <rFont val="Calibri"/>
        <family val="2"/>
        <scheme val="minor"/>
      </rPr>
      <t>https://www.failory.com/interview/wavve</t>
    </r>
  </si>
  <si>
    <r>
      <t xml:space="preserve">My first job out of college after studying communications was with a large software company in Charleston answering Tier 1 support calls. We supported an enterprise CRM product for non-profits. </t>
    </r>
    <r>
      <rPr>
        <b/>
        <sz val="12"/>
        <color rgb="FF000000"/>
        <rFont val="Calibri"/>
        <family val="2"/>
        <scheme val="minor"/>
      </rPr>
      <t xml:space="preserve">Then I moved into sales as an early employee at a local startup (also in non-profit tech), so most of my background is in support &amp; sales/marketing. </t>
    </r>
    <r>
      <rPr>
        <sz val="12"/>
        <color rgb="FF000000"/>
        <rFont val="Calibri"/>
        <family val="2"/>
        <scheme val="minor"/>
      </rPr>
      <t xml:space="preserve">
</t>
    </r>
    <r>
      <rPr>
        <b/>
        <sz val="12"/>
        <color rgb="FF000000"/>
        <rFont val="Calibri"/>
        <family val="2"/>
        <scheme val="minor"/>
      </rPr>
      <t>I was pretty lucky to have opportunities in tech and work with a growing startup to learn skills.</t>
    </r>
    <r>
      <rPr>
        <sz val="12"/>
        <color rgb="FF000000"/>
        <rFont val="Calibri"/>
        <family val="2"/>
        <scheme val="minor"/>
      </rPr>
      <t xml:space="preserve"> </t>
    </r>
    <r>
      <rPr>
        <b/>
        <sz val="12"/>
        <color rgb="FF000000"/>
        <rFont val="Calibri"/>
        <family val="2"/>
        <scheme val="minor"/>
      </rPr>
      <t>The support job taught me how to work with existing customers and how to listen properly to help them solve a problem.</t>
    </r>
    <r>
      <rPr>
        <sz val="12"/>
        <color rgb="FF000000"/>
        <rFont val="Calibri"/>
        <family val="2"/>
        <scheme val="minor"/>
      </rPr>
      <t xml:space="preserve"> As a sales-engineer, I was able to work between the sales &amp; engineering team to help them with demos, scopes, technical evaluations, etc., 
I got married in January 2015 and in February, I told my wife I wanted to quit my job and start a company. It was the first she had heard of this 😬😬</t>
    </r>
  </si>
  <si>
    <t xml:space="preserve">Getting those first 10/100+ customers was really hard. We relied primarily on direct outreach via cold email and social media messaging to obtain those first customers. Taking the time to reach out directly to customers for a $7/month plan was painful but the insights we gained from those conversations was invaluable. We learned why customers purchased the product and that helped inform our content marketing strategy which started working after about 6 months. </t>
  </si>
  <si>
    <t xml:space="preserve">These two disadvantages made us build the business slowly while also freelancing on the side. We had to be patient and watch the business grow while constantly re-evaluating whether or not it would be a side project or could become a full time gig. </t>
  </si>
  <si>
    <t>Alex Circei</t>
  </si>
  <si>
    <t>waydev</t>
  </si>
  <si>
    <r>
      <rPr>
        <u/>
        <sz val="12"/>
        <color indexed="8"/>
        <rFont val="Calibri"/>
        <family val="2"/>
        <scheme val="minor"/>
      </rPr>
      <t>https://www.failory.com/interview/waydev</t>
    </r>
  </si>
  <si>
    <r>
      <t xml:space="preserve">In the last 12 years, </t>
    </r>
    <r>
      <rPr>
        <b/>
        <sz val="12"/>
        <color rgb="FF000000"/>
        <rFont val="Calibri"/>
        <family val="2"/>
        <scheme val="minor"/>
      </rPr>
      <t>I founded and led several other businesses, most of them related to the eCommerce space. I was the CEO and founder of Copimaj, a digital eCommerce full-service agency, through wh</t>
    </r>
    <r>
      <rPr>
        <sz val="12"/>
        <color rgb="FF000000"/>
        <rFont val="Calibri"/>
        <family val="2"/>
        <scheme val="minor"/>
      </rPr>
      <t xml:space="preserve">ich we launched several other projects and services for brands.
I started my entrepreneurship back in 2007 by building an IT&amp;C online store called LiveMag. Later, I started developing products dedicated to eCommerces as Live2c, an eCommerce platform that helped small, local businesses create online shops integrated with their suppliers. It was the first SaaS eCommerce platform in Romania, my home country.
</t>
    </r>
    <r>
      <rPr>
        <b/>
        <sz val="12"/>
        <color rgb="FF000000"/>
        <rFont val="Calibri"/>
        <family val="2"/>
        <scheme val="minor"/>
      </rPr>
      <t>A few years later, I founded StoreBeez, a marketplace platform that led to a 3-months experience at the Birmingham Oxygen Accelerator – an intensive bootcamp for tech startups. Before leaving Romania to the U.K. tech scene I sold two of my previous businesses, LiveMag and Live2C.</t>
    </r>
  </si>
  <si>
    <r>
      <t xml:space="preserve">With Waydev we’ve done the mistake of targeting the wrong target, the non-technical managers until the end of 2018 when we switch our target to technical managers and managed to have our first paying customers. </t>
    </r>
    <r>
      <rPr>
        <b/>
        <sz val="12"/>
        <color rgb="FF000000"/>
        <rFont val="Calibri"/>
        <family val="2"/>
        <scheme val="minor"/>
      </rPr>
      <t>We’ve launched the new product in January, and are rapidly iterating based on users feedback. With this change, most of the users started giving us feedback and managed to build features based on their feedback.</t>
    </r>
  </si>
  <si>
    <t>Tauras Sinkus</t>
  </si>
  <si>
    <t>wedmap</t>
  </si>
  <si>
    <t>https://www.failory.com/interview/wedmap</t>
  </si>
  <si>
    <r>
      <t>During my entrepreneurial journey,</t>
    </r>
    <r>
      <rPr>
        <b/>
        <sz val="12"/>
        <color rgb="FF000000"/>
        <rFont val="Calibri"/>
        <family val="2"/>
        <scheme val="minor"/>
      </rPr>
      <t xml:space="preserve"> I have founded multiple startups and my full focus at the moment is on 21 Day Hero - an online marketplace for 21 Day Challenges that are designed to help you lose weight, improve your fitness and reduce stress, by changing your habits.</t>
    </r>
    <r>
      <rPr>
        <sz val="12"/>
        <color rgb="FF000000"/>
        <rFont val="Calibri"/>
        <family val="2"/>
        <scheme val="minor"/>
      </rPr>
      <t xml:space="preserve">
While I’ve enjoyed my fair share of failures, the most notable is probably the one at Wedmap, a startup that aimed to digitize the wedding planning process. </t>
    </r>
    <r>
      <rPr>
        <b/>
        <sz val="12"/>
        <color rgb="FF000000"/>
        <rFont val="Calibri"/>
        <family val="2"/>
        <scheme val="minor"/>
      </rPr>
      <t>I’ve found it together with 2 other guys and we ran it for almost 3 years before deciding to pull the plug.</t>
    </r>
  </si>
  <si>
    <t xml:space="preserve">Looking back, I would have had much more success 
if I better focused on SEO as our competitors were not doing a very good job with it </t>
  </si>
  <si>
    <t>Neha Suyal</t>
  </si>
  <si>
    <t>woovly</t>
  </si>
  <si>
    <r>
      <rPr>
        <u/>
        <sz val="12"/>
        <color indexed="8"/>
        <rFont val="Calibri"/>
        <family val="2"/>
        <scheme val="minor"/>
      </rPr>
      <t>https://www.failory.com/interview/woovly</t>
    </r>
  </si>
  <si>
    <r>
      <t xml:space="preserve">Our biggest challenge came in early 2020. When the pandemic struck, we had just started getting heavy traction and had over a million users. But travel came to a standstill, and </t>
    </r>
    <r>
      <rPr>
        <b/>
        <sz val="12"/>
        <color rgb="FF000000"/>
        <rFont val="Calibri"/>
        <family val="2"/>
        <scheme val="minor"/>
      </rPr>
      <t>we had to think on our feet to transform ourselves. Our experience with making the perfect blend of content, community, and commerce came in handy and we decided to serve it as a unified experience on our app; this time with fashion, beauty, and lifestyle products.</t>
    </r>
  </si>
  <si>
    <t>Though our business was in a healthy state and we were growing, when Covid hit, we as founders had to take a call on our future. Though it was an unforeseen challenge, we took it positively. Our approach was to work with our core principles and business premise, yet transform to stay relevant and maintain our growth. This move has held us in good stead as we saw 600% growth in our user base in the next 18 months.</t>
  </si>
  <si>
    <t>Lucas Gonze</t>
  </si>
  <si>
    <t>worldos</t>
  </si>
  <si>
    <r>
      <rPr>
        <u/>
        <sz val="12"/>
        <color indexed="8"/>
        <rFont val="Calibri"/>
        <family val="2"/>
        <scheme val="minor"/>
      </rPr>
      <t>https://www.failory.com/interview/worldos</t>
    </r>
  </si>
  <si>
    <r>
      <t xml:space="preserve">The company was funded on my savings, which came from </t>
    </r>
    <r>
      <rPr>
        <b/>
        <sz val="12"/>
        <color rgb="FF000000"/>
        <rFont val="Calibri"/>
        <family val="2"/>
        <scheme val="minor"/>
      </rPr>
      <t>my previous business</t>
    </r>
    <r>
      <rPr>
        <sz val="12"/>
        <color rgb="FF000000"/>
        <rFont val="Calibri"/>
        <family val="2"/>
        <scheme val="minor"/>
      </rPr>
      <t xml:space="preserve">, which had made a </t>
    </r>
    <r>
      <rPr>
        <b/>
        <sz val="12"/>
        <color rgb="FF000000"/>
        <rFont val="Calibri"/>
        <family val="2"/>
        <scheme val="minor"/>
      </rPr>
      <t>nice profit on outsourced web development</t>
    </r>
  </si>
  <si>
    <t>I was making something because I 
thought it was beautiful. My illusions and vanity got in my way</t>
  </si>
  <si>
    <t>Mitul Makadia</t>
  </si>
  <si>
    <t>wotnot</t>
  </si>
  <si>
    <r>
      <rPr>
        <u/>
        <sz val="12"/>
        <color indexed="8"/>
        <rFont val="Calibri"/>
        <family val="2"/>
        <scheme val="minor"/>
      </rPr>
      <t>https://www.failory.com/interview/wotnot</t>
    </r>
  </si>
  <si>
    <r>
      <t xml:space="preserve">Our story begins with ones. One small assignment, one diligent team, one trusting client, one bold deal. </t>
    </r>
    <r>
      <rPr>
        <b/>
        <sz val="12"/>
        <color rgb="FF000000"/>
        <rFont val="Calibri"/>
        <family val="2"/>
        <scheme val="minor"/>
      </rPr>
      <t>It all started with a simple task for a dependable client. I'm delighted to say that we continue to work for that client</t>
    </r>
    <r>
      <rPr>
        <sz val="12"/>
        <color rgb="FF000000"/>
        <rFont val="Calibri"/>
        <family val="2"/>
        <scheme val="minor"/>
      </rPr>
      <t>. 
Since then, we've been cutting our teeth in digital transformation solutions with trailblazing products that set a new standard for conducting smart business.</t>
    </r>
  </si>
  <si>
    <t>As a result, we created a chatbot to address this troubling problem. We planned to build an easy-to-use chatbot and live chat platform based on their excellent achievements to reproduce favorable results for other companies across industries.</t>
  </si>
  <si>
    <t>There will always be problems and fires to put out. You need to assess, pick your battles, and differentiate between good and bad problems. Identify where systems and processes can be tightened to mitigate the same.</t>
  </si>
  <si>
    <t>Michael Ojo</t>
  </si>
  <si>
    <t>wura</t>
  </si>
  <si>
    <t>https://www.failory.com/interview/wura</t>
  </si>
  <si>
    <t xml:space="preserve">When I started WURA in 2013, I was actually just recovering from a failed startup the year before. </t>
  </si>
  <si>
    <t>My Marketing strategy should have
 come before product launch</t>
  </si>
  <si>
    <t>I made some business decisions based 
on gut feeling rather than use facts and research.</t>
  </si>
  <si>
    <t>Akhil Suresh</t>
  </si>
  <si>
    <t>xena-intelligence</t>
  </si>
  <si>
    <r>
      <rPr>
        <u/>
        <sz val="12"/>
        <color indexed="8"/>
        <rFont val="Calibri"/>
        <family val="2"/>
        <scheme val="minor"/>
      </rPr>
      <t>https://www.failory.com/interview/xena-intelligence</t>
    </r>
  </si>
  <si>
    <r>
      <t xml:space="preserve">Xena Intelligence started as a fun side project </t>
    </r>
    <r>
      <rPr>
        <b/>
        <sz val="12"/>
        <color rgb="FF000000"/>
        <rFont val="Calibri"/>
        <family val="2"/>
        <scheme val="minor"/>
      </rPr>
      <t>while I had a marketing consulting business for SMBs.</t>
    </r>
    <r>
      <rPr>
        <sz val="12"/>
        <color indexed="8"/>
        <rFont val="Calibri"/>
        <family val="2"/>
        <scheme val="minor"/>
      </rPr>
      <t xml:space="preserve"> The idea came about since I observed a huge need in the market for Amazon sellers to compete effectively on that platform.
My idea was to automate the entire process, enabling us to use specific algorithms to optimize further online sales - which was the crux of Xena Intelligence. My </t>
    </r>
    <r>
      <rPr>
        <b/>
        <sz val="12"/>
        <color rgb="FF000000"/>
        <rFont val="Calibri"/>
        <family val="2"/>
        <scheme val="minor"/>
      </rPr>
      <t>experience</t>
    </r>
    <r>
      <rPr>
        <sz val="12"/>
        <color indexed="8"/>
        <rFont val="Calibri"/>
        <family val="2"/>
        <scheme val="minor"/>
      </rPr>
      <t xml:space="preserve"> with the needs of small businesses certainly led me to build this tool to enable them to be more competitive against large companies with considerably more ad budgets.</t>
    </r>
  </si>
  <si>
    <r>
      <t>Some of the initial obstacles were to convince enough small business owners to trust us to manage their Amazon accounts though we had no prior experience at that point.</t>
    </r>
    <r>
      <rPr>
        <b/>
        <sz val="12"/>
        <color rgb="FF000000"/>
        <rFont val="Calibri"/>
        <family val="2"/>
        <scheme val="minor"/>
      </rPr>
      <t xml:space="preserve"> We were lucky enough to get the first few clients, which led to us testing our hypothesis and making the full-fledged tool.</t>
    </r>
  </si>
  <si>
    <t>I had to overcome was to convince myself and my 
close friends and family that what I was doing was worthwhile and impactful.</t>
  </si>
  <si>
    <t>Jon Lawrence</t>
  </si>
  <si>
    <t>yottio</t>
  </si>
  <si>
    <r>
      <rPr>
        <u/>
        <sz val="12"/>
        <color indexed="8"/>
        <rFont val="Calibri"/>
        <family val="2"/>
        <scheme val="minor"/>
      </rPr>
      <t>https://www.failory.com/interview/yottio</t>
    </r>
  </si>
  <si>
    <r>
      <t xml:space="preserve">My first tech startup was in 2010 when a couple of friends and I figured that Twitch.tv was on to something, and we knew video production pretty well, so we tried to pair that with the nascent eSports movement. I raised close to $200k from friends and family, spent about 8 months building a beta product, got a few folks into the beta, and then </t>
    </r>
    <r>
      <rPr>
        <b/>
        <sz val="12"/>
        <color rgb="FF000000"/>
        <rFont val="Calibri"/>
        <family val="2"/>
        <scheme val="minor"/>
      </rPr>
      <t>depressingly ran out of runway</t>
    </r>
    <r>
      <rPr>
        <sz val="12"/>
        <color indexed="8"/>
        <rFont val="Calibri"/>
        <family val="2"/>
        <scheme val="minor"/>
      </rPr>
      <t xml:space="preserve"> (it was rather expensive to run hosted video streaming in the cloud 10 years ago).</t>
    </r>
  </si>
  <si>
    <r>
      <rPr>
        <b/>
        <sz val="12"/>
        <color rgb="FF000000"/>
        <rFont val="Calibri"/>
        <family val="2"/>
        <scheme val="minor"/>
      </rPr>
      <t>I took out loans against some of the remaining assets my family and I had, which was largely limited to about $10k against our vehicles.</t>
    </r>
    <r>
      <rPr>
        <sz val="12"/>
        <color indexed="8"/>
        <rFont val="Calibri"/>
        <family val="2"/>
        <scheme val="minor"/>
      </rPr>
      <t xml:space="preserve"> That was enough to pay our developers to get the functional requirements done and delivered, but at this point; I had no other way to pay my own bills.</t>
    </r>
  </si>
  <si>
    <t>It meant letting the developers know what 
was going on, and offering to help them find other folks they could do work for to keep their lights on</t>
  </si>
  <si>
    <t>Devan Sood</t>
  </si>
  <si>
    <t>zapstream</t>
  </si>
  <si>
    <r>
      <rPr>
        <u/>
        <sz val="12"/>
        <color indexed="8"/>
        <rFont val="Calibri"/>
        <family val="2"/>
        <scheme val="minor"/>
      </rPr>
      <t>https://www.failory.com/interview/zapstream</t>
    </r>
  </si>
  <si>
    <r>
      <t>As mentioned,</t>
    </r>
    <r>
      <rPr>
        <b/>
        <sz val="12"/>
        <color rgb="FF000000"/>
        <rFont val="Calibri"/>
        <family val="2"/>
        <scheme val="minor"/>
      </rPr>
      <t xml:space="preserve"> Zapstream was my first tech startup.</t>
    </r>
    <r>
      <rPr>
        <sz val="12"/>
        <color rgb="FF000000"/>
        <rFont val="Calibri"/>
        <family val="2"/>
        <scheme val="minor"/>
      </rPr>
      <t xml:space="preserve"> Founded in Q1 ‘15, Zapstream was a social live streaming platform with live effects. </t>
    </r>
    <r>
      <rPr>
        <b/>
        <sz val="12"/>
        <color rgb="FF000000"/>
        <rFont val="Calibri"/>
        <family val="2"/>
        <scheme val="minor"/>
      </rPr>
      <t>We launched around the same time as and competed with Meerkat, which is now Houseparty, and Periscope, which was then bought and re-launched by Twitter. Keep reading to hear how we got all the way to 100k users but failed to take it to the next level</t>
    </r>
    <r>
      <rPr>
        <sz val="12"/>
        <color rgb="FF000000"/>
        <rFont val="Calibri"/>
        <family val="2"/>
        <scheme val="minor"/>
      </rPr>
      <t xml:space="preserve">. 
</t>
    </r>
  </si>
  <si>
    <t xml:space="preserve"> It was extremely painful to let Zapstream die like that, but revealed valuable lessons about management. </t>
  </si>
  <si>
    <t>Amar Ghose</t>
  </si>
  <si>
    <t>zenmaid</t>
  </si>
  <si>
    <r>
      <rPr>
        <u/>
        <sz val="12"/>
        <color indexed="8"/>
        <rFont val="Calibri"/>
        <family val="2"/>
        <scheme val="minor"/>
      </rPr>
      <t>https://www.failory.com/interview/zenmaid</t>
    </r>
  </si>
  <si>
    <r>
      <t xml:space="preserve">During that time, I started a maid service called “Fast, Friendly, Spotless”. I was just trying to escape my day job, and after getting tired of both projects, I ended up moving back to where I grew up in Silicon Valley.
</t>
    </r>
    <r>
      <rPr>
        <b/>
        <sz val="12"/>
        <color rgb="FF000000"/>
        <rFont val="Calibri"/>
        <family val="2"/>
        <scheme val="minor"/>
      </rPr>
      <t>My previous maid service project helped shape the ZenMaid idea</t>
    </r>
    <r>
      <rPr>
        <sz val="12"/>
        <color rgb="FF000000"/>
        <rFont val="Calibri"/>
        <family val="2"/>
        <scheme val="minor"/>
      </rPr>
      <t xml:space="preserve">. </t>
    </r>
    <r>
      <rPr>
        <b/>
        <sz val="12"/>
        <color rgb="FF000000"/>
        <rFont val="Calibri"/>
        <family val="2"/>
        <scheme val="minor"/>
      </rPr>
      <t>I started ZenMaid with my friend Arun Devabhaktuni at the same time as I joined a startup called UserVoice. I worked at UserVoice for about two years while working on ZenMaid before and after work. And that was a lot better than my previous job. I was much happier.</t>
    </r>
    <r>
      <rPr>
        <sz val="12"/>
        <color rgb="FF000000"/>
        <rFont val="Calibri"/>
        <family val="2"/>
        <scheme val="minor"/>
      </rPr>
      <t xml:space="preserve">
I was always trying to come up with side hustles but always thinking on a very small scale and small level. If I had been thinking bigger from a younger age, I would have come across something like ZenMaid much faster.
</t>
    </r>
  </si>
  <si>
    <r>
      <t xml:space="preserve">As for the biggest mistake that we've made in ZenMaid history, </t>
    </r>
    <r>
      <rPr>
        <b/>
        <sz val="12"/>
        <color rgb="FF000000"/>
        <rFont val="Calibri"/>
        <family val="2"/>
        <scheme val="minor"/>
      </rPr>
      <t>we spent over a year working on a redesign of the software and moving different things around both UI and UX changes, as well as releasing a couple of new features.</t>
    </r>
  </si>
  <si>
    <t>Prior Work Knowledge &amp; Experience</t>
  </si>
  <si>
    <t>Prior Startup Knowledge &amp; Experience</t>
  </si>
  <si>
    <r>
      <t xml:space="preserve">I got the idea for Pull Reminders at </t>
    </r>
    <r>
      <rPr>
        <b/>
        <sz val="12"/>
        <color rgb="FF000000"/>
        <rFont val="Calibri"/>
        <family val="2"/>
        <scheme val="minor"/>
      </rPr>
      <t>my last job where I was an engineering manager</t>
    </r>
    <r>
      <rPr>
        <sz val="12"/>
        <color indexed="8"/>
        <rFont val="Calibri"/>
        <family val="2"/>
        <scheme val="minor"/>
      </rPr>
      <t>. We had a pretty standard process for code reviews where we’d open pull requests on GitHub and share them in Slack.</t>
    </r>
  </si>
  <si>
    <t>Industry Experience</t>
  </si>
  <si>
    <r>
      <rPr>
        <b/>
        <sz val="12"/>
        <color rgb="FF000000"/>
        <rFont val="Calibri"/>
        <family val="2"/>
        <scheme val="minor"/>
      </rPr>
      <t>I kept making changes based on their feedback until they seemed satisfied. Finally, I asked if they would be willing to pay. I thought I had about a 30% chance but it worked.</t>
    </r>
    <r>
      <rPr>
        <sz val="12"/>
        <color rgb="FF000000"/>
        <rFont val="Calibri"/>
        <family val="2"/>
        <scheme val="minor"/>
      </rPr>
      <t xml:space="preserve"> Landing those first couple paying customers really blew my mind. It dawned on me that Pull Reminders could be an actual business.</t>
    </r>
  </si>
  <si>
    <r>
      <t xml:space="preserve">My name is Andrey Norin, I am a 35-year-old technologist and budding entrepreneur living in Queens, NY. </t>
    </r>
    <r>
      <rPr>
        <b/>
        <sz val="12"/>
        <color rgb="FF000000"/>
        <rFont val="Calibri"/>
        <family val="2"/>
        <scheme val="minor"/>
      </rPr>
      <t xml:space="preserve">I work as a senior enterprise technology consultant primarily in the financial services space. </t>
    </r>
  </si>
  <si>
    <r>
      <t xml:space="preserve">Xena Intelligence started as a fun side project </t>
    </r>
    <r>
      <rPr>
        <b/>
        <sz val="12"/>
        <color rgb="FF000000"/>
        <rFont val="Calibri"/>
        <family val="2"/>
        <scheme val="minor"/>
      </rPr>
      <t>while I had a marketing consulting business for SMBs.</t>
    </r>
    <r>
      <rPr>
        <sz val="12"/>
        <color indexed="8"/>
        <rFont val="Calibri"/>
        <family val="2"/>
        <scheme val="minor"/>
      </rPr>
      <t xml:space="preserve"> The idea came about since I observed a huge need in the market for Amazon sellers to compete effectively on that platform.
</t>
    </r>
  </si>
  <si>
    <t>Prior Successful Startups</t>
  </si>
  <si>
    <r>
      <t xml:space="preserve">I am a software engineer by trade. I don’t consider myself to be a great software engineer. </t>
    </r>
    <r>
      <rPr>
        <b/>
        <sz val="12"/>
        <color rgb="FF000000"/>
        <rFont val="Calibri"/>
        <family val="2"/>
        <scheme val="minor"/>
      </rPr>
      <t>Before Eventloot, I was running an anime lifestyle brand (I still am) and I had a day job (I still do). My day job involved writing software that ran on Point of Sale systems.</t>
    </r>
  </si>
  <si>
    <r>
      <t>Before Eventloot, I built a trading platform for college students while still in college</t>
    </r>
    <r>
      <rPr>
        <b/>
        <sz val="12"/>
        <color rgb="FF000000"/>
        <rFont val="Calibri"/>
        <family val="2"/>
        <scheme val="minor"/>
      </rPr>
      <t>. It was a massive failure mainly because we didn’t code it in a scalable way.</t>
    </r>
    <r>
      <rPr>
        <sz val="12"/>
        <color indexed="8"/>
        <rFont val="Calibri"/>
        <family val="2"/>
        <scheme val="minor"/>
      </rPr>
      <t xml:space="preserve"> It was written in PHP and HTML with an SQL DB. That’s not the problem, the problem was that we wrote almost everything in two-three files and we wrote all our queries by hand. It was awful whenever we found a bug that needed fixing.</t>
    </r>
  </si>
  <si>
    <t>Prior Failed Startups</t>
  </si>
  <si>
    <r>
      <t xml:space="preserve"> I graduated with a degree in computer science and </t>
    </r>
    <r>
      <rPr>
        <b/>
        <sz val="12"/>
        <color rgb="FF000000"/>
        <rFont val="Calibri"/>
        <family val="2"/>
        <scheme val="minor"/>
      </rPr>
      <t>worked for some time as a PL/SQL developer.</t>
    </r>
  </si>
  <si>
    <r>
      <t xml:space="preserve">I always wanted to have my own business so I started a few ventures in the past that I thought could be successful. One of those businesses was hosting reseller website. </t>
    </r>
    <r>
      <rPr>
        <b/>
        <sz val="12"/>
        <color rgb="FF000000"/>
        <rFont val="Calibri"/>
        <family val="2"/>
        <scheme val="minor"/>
      </rPr>
      <t>This was about 10 years ago and one of my previous businesses (online computer shop) already failed.</t>
    </r>
    <r>
      <rPr>
        <sz val="12"/>
        <color indexed="8"/>
        <rFont val="Calibri"/>
        <family val="2"/>
        <scheme val="minor"/>
      </rPr>
      <t xml:space="preserve"> </t>
    </r>
  </si>
  <si>
    <r>
      <t xml:space="preserve">So, </t>
    </r>
    <r>
      <rPr>
        <b/>
        <sz val="12"/>
        <color rgb="FF000000"/>
        <rFont val="Calibri"/>
        <family val="2"/>
        <scheme val="minor"/>
      </rPr>
      <t xml:space="preserve">my advice would be if you start something similar to calculate well what you need to invest (not just money, but also your time) and what the minimum and maximum revenue can be. </t>
    </r>
    <r>
      <rPr>
        <sz val="12"/>
        <color indexed="8"/>
        <rFont val="Calibri"/>
        <family val="2"/>
        <scheme val="minor"/>
      </rPr>
      <t xml:space="preserve">And what would increase revenue mean for you. support staff to work full time on customer’s emails.
</t>
    </r>
  </si>
  <si>
    <r>
      <rPr>
        <b/>
        <sz val="12"/>
        <color rgb="FF000000"/>
        <rFont val="Calibri"/>
        <family val="2"/>
        <scheme val="minor"/>
      </rPr>
      <t>I’m a non-technical manager and for the last ten years</t>
    </r>
    <r>
      <rPr>
        <sz val="12"/>
        <color rgb="FF000000"/>
        <rFont val="Calibri"/>
        <family val="2"/>
        <scheme val="minor"/>
      </rPr>
      <t xml:space="preserve">, I have been struggling to stay in sync with the progress that my engineering team is making. </t>
    </r>
  </si>
  <si>
    <t>Management Experience</t>
  </si>
  <si>
    <r>
      <t xml:space="preserve">In the last 12 years, </t>
    </r>
    <r>
      <rPr>
        <b/>
        <sz val="12"/>
        <color rgb="FF000000"/>
        <rFont val="Calibri"/>
        <family val="2"/>
        <scheme val="minor"/>
      </rPr>
      <t>I founded and led several other businesses, most of them related to the eCommerce space. I was the CEO and founder of Copimaj, a digital eCommerce full-service agency, through wh</t>
    </r>
    <r>
      <rPr>
        <sz val="12"/>
        <color rgb="FF000000"/>
        <rFont val="Calibri"/>
        <family val="2"/>
        <scheme val="minor"/>
      </rPr>
      <t xml:space="preserve">ich we launched several other projects and services for brands.
</t>
    </r>
    <r>
      <rPr>
        <b/>
        <sz val="12"/>
        <color rgb="FF000000"/>
        <rFont val="Calibri"/>
        <family val="2"/>
        <scheme val="minor"/>
      </rPr>
      <t>A few years later, I founded StoreBeez, a marketplace platform that led to a 3-months experience at the Birmingham Oxygen Accelerator – an intensive bootcamp for tech startups. Before leaving Romania to the U.K. tech scene I sold two of my previous businesses, LiveMag and Live2C.</t>
    </r>
  </si>
  <si>
    <r>
      <t xml:space="preserve">I started my career as a web developer in 2014. </t>
    </r>
    <r>
      <rPr>
        <b/>
        <sz val="12"/>
        <color rgb="FF000000"/>
        <rFont val="Calibri"/>
        <family val="2"/>
        <scheme val="minor"/>
      </rPr>
      <t>It took me 2 years working as a web developer</t>
    </r>
    <r>
      <rPr>
        <sz val="12"/>
        <color indexed="8"/>
        <rFont val="Calibri"/>
        <family val="2"/>
        <scheme val="minor"/>
      </rPr>
      <t xml:space="preserve"> and 2 years of working as an  entrepreneur to get to the point where I could say “I can do it!”.</t>
    </r>
  </si>
  <si>
    <r>
      <t>Throughout college, I fell in love with technology. So much so that I taught myself how to code. It served me well because</t>
    </r>
    <r>
      <rPr>
        <b/>
        <sz val="12"/>
        <color rgb="FF000000"/>
        <rFont val="Calibri"/>
        <family val="2"/>
        <scheme val="minor"/>
      </rPr>
      <t xml:space="preserve"> I ended up getting a job as a software engineer at Wayfair in Boston.</t>
    </r>
    <r>
      <rPr>
        <sz val="12"/>
        <color rgb="FF000000"/>
        <rFont val="Calibri"/>
        <family val="2"/>
        <scheme val="minor"/>
      </rPr>
      <t xml:space="preserve"> While I was there, a good friend and bar manager, Ryan Dolan, mentioned the struggles of booking live music.</t>
    </r>
  </si>
  <si>
    <r>
      <t xml:space="preserve">Despite having a technical and jazz music education, </t>
    </r>
    <r>
      <rPr>
        <b/>
        <sz val="12"/>
        <color rgb="FF000000"/>
        <rFont val="Calibri"/>
        <family val="2"/>
        <scheme val="minor"/>
      </rPr>
      <t>I chose to pursue a career in the creative industry as the owner and creative director of agencies that developed creative ideas and concepts for Nike, Adidas, BMW and other companies.</t>
    </r>
  </si>
  <si>
    <r>
      <rPr>
        <b/>
        <sz val="12"/>
        <color rgb="FF000000"/>
        <rFont val="Calibri"/>
        <family val="2"/>
        <scheme val="minor"/>
      </rPr>
      <t xml:space="preserve">Software Engineer </t>
    </r>
    <r>
      <rPr>
        <sz val="12"/>
        <color rgb="FF000000"/>
        <rFont val="Calibri"/>
        <family val="2"/>
        <scheme val="minor"/>
      </rPr>
      <t>(now turned entrepreneur) that’s been working a ton on this thing called browserless.</t>
    </r>
  </si>
  <si>
    <r>
      <t>Getting users and understanding their feedback can especially be challenging when starting.</t>
    </r>
    <r>
      <rPr>
        <b/>
        <sz val="12"/>
        <color rgb="FF000000"/>
        <rFont val="Calibri"/>
        <family val="2"/>
        <scheme val="minor"/>
      </rPr>
      <t xml:space="preserve"> I think it’s important to know that not everything is a rocket-ship, and that if you enjoy the project and it’s fun when you can make sacrifices elsewhere (like growing crazy fast)</t>
    </r>
    <r>
      <rPr>
        <sz val="12"/>
        <color rgb="FF000000"/>
        <rFont val="Calibri"/>
        <family val="2"/>
        <scheme val="minor"/>
      </rPr>
      <t>. No one wants to sell their soul for money…. or at least they shouldn’t!!</t>
    </r>
  </si>
  <si>
    <r>
      <rPr>
        <b/>
        <sz val="12"/>
        <color rgb="FF000000"/>
        <rFont val="Calibri"/>
        <family val="2"/>
        <scheme val="minor"/>
      </rPr>
      <t>I worked for a company in Southern California, and I was pretty miserable there.</t>
    </r>
    <r>
      <rPr>
        <sz val="12"/>
        <color rgb="FF000000"/>
        <rFont val="Calibri"/>
        <family val="2"/>
        <scheme val="minor"/>
      </rPr>
      <t xml:space="preserve"> I was working with my best friend, which was pretty much the only redeeming quality of the job.</t>
    </r>
  </si>
  <si>
    <r>
      <t xml:space="preserve">In my teenage years, </t>
    </r>
    <r>
      <rPr>
        <b/>
        <sz val="12"/>
        <color rgb="FF000000"/>
        <rFont val="Calibri"/>
        <family val="2"/>
        <scheme val="minor"/>
      </rPr>
      <t xml:space="preserve">I was an Evangelist. </t>
    </r>
    <r>
      <rPr>
        <sz val="12"/>
        <color indexed="8"/>
        <rFont val="Calibri"/>
        <family val="2"/>
        <scheme val="minor"/>
      </rPr>
      <t>That may sound like an odd place to start, but much of who I am grew from that. I spent my days pitching ideas, often to people who weren’t interested, and I learned a lot about resilience in the process.</t>
    </r>
  </si>
  <si>
    <r>
      <t>I left that world and became a tech entrepreneu</t>
    </r>
    <r>
      <rPr>
        <b/>
        <sz val="12"/>
        <color rgb="FF000000"/>
        <rFont val="Calibri"/>
        <family val="2"/>
        <scheme val="minor"/>
      </rPr>
      <t xml:space="preserve">r. I started a lot of different companies, some of which were more successful than others. </t>
    </r>
  </si>
  <si>
    <r>
      <t xml:space="preserve">My story is a little different from many of the others here because our product failed, but our </t>
    </r>
    <r>
      <rPr>
        <b/>
        <sz val="12"/>
        <color rgb="FF000000"/>
        <rFont val="Calibri"/>
        <family val="2"/>
        <scheme val="minor"/>
      </rPr>
      <t xml:space="preserve">company is still going strong.
</t>
    </r>
    <r>
      <rPr>
        <sz val="12"/>
        <color rgb="FF000000"/>
        <rFont val="Calibri"/>
        <family val="2"/>
        <scheme val="minor"/>
      </rPr>
      <t xml:space="preserve">
</t>
    </r>
    <r>
      <rPr>
        <b/>
        <sz val="12"/>
        <color rgb="FF000000"/>
        <rFont val="Calibri"/>
        <family val="2"/>
        <scheme val="minor"/>
      </rPr>
      <t xml:space="preserve">I started my company Krit with two of my best friends in 2014. At the time I started Krit I was still a full-time student (I was actually studying abroad in Scotland for the first 3 months). It was a strange time because I was running a company but wasn’t legally about to drink in the states.  </t>
    </r>
    <r>
      <rPr>
        <sz val="12"/>
        <color rgb="FF000000"/>
        <rFont val="Calibri"/>
        <family val="2"/>
        <scheme val="minor"/>
      </rPr>
      <t xml:space="preserve">
In 2015 we launched our first product Ink. Ink was a tool that made it super easy for freelancers to create contracts and get them signed online. Users got 3 contracts for free and could then buy packs to get more or a monthly subscription.</t>
    </r>
  </si>
  <si>
    <r>
      <rPr>
        <b/>
        <sz val="12"/>
        <color rgb="FF000000"/>
        <rFont val="Calibri"/>
        <family val="2"/>
        <scheme val="minor"/>
      </rPr>
      <t>Don’t build anything until you know your customer’s pain points inside and out (and have ideally sold something to them).</t>
    </r>
    <r>
      <rPr>
        <sz val="12"/>
        <color indexed="8"/>
        <rFont val="Calibri"/>
        <family val="2"/>
        <scheme val="minor"/>
      </rPr>
      <t xml:space="preserve">
Even if you’re building something for yourself, you are not a replacement for your customers. Talk to customers.
</t>
    </r>
    <r>
      <rPr>
        <b/>
        <sz val="12"/>
        <color rgb="FF000000"/>
        <rFont val="Calibri"/>
        <family val="2"/>
        <scheme val="minor"/>
      </rPr>
      <t>When you start building keep the scope small - shoot to have your MVP done in 1-3 months. Keep cutting back on the scope until it feels WAY too small.</t>
    </r>
    <r>
      <rPr>
        <sz val="12"/>
        <color indexed="8"/>
        <rFont val="Calibri"/>
        <family val="2"/>
        <scheme val="minor"/>
      </rPr>
      <t xml:space="preserve">
Spend at least 50% of the entire team’s time on marketing and sales.</t>
    </r>
  </si>
  <si>
    <r>
      <t xml:space="preserve">My background was in law, business, and finance. </t>
    </r>
    <r>
      <rPr>
        <b/>
        <sz val="12"/>
        <color rgb="FF000000"/>
        <rFont val="Calibri"/>
        <family val="2"/>
        <scheme val="minor"/>
      </rPr>
      <t>I am a licensed attorney in 3 states and worked at McKinsey and in private equity investing before starting MotionThink.</t>
    </r>
  </si>
  <si>
    <r>
      <t xml:space="preserve">This </t>
    </r>
    <r>
      <rPr>
        <b/>
        <sz val="12"/>
        <color rgb="FF000000"/>
        <rFont val="Calibri"/>
        <family val="2"/>
        <scheme val="minor"/>
      </rPr>
      <t>design-feedback-iterate loop gave us learnings, but differences in opinion among the co-founders also quickly emerged,</t>
    </r>
    <r>
      <rPr>
        <sz val="12"/>
        <color indexed="8"/>
        <rFont val="Calibri"/>
        <family val="2"/>
        <scheme val="minor"/>
      </rPr>
      <t xml:space="preserve"> both in terms of business direction and in terms of what our goals were for doing the startup.</t>
    </r>
  </si>
  <si>
    <r>
      <rPr>
        <b/>
        <sz val="12"/>
        <color rgb="FF000000"/>
        <rFont val="Calibri"/>
        <family val="2"/>
        <scheme val="minor"/>
      </rPr>
      <t xml:space="preserve">I think we should have thought more about what we needed to prove to investors to get that next round of funding to give us a runway to make a more polished product. </t>
    </r>
    <r>
      <rPr>
        <sz val="12"/>
        <color rgb="FF000000"/>
        <rFont val="Calibri"/>
        <family val="2"/>
        <scheme val="minor"/>
      </rPr>
      <t xml:space="preserve">We were trying to go from zero to a consumer-ready product all without much funding. </t>
    </r>
  </si>
  <si>
    <r>
      <t>After two years working at the college,</t>
    </r>
    <r>
      <rPr>
        <b/>
        <sz val="12"/>
        <color rgb="FF000000"/>
        <rFont val="Calibri"/>
        <family val="2"/>
        <scheme val="minor"/>
      </rPr>
      <t xml:space="preserve"> I was then given the opportunity to work with the former Strength coach of the NY Yankees at his private performance facility. Together we built out four performance boutique gyms across the Greater NY Area</t>
    </r>
    <r>
      <rPr>
        <sz val="12"/>
        <color indexed="8"/>
        <rFont val="Calibri"/>
        <family val="2"/>
        <scheme val="minor"/>
      </rPr>
      <t>.
Fast forward to today and my day to day business has become my own mobile personal training business where I primarily service athletes and software entrepreneurs.</t>
    </r>
  </si>
  <si>
    <r>
      <t>I also found it really difficult to explain to people that we weren’t a meditation app.</t>
    </r>
    <r>
      <rPr>
        <b/>
        <sz val="12"/>
        <color rgb="FF000000"/>
        <rFont val="Calibri"/>
        <family val="2"/>
        <scheme val="minor"/>
      </rPr>
      <t xml:space="preserve"> When I told people that Kopely was a stress relief app their brains went immediately to meditation apps.  And, it was really hard to drive interest with such a small (nearly non-existent) marketing budget. </t>
    </r>
    <r>
      <rPr>
        <sz val="12"/>
        <color indexed="8"/>
        <rFont val="Calibri"/>
        <family val="2"/>
        <scheme val="minor"/>
      </rPr>
      <t xml:space="preserve">I love grassroots marketing but I found it really hard to compete online. </t>
    </r>
  </si>
  <si>
    <r>
      <t>My co-founders and</t>
    </r>
    <r>
      <rPr>
        <b/>
        <sz val="12"/>
        <color rgb="FF000000"/>
        <rFont val="Calibri"/>
        <family val="2"/>
        <scheme val="minor"/>
      </rPr>
      <t xml:space="preserve"> I worked at a company called Teachable for 4 or 5 years.</t>
    </r>
  </si>
  <si>
    <r>
      <t xml:space="preserve">At the time, I wasn’t looking for a new position, </t>
    </r>
    <r>
      <rPr>
        <b/>
        <sz val="12"/>
        <color rgb="FF000000"/>
        <rFont val="Calibri"/>
        <family val="2"/>
        <scheme val="minor"/>
      </rPr>
      <t xml:space="preserve">having recently closed down my web development agency. </t>
    </r>
    <r>
      <rPr>
        <sz val="12"/>
        <color indexed="8"/>
        <rFont val="Calibri"/>
        <family val="2"/>
        <scheme val="minor"/>
      </rPr>
      <t>I was tired of the over-hype that came with starting a startup.</t>
    </r>
  </si>
  <si>
    <r>
      <t xml:space="preserve">Thanks to an incredibly solid effort from Callum and overwhelming support from the team, we managed to navigate through 2020. Somehow, though, we didn’t just “hang on” as a business, we grew. Quite substantially, actually.
This is one of the biggest obstacles we've overcome as a business. </t>
    </r>
    <r>
      <rPr>
        <b/>
        <sz val="12"/>
        <color rgb="FF000000"/>
        <rFont val="Calibri"/>
        <family val="2"/>
        <scheme val="minor"/>
      </rPr>
      <t>As a startup we will encounter countless more, and if this taught me something, it is to treasure the team and the support we give each other through the good times and the bad.</t>
    </r>
  </si>
  <si>
    <r>
      <t>I moved back to Auckland. There I spent time in a couple of sales roles with Frontside Media and Facebook, before becoming one of the team to start Uber in NZ. I held roles in marketing and operations in both NZ and Singapore at Uber, then</t>
    </r>
    <r>
      <rPr>
        <b/>
        <sz val="12"/>
        <color rgb="FF000000"/>
        <rFont val="Calibri"/>
        <family val="2"/>
        <scheme val="minor"/>
      </rPr>
      <t xml:space="preserve"> finally as Country Manager for Uber Eats New Zealand until October 2019.</t>
    </r>
  </si>
  <si>
    <r>
      <t xml:space="preserve">It’s pretty clear that coronavirus has presented the biggest challenge for our journey so far, but we are learning to navigate it. </t>
    </r>
    <r>
      <rPr>
        <b/>
        <sz val="12"/>
        <color rgb="FF000000"/>
        <rFont val="Calibri"/>
        <family val="2"/>
        <scheme val="minor"/>
      </rPr>
      <t>It really forced us to make hard decisions quickly to best position ourselves to get through the crisis and have a business that can succeed in a recessionary environment.</t>
    </r>
    <r>
      <rPr>
        <sz val="12"/>
        <color indexed="8"/>
        <rFont val="Calibri"/>
        <family val="2"/>
        <scheme val="minor"/>
      </rPr>
      <t xml:space="preserve">
</t>
    </r>
  </si>
  <si>
    <r>
      <rPr>
        <sz val="12"/>
        <color rgb="FF000000"/>
        <rFont val="Calibri"/>
        <family val="2"/>
        <scheme val="minor"/>
      </rPr>
      <t>I started a university education some 10 years ago but dropped out</t>
    </r>
    <r>
      <rPr>
        <b/>
        <sz val="12"/>
        <color rgb="FF000000"/>
        <rFont val="Calibri"/>
        <family val="2"/>
        <scheme val="minor"/>
      </rPr>
      <t xml:space="preserve"> to try my luck at stand-up comedy. Did that full-time for a few years with the occasional programming contract on the side.</t>
    </r>
    <r>
      <rPr>
        <sz val="12"/>
        <color rgb="FF000000"/>
        <rFont val="Calibri"/>
        <family val="2"/>
        <scheme val="minor"/>
      </rPr>
      <t xml:space="preserve"> Then, at some point it became tiresome to keep fighting to get by from comedy when I loved programming just as much and programming is way easier to make a living from.</t>
    </r>
  </si>
  <si>
    <r>
      <t>On the side,</t>
    </r>
    <r>
      <rPr>
        <b/>
        <sz val="12"/>
        <color rgb="FF000000"/>
        <rFont val="Calibri"/>
        <family val="2"/>
        <scheme val="minor"/>
      </rPr>
      <t xml:space="preserve"> I’ve built and run a few side projects. Creating things is a very meditative</t>
    </r>
    <r>
      <rPr>
        <sz val="12"/>
        <color rgb="FF000000"/>
        <rFont val="Calibri"/>
        <family val="2"/>
        <scheme val="minor"/>
      </rPr>
      <t xml:space="preserve"> thing for my brain, so I have to make a conscious effort to keep the number of projects down.</t>
    </r>
  </si>
  <si>
    <r>
      <t xml:space="preserve">After graduating </t>
    </r>
    <r>
      <rPr>
        <b/>
        <sz val="12"/>
        <color rgb="FF000000"/>
        <rFont val="Calibri"/>
        <family val="2"/>
        <scheme val="minor"/>
      </rPr>
      <t xml:space="preserve">I worked as an internationalization consultant for 3 years. </t>
    </r>
    <r>
      <rPr>
        <sz val="12"/>
        <color indexed="8"/>
        <rFont val="Calibri"/>
        <family val="2"/>
        <scheme val="minor"/>
      </rPr>
      <t>It was a great experience, but I felt it was getting too repetitive and needed a change.</t>
    </r>
  </si>
  <si>
    <r>
      <t xml:space="preserve">At the beginning of 2012, </t>
    </r>
    <r>
      <rPr>
        <b/>
        <sz val="12"/>
        <color rgb="FF000000"/>
        <rFont val="Calibri"/>
        <family val="2"/>
        <scheme val="minor"/>
      </rPr>
      <t>a friend and I founded an online marketing agency in Spain.</t>
    </r>
    <r>
      <rPr>
        <sz val="12"/>
        <color indexed="8"/>
        <rFont val="Calibri"/>
        <family val="2"/>
        <scheme val="minor"/>
      </rPr>
      <t xml:space="preserve"> It started very well, </t>
    </r>
    <r>
      <rPr>
        <b/>
        <sz val="12"/>
        <color rgb="FF000000"/>
        <rFont val="Calibri"/>
        <family val="2"/>
        <scheme val="minor"/>
      </rPr>
      <t xml:space="preserve">but we had different criteria regarding the management of the company and after a few months I decided to sell my participation in the agency. </t>
    </r>
  </si>
  <si>
    <r>
      <t>After two months, in January 2013,</t>
    </r>
    <r>
      <rPr>
        <b/>
        <sz val="12"/>
        <color rgb="FF000000"/>
        <rFont val="Calibri"/>
        <family val="2"/>
        <scheme val="minor"/>
      </rPr>
      <t xml:space="preserve"> I launched the first version of MetricSpot. It looked okay-ish, but it was enough. The MVP only had one of the tools, the Home page SEO analysis report.</t>
    </r>
  </si>
  <si>
    <r>
      <t>I worked as a product developer on MyWebRoom, an Internet personalization startup that included VR Rooms.</t>
    </r>
    <r>
      <rPr>
        <b/>
        <sz val="12"/>
        <color rgb="FF000000"/>
        <rFont val="Calibri"/>
        <family val="2"/>
        <scheme val="minor"/>
      </rPr>
      <t xml:space="preserve"> I also worked on Newshunch, a news gamification platform. We were working on gamifying some of the interactions and user experiences in the news media space.</t>
    </r>
    <r>
      <rPr>
        <sz val="12"/>
        <color rgb="FF000000"/>
        <rFont val="Calibri"/>
        <family val="2"/>
        <scheme val="minor"/>
      </rPr>
      <t xml:space="preserve">
My older brother was a massive inspiration for me. He founded MyWebRoom and then went on to found the renowned startup Grabr.io.</t>
    </r>
    <r>
      <rPr>
        <b/>
        <sz val="12"/>
        <color rgb="FF000000"/>
        <rFont val="Calibri"/>
        <family val="2"/>
        <scheme val="minor"/>
      </rPr>
      <t xml:space="preserve"> I gained loads of experience watching my brother navigate his startup journey. I learned what goes into building a successful startup</t>
    </r>
    <r>
      <rPr>
        <sz val="12"/>
        <color rgb="FF000000"/>
        <rFont val="Calibri"/>
        <family val="2"/>
        <scheme val="minor"/>
      </rPr>
      <t xml:space="preserve"> and was enamored by developing something from scratch that was all my own.</t>
    </r>
  </si>
  <si>
    <r>
      <t xml:space="preserve">
</t>
    </r>
    <r>
      <rPr>
        <b/>
        <sz val="12"/>
        <color rgb="FF000000"/>
        <rFont val="Calibri"/>
        <family val="2"/>
        <scheme val="minor"/>
      </rPr>
      <t>As a +20 year product designer</t>
    </r>
    <r>
      <rPr>
        <sz val="12"/>
        <color indexed="8"/>
        <rFont val="Calibri"/>
        <family val="2"/>
        <scheme val="minor"/>
      </rPr>
      <t>, I wanted to solve my own problem.</t>
    </r>
  </si>
  <si>
    <r>
      <t>In 2006, after working all over Silicon Alley, I co-launched Design2Dev, an “agile digital agency”, along with a very talented tech partner who at the time was one of the most talented flash devs I’ve ever met.
It took us more than 1.5 years to launch the product. We were both perfectionists and we were always wanting to add more features, instead of releasing something quickly and validate our idea. B</t>
    </r>
    <r>
      <rPr>
        <b/>
        <sz val="12"/>
        <color rgb="FF000000"/>
        <rFont val="Calibri"/>
        <family val="2"/>
        <scheme val="minor"/>
      </rPr>
      <t xml:space="preserve">y the time we launched, Flash was already dying out fast! </t>
    </r>
  </si>
  <si>
    <r>
      <t xml:space="preserve">One of the challenges we had from the beginning, for example, was that all websites are built with different technologies and so it was difficult to make the tool work on all of the cases. We managed to build a product, anyway, that worked in at least 95% of the cases.
</t>
    </r>
    <r>
      <rPr>
        <b/>
        <sz val="12"/>
        <color rgb="FF000000"/>
        <rFont val="Calibri"/>
        <family val="2"/>
        <scheme val="minor"/>
      </rPr>
      <t>As for the business model, we decided to go with a monthly subscription as we thought that businesses that had monthly recurring revenue were the best ones to have.</t>
    </r>
  </si>
  <si>
    <r>
      <rPr>
        <b/>
        <sz val="12"/>
        <color rgb="FF000000"/>
        <rFont val="Calibri"/>
        <family val="2"/>
        <scheme val="minor"/>
      </rPr>
      <t xml:space="preserve">My first job out of college after studying communications was with a large software company in Charleston answering Tier 1 support calls. </t>
    </r>
    <r>
      <rPr>
        <sz val="12"/>
        <color rgb="FF000000"/>
        <rFont val="Calibri"/>
        <family val="2"/>
        <scheme val="minor"/>
      </rPr>
      <t xml:space="preserve">We supported an enterprise CRM product for non-profits. Then I moved into sales as an early employee at a local startup (also in non-profit tech), so most of my background is in support &amp; sales/marketing. </t>
    </r>
  </si>
  <si>
    <r>
      <t>Getting those first 10/100+ customers was really hard.</t>
    </r>
    <r>
      <rPr>
        <b/>
        <sz val="12"/>
        <color rgb="FF000000"/>
        <rFont val="Calibri"/>
        <family val="2"/>
        <scheme val="minor"/>
      </rPr>
      <t xml:space="preserve"> We relied primarily on direct outreach via cold email and social media messaging to obtain those first customers. Taking the time to reach out directly to customers for a $7/month plan was painful but the insights we gained from those conversations was invaluable.</t>
    </r>
    <r>
      <rPr>
        <sz val="12"/>
        <color indexed="8"/>
        <rFont val="Calibri"/>
        <family val="2"/>
        <scheme val="minor"/>
      </rPr>
      <t xml:space="preserve"> We learned why customers purchased the product and that helped inform our content marketing strategy which started working after about 6 months. </t>
    </r>
  </si>
  <si>
    <r>
      <t>Before ProcessKit and for the previous 5 years,</t>
    </r>
    <r>
      <rPr>
        <b/>
        <sz val="12"/>
        <color rgb="FF000000"/>
        <rFont val="Calibri"/>
        <family val="2"/>
        <scheme val="minor"/>
      </rPr>
      <t xml:space="preserve"> I’ve been working on AudienceOps. My work here is what inspired the latest business. I found that existing tools to manage the business weren’t thought for client services and weren’t made for process-driven work. </t>
    </r>
    <r>
      <rPr>
        <sz val="12"/>
        <color rgb="FF000000"/>
        <rFont val="Calibri"/>
        <family val="2"/>
        <scheme val="minor"/>
      </rPr>
      <t>I was constantly duct-taping different tools to make something usable and I got to know other client-service businesses that were doing the same. That’s when I made the click.</t>
    </r>
  </si>
  <si>
    <r>
      <t>Before ProcessKit and for the previous 5 years, I’ve been working on AudienceOps. My work here is what inspired the latest business.</t>
    </r>
    <r>
      <rPr>
        <b/>
        <sz val="12"/>
        <color rgb="FF000000"/>
        <rFont val="Calibri"/>
        <family val="2"/>
        <scheme val="minor"/>
      </rPr>
      <t xml:space="preserve"> I found that existing tools to manage the business weren’t thought for client services and weren’t made for process-driven work.</t>
    </r>
    <r>
      <rPr>
        <sz val="12"/>
        <color rgb="FF000000"/>
        <rFont val="Calibri"/>
        <family val="2"/>
        <scheme val="minor"/>
      </rPr>
      <t xml:space="preserve"> </t>
    </r>
    <r>
      <rPr>
        <b/>
        <sz val="12"/>
        <color rgb="FF000000"/>
        <rFont val="Calibri"/>
        <family val="2"/>
        <scheme val="minor"/>
      </rPr>
      <t>I was constantly duct-taping different tools to make something usable and I got to know other client-service businesses that were doing the same.</t>
    </r>
    <r>
      <rPr>
        <sz val="12"/>
        <color rgb="FF000000"/>
        <rFont val="Calibri"/>
        <family val="2"/>
        <scheme val="minor"/>
      </rPr>
      <t xml:space="preserve"> That’s when I made the click.</t>
    </r>
  </si>
  <si>
    <r>
      <t xml:space="preserve">We had 3 companies in our portfolio, and after one became apparent it was going to be the winner, </t>
    </r>
    <r>
      <rPr>
        <b/>
        <sz val="12"/>
        <color rgb="FF000000"/>
        <rFont val="Calibri"/>
        <family val="2"/>
        <scheme val="minor"/>
      </rPr>
      <t>I joined full time and eventually became CTO</t>
    </r>
    <r>
      <rPr>
        <sz val="12"/>
        <color rgb="FF000000"/>
        <rFont val="Calibri"/>
        <family val="2"/>
        <scheme val="minor"/>
      </rPr>
      <t>.</t>
    </r>
  </si>
  <si>
    <r>
      <rPr>
        <b/>
        <sz val="12"/>
        <color rgb="FF000000"/>
        <rFont val="Calibri"/>
        <family val="2"/>
        <scheme val="minor"/>
      </rPr>
      <t xml:space="preserve">After the first company I tried to start failed, </t>
    </r>
    <r>
      <rPr>
        <sz val="12"/>
        <color rgb="FF000000"/>
        <rFont val="Calibri"/>
        <family val="2"/>
        <scheme val="minor"/>
      </rPr>
      <t xml:space="preserve">I joined a venture studio as a developer, working my way up to Head of Development. </t>
    </r>
  </si>
  <si>
    <r>
      <t xml:space="preserve">After a stint working for an artificial intelligence company in Paris (VirtuOz - acquired by Nuance), </t>
    </r>
    <r>
      <rPr>
        <b/>
        <sz val="12"/>
        <color rgb="FF000000"/>
        <rFont val="Calibri"/>
        <family val="2"/>
        <scheme val="minor"/>
      </rPr>
      <t xml:space="preserve">I spent 4 years at Google where I tried a couple of other ventures, including a Google Adwords PPC agency and one my mother was most proud of -- a monthly condom subscription company! Neither really got off the ground. </t>
    </r>
    <r>
      <rPr>
        <sz val="12"/>
        <color rgb="FF000000"/>
        <rFont val="Calibri"/>
        <family val="2"/>
        <scheme val="minor"/>
      </rPr>
      <t>While Google was an incredible learning experience, I was always getting itchy feet and found myself looking for something that could better cater to my entrepreneurial mind.</t>
    </r>
  </si>
  <si>
    <r>
      <t xml:space="preserve">Through some networking, I found the co-founders of a small mobile advertising company called Vungle -- fellow Brits, they had just moved to San Francisco for an incubator called AngelPad. They were pre-launch and pre-revenue, with a tiny team -- </t>
    </r>
    <r>
      <rPr>
        <b/>
        <sz val="12"/>
        <color rgb="FF000000"/>
        <rFont val="Calibri"/>
        <family val="2"/>
        <scheme val="minor"/>
      </rPr>
      <t xml:space="preserve">I took a gamble on joining them and hastily moved to San Francisco from London in 2012. Vungle (later acquired by Blackstone) gave me the incredible opportunity to build a hugely successful global company from scratch, leading an organization across 5 global locations and witnessing ‘rocketship’ type growth that doesn’t come around often. As exciting as it was to play a leadership role, I always had the desire to do it as CEO </t>
    </r>
    <r>
      <rPr>
        <sz val="12"/>
        <color rgb="FF000000"/>
        <rFont val="Calibri"/>
        <family val="2"/>
        <scheme val="minor"/>
      </rPr>
      <t>--</t>
    </r>
    <r>
      <rPr>
        <b/>
        <sz val="12"/>
        <color rgb="FF000000"/>
        <rFont val="Calibri"/>
        <family val="2"/>
        <scheme val="minor"/>
      </rPr>
      <t xml:space="preserve"> so after close to 4 years I left Vungle,</t>
    </r>
    <r>
      <rPr>
        <sz val="12"/>
        <color rgb="FF000000"/>
        <rFont val="Calibri"/>
        <family val="2"/>
        <scheme val="minor"/>
      </rPr>
      <t xml:space="preserve"> moved to Seattle with my wife and started GawkBox with an old Vungle colleague shortly after.</t>
    </r>
  </si>
  <si>
    <r>
      <t>By late 2018, with only 6 months of cash left in the bank, it was becoming clear to me that it was going to be challenging to get to a point where we could raise another round of financing.</t>
    </r>
    <r>
      <rPr>
        <b/>
        <sz val="12"/>
        <color rgb="FF000000"/>
        <rFont val="Calibri"/>
        <family val="2"/>
        <scheme val="minor"/>
      </rPr>
      <t xml:space="preserve"> We made lay-offs to give ourselves more time to find some positive product metrics and raise a new round of financing. We didn’t have much time -- I needed to be out fundraising early 2019 to have any chance of raising.</t>
    </r>
  </si>
  <si>
    <r>
      <rPr>
        <b/>
        <sz val="12"/>
        <color rgb="FF000000"/>
        <rFont val="Calibri"/>
        <family val="2"/>
        <scheme val="minor"/>
      </rPr>
      <t>My background is in Marketing and in the last 6 months, business development. I got into digital marketing about 3 years ago and fell in love with it. I started out helping friends and family for free to get the experience,</t>
    </r>
    <r>
      <rPr>
        <sz val="12"/>
        <color indexed="8"/>
        <rFont val="Calibri"/>
        <family val="2"/>
        <scheme val="minor"/>
      </rPr>
      <t xml:space="preserve"> and this last year was able to manage just over $8 Million in ad spend!
</t>
    </r>
  </si>
  <si>
    <r>
      <rPr>
        <b/>
        <sz val="12"/>
        <color rgb="FF000000"/>
        <rFont val="Calibri"/>
        <family val="2"/>
        <scheme val="minor"/>
      </rPr>
      <t xml:space="preserve">I founded a training development company that I grew to profitability over ten years without outside funding and then sold to a defense contractor. </t>
    </r>
    <r>
      <rPr>
        <sz val="12"/>
        <color rgb="FF000000"/>
        <rFont val="Calibri"/>
        <family val="2"/>
        <scheme val="minor"/>
      </rPr>
      <t>After the acquisition, I joined the company as a Vice President and learned a lot about biometrics and working with the Department of Defense (DoD). My first startup experience was a skydiving school that I ended up running when I was in college.</t>
    </r>
  </si>
  <si>
    <r>
      <rPr>
        <b/>
        <sz val="12"/>
        <color rgb="FF000000"/>
        <rFont val="Calibri"/>
        <family val="2"/>
        <scheme val="minor"/>
      </rPr>
      <t>I founded a training development company that I grew to profitability over ten years without outside funding and then sold to a defense contractor.</t>
    </r>
    <r>
      <rPr>
        <sz val="12"/>
        <color rgb="FF000000"/>
        <rFont val="Calibri"/>
        <family val="2"/>
        <scheme val="minor"/>
      </rPr>
      <t xml:space="preserve"> After the acquisition, I joined the company as a Vice President and learned a lot about biometrics and working with the Department of Defense (DoD). I deployed to Iraq and Afghanistan on a number of occasions and had some amazing experiences.
I </t>
    </r>
    <r>
      <rPr>
        <b/>
        <sz val="12"/>
        <color rgb="FF000000"/>
        <rFont val="Calibri"/>
        <family val="2"/>
        <scheme val="minor"/>
      </rPr>
      <t>realized that I like small companies</t>
    </r>
    <r>
      <rPr>
        <sz val="12"/>
        <color rgb="FF000000"/>
        <rFont val="Calibri"/>
        <family val="2"/>
        <scheme val="minor"/>
      </rPr>
      <t xml:space="preserve">, so I left to start another company that primarily builds software for the DoD and foreign governments. My current company stems from that experience; </t>
    </r>
  </si>
  <si>
    <r>
      <rPr>
        <b/>
        <sz val="12"/>
        <color rgb="FF000000"/>
        <rFont val="Calibri"/>
        <family val="2"/>
        <scheme val="minor"/>
      </rPr>
      <t>Paul, my cofounder, and I worked together for the last 5 years. During our time at our last company,</t>
    </r>
    <r>
      <rPr>
        <sz val="12"/>
        <color rgb="FF000000"/>
        <rFont val="Calibri"/>
        <family val="2"/>
        <scheme val="minor"/>
      </rPr>
      <t xml:space="preserve"> we kept working on side projects that we felt were important to us.</t>
    </r>
  </si>
  <si>
    <r>
      <rPr>
        <b/>
        <sz val="12"/>
        <color rgb="FF000000"/>
        <rFont val="Calibri"/>
        <family val="2"/>
        <scheme val="minor"/>
      </rPr>
      <t>One earlier idea we tried was called ConceptHunt where we helped founders discover their next startup idea</t>
    </r>
    <r>
      <rPr>
        <sz val="12"/>
        <color rgb="FF000000"/>
        <rFont val="Calibri"/>
        <family val="2"/>
        <scheme val="minor"/>
      </rPr>
      <t xml:space="preserve">. It was a daily interactive newsletter for brainstorming. We would send a few fictitious business names and you would have to send us the business model back. </t>
    </r>
    <r>
      <rPr>
        <b/>
        <sz val="12"/>
        <color rgb="FF000000"/>
        <rFont val="Calibri"/>
        <family val="2"/>
        <scheme val="minor"/>
      </rPr>
      <t xml:space="preserve">Unfortunately, it didn’t go anywhere. </t>
    </r>
  </si>
  <si>
    <r>
      <t xml:space="preserve">
Changing this mindset was our first obstacle as customers were not used to buying intangible products by themselves, let alone from their mobile phones.
Another challenge has been finding new ways to invest in our growth. Being a small player in the industry means we have a limited budget to compete with already established insurance companies with substantial marketing budgets that allow them to invest heavily in national media &amp; PPC campaigns.
In our case, we have to be super </t>
    </r>
    <r>
      <rPr>
        <b/>
        <sz val="12"/>
        <color rgb="FF000000"/>
        <rFont val="Calibri"/>
        <family val="2"/>
        <scheme val="minor"/>
      </rPr>
      <t>creative and efficient.</t>
    </r>
  </si>
  <si>
    <r>
      <t>I have more than 10 years of experience in building big projects and I love to automate things.</t>
    </r>
    <r>
      <rPr>
        <b/>
        <sz val="12"/>
        <color rgb="FF000000"/>
        <rFont val="Calibri"/>
        <family val="2"/>
        <scheme val="minor"/>
      </rPr>
      <t xml:space="preserve"> I started working in software engineering in 2011, became the CTO and then CIO of a conversion marketing company and decided to build my own cloud tools once I realized the product I needed didn’t exist.</t>
    </r>
    <r>
      <rPr>
        <sz val="12"/>
        <color rgb="FF000000"/>
        <rFont val="Calibri"/>
        <family val="2"/>
        <scheme val="minor"/>
      </rPr>
      <t xml:space="preserve"> I was promoted to CTO at an outsourcing development company, a Magento &amp; Symfony partner, and I had to manage the relationship with customers and a team of over 30 people. </t>
    </r>
  </si>
  <si>
    <r>
      <t xml:space="preserve">My story begins in 2015, when I started my first side project, a design gallery highlighting the coolest landing page designs on the internet (I was 21 at the time). </t>
    </r>
    <r>
      <rPr>
        <b/>
        <sz val="12"/>
        <color rgb="FF000000"/>
        <rFont val="Calibri"/>
        <family val="2"/>
        <scheme val="minor"/>
      </rPr>
      <t>When I was working as a freelance Conversion Optimization Specialist, I couldn't come up with solid ideas for landing pages for clients.</t>
    </r>
    <r>
      <rPr>
        <sz val="12"/>
        <color rgb="FF000000"/>
        <rFont val="Calibri"/>
        <family val="2"/>
        <scheme val="minor"/>
      </rPr>
      <t xml:space="preserve"> As a result, I decided to start my side project, called Landingfolio, solving this personal challenge.</t>
    </r>
  </si>
  <si>
    <r>
      <rPr>
        <b/>
        <sz val="12"/>
        <color rgb="FF000000"/>
        <rFont val="Calibri"/>
        <family val="2"/>
        <scheme val="minor"/>
      </rPr>
      <t>I’ve founded a few startups (Landingfolio and Inspireframe, to name a few).</t>
    </r>
    <r>
      <rPr>
        <sz val="12"/>
        <color indexed="8"/>
        <rFont val="Calibri"/>
        <family val="2"/>
        <scheme val="minor"/>
      </rPr>
      <t xml:space="preserve">
Landingfolio expanded rapidly to become one of the most popular landing page inspiration websites, with over 1000 visitors each day. Inspiration websites are extremely difficult to monetize because designers typically visit for inspiration and then leave.</t>
    </r>
    <r>
      <rPr>
        <b/>
        <sz val="12"/>
        <color rgb="FF000000"/>
        <rFont val="Calibri"/>
        <family val="2"/>
        <scheme val="minor"/>
      </rPr>
      <t xml:space="preserve"> I've been running the website for four years without making any money from it,</t>
    </r>
    <r>
      <rPr>
        <sz val="12"/>
        <color indexed="8"/>
        <rFont val="Calibri"/>
        <family val="2"/>
        <scheme val="minor"/>
      </rPr>
      <t xml:space="preserve"> focusing instead on client work.</t>
    </r>
  </si>
  <si>
    <r>
      <rPr>
        <b/>
        <sz val="12"/>
        <color rgb="FF000000"/>
        <rFont val="Calibri"/>
        <family val="2"/>
        <scheme val="minor"/>
      </rPr>
      <t xml:space="preserve">Another lesson is to build in public. A product won’t market itself. And a great and easy way to do so is by just sharing what amazing stuff you’re working on. </t>
    </r>
    <r>
      <rPr>
        <sz val="12"/>
        <color indexed="8"/>
        <rFont val="Calibri"/>
        <family val="2"/>
        <scheme val="minor"/>
      </rPr>
      <t xml:space="preserve">Yes, others might copy you, but is your product actually good if no one wants to copy it? 
And the last lesson is to </t>
    </r>
    <r>
      <rPr>
        <b/>
        <sz val="12"/>
        <color rgb="FF000000"/>
        <rFont val="Calibri"/>
        <family val="2"/>
        <scheme val="minor"/>
      </rPr>
      <t>ship often and quickly</t>
    </r>
    <r>
      <rPr>
        <sz val="12"/>
        <color indexed="8"/>
        <rFont val="Calibri"/>
        <family val="2"/>
        <scheme val="minor"/>
      </rPr>
      <t xml:space="preserve">. </t>
    </r>
    <r>
      <rPr>
        <sz val="12"/>
        <color rgb="FF000000"/>
        <rFont val="Calibri"/>
        <family val="2"/>
        <scheme val="minor"/>
      </rPr>
      <t xml:space="preserve">The only way to see if there is demand for your product is by putting it in </t>
    </r>
    <r>
      <rPr>
        <b/>
        <sz val="12"/>
        <color rgb="FF000000"/>
        <rFont val="Calibri"/>
        <family val="2"/>
        <scheme val="minor"/>
      </rPr>
      <t>front of customers.</t>
    </r>
    <r>
      <rPr>
        <sz val="12"/>
        <color rgb="FF000000"/>
        <rFont val="Calibri"/>
        <family val="2"/>
        <scheme val="minor"/>
      </rPr>
      <t xml:space="preserve"> Don’t work on something for a year without launching. Put out a </t>
    </r>
    <r>
      <rPr>
        <b/>
        <sz val="12"/>
        <color rgb="FF000000"/>
        <rFont val="Calibri"/>
        <family val="2"/>
        <scheme val="minor"/>
      </rPr>
      <t>minimum viable product.</t>
    </r>
    <r>
      <rPr>
        <sz val="12"/>
        <color rgb="FF000000"/>
        <rFont val="Calibri"/>
        <family val="2"/>
        <scheme val="minor"/>
      </rPr>
      <t xml:space="preserve"> If it has potential, your customers will give you valuable feedback on how to shape it further.</t>
    </r>
  </si>
  <si>
    <r>
      <t>I grew up always thinking that the best route was the one with no risk (completely the opposite of what I believe now) so after graduating college with a degree in finance</t>
    </r>
    <r>
      <rPr>
        <b/>
        <sz val="12"/>
        <color rgb="FF000000"/>
        <rFont val="Calibri"/>
        <family val="2"/>
        <scheme val="minor"/>
      </rPr>
      <t xml:space="preserve"> I accepted a corporate finance job in Chicago thinking this was just the next move to make</t>
    </r>
  </si>
  <si>
    <r>
      <t>I had played many video games throughout my teenage years and always wanted to work in the industry.</t>
    </r>
    <r>
      <rPr>
        <b/>
        <sz val="12"/>
        <color rgb="FF000000"/>
        <rFont val="Calibri"/>
        <family val="2"/>
        <scheme val="minor"/>
      </rPr>
      <t xml:space="preserve"> I was just about to finish my Bachelor's in Computer Science and wanted a head-start. </t>
    </r>
  </si>
  <si>
    <r>
      <rPr>
        <b/>
        <sz val="12"/>
        <color rgb="FF000000"/>
        <rFont val="Calibri"/>
        <family val="2"/>
        <scheme val="minor"/>
      </rPr>
      <t>Find a co-founder as early as you can. Co-founders can make a huge difference.</t>
    </r>
    <r>
      <rPr>
        <sz val="12"/>
        <color indexed="8"/>
        <rFont val="Calibri"/>
        <family val="2"/>
        <scheme val="minor"/>
      </rPr>
      <t xml:space="preserve"> It took a while for Sharkius to have someone who basically became a co-founder, he was great but it was a bit too late.</t>
    </r>
  </si>
  <si>
    <r>
      <rPr>
        <b/>
        <sz val="12"/>
        <color rgb="FF000000"/>
        <rFont val="Calibri"/>
        <family val="2"/>
        <scheme val="minor"/>
      </rPr>
      <t>I worked at a company called AAG in 1999 as part of a team that developed survival equipment for the United States Navy.</t>
    </r>
    <r>
      <rPr>
        <sz val="12"/>
        <color indexed="8"/>
        <rFont val="Calibri"/>
        <family val="2"/>
        <scheme val="minor"/>
      </rPr>
      <t xml:space="preserve"> The naval crew in charge of a mini-submarine had to remain awake for 30 consecutive hours, and I wanted to find a solution that did not involve using stimulants, drugs, or caffeine.
</t>
    </r>
    <r>
      <rPr>
        <b/>
        <sz val="12"/>
        <color rgb="FF000000"/>
        <rFont val="Calibri"/>
        <family val="2"/>
        <scheme val="minor"/>
      </rPr>
      <t>I once worked for a company where I had to memorize a sales pitch about why a three-inch roll of tape was better than a two-inch roll of tape.</t>
    </r>
  </si>
  <si>
    <r>
      <t>worked a few jobs in</t>
    </r>
    <r>
      <rPr>
        <b/>
        <sz val="12"/>
        <color rgb="FF000000"/>
        <rFont val="Calibri"/>
        <family val="2"/>
        <scheme val="minor"/>
      </rPr>
      <t xml:space="preserve"> corporate finance</t>
    </r>
  </si>
  <si>
    <r>
      <t xml:space="preserve">Up until a year ago, </t>
    </r>
    <r>
      <rPr>
        <b/>
        <sz val="12"/>
        <color rgb="FF000000"/>
        <rFont val="Calibri"/>
        <family val="2"/>
        <scheme val="minor"/>
      </rPr>
      <t>most of my experience was in finance,</t>
    </r>
    <r>
      <rPr>
        <sz val="12"/>
        <color indexed="8"/>
        <rFont val="Calibri"/>
        <family val="2"/>
        <scheme val="minor"/>
      </rPr>
      <t xml:space="preserve"> but was always inclined to start my own business. </t>
    </r>
    <r>
      <rPr>
        <b/>
        <sz val="12"/>
        <color rgb="FF000000"/>
        <rFont val="Calibri"/>
        <family val="2"/>
        <scheme val="minor"/>
      </rPr>
      <t>I quit my last job at BofAML to take a few months off and try to start my own thing.</t>
    </r>
  </si>
  <si>
    <r>
      <t xml:space="preserve">I was too obsessed with trying to build something just to show people in the industry that I had built some sort of digital product, </t>
    </r>
    <r>
      <rPr>
        <b/>
        <sz val="12"/>
        <color rgb="FF000000"/>
        <rFont val="Calibri"/>
        <family val="2"/>
        <scheme val="minor"/>
      </rPr>
      <t xml:space="preserve">when in reality it would have been much smarter to validate our core idea quickly and spending as little as possible. </t>
    </r>
  </si>
  <si>
    <r>
      <rPr>
        <b/>
        <sz val="12"/>
        <color rgb="FF000000"/>
        <rFont val="Calibri"/>
        <family val="2"/>
        <scheme val="minor"/>
      </rPr>
      <t xml:space="preserve">I  started a fashion brand at fifteen and ran it for almost three 
years, </t>
    </r>
    <r>
      <rPr>
        <sz val="12"/>
        <color rgb="FF000000"/>
        <rFont val="Calibri"/>
        <family val="2"/>
        <scheme val="minor"/>
      </rPr>
      <t>then I co-founded a tech startup called Zapstream, and finally I attended Babson College.</t>
    </r>
  </si>
  <si>
    <r>
      <t>Starting from the beginning,</t>
    </r>
    <r>
      <rPr>
        <b/>
        <sz val="12"/>
        <color rgb="FF000000"/>
        <rFont val="Calibri"/>
        <family val="2"/>
        <scheme val="minor"/>
      </rPr>
      <t xml:space="preserve"> I’d start with a paper + pen prototype, then finalize UI in Figma, then create a prototype that I can send out (also in Figma), then create the core MVP and build a beta list of &lt;1000 users. </t>
    </r>
  </si>
  <si>
    <r>
      <rPr>
        <b/>
        <sz val="12"/>
        <color rgb="FF000000"/>
        <rFont val="Calibri"/>
        <family val="2"/>
        <scheme val="minor"/>
      </rPr>
      <t>I was working in a pharmacy, where I realized how even a small store needed scheduling software for its employees.</t>
    </r>
    <r>
      <rPr>
        <sz val="12"/>
        <color rgb="FF000000"/>
        <rFont val="Calibri"/>
        <family val="2"/>
        <scheme val="minor"/>
      </rPr>
      <t xml:space="preserve">
The way we managed employees and their working hours was very outdated. We used excel sheets and simple pen and paper to manage staff and their shifts. This caused lots of confusion and conflict among the employees. </t>
    </r>
  </si>
  <si>
    <r>
      <rPr>
        <b/>
        <sz val="12"/>
        <color rgb="FF000000"/>
        <rFont val="Calibri"/>
        <family val="2"/>
        <scheme val="minor"/>
      </rPr>
      <t>I was hired as a software engineer, coding flight plan simulations for training military jet pilots.</t>
    </r>
    <r>
      <rPr>
        <sz val="12"/>
        <color indexed="8"/>
        <rFont val="Calibri"/>
        <family val="2"/>
        <scheme val="minor"/>
      </rPr>
      <t xml:space="preserve"> The work was cool but I grew out of the day to day monotony and the old-school corporate tech culture in a few short years. </t>
    </r>
  </si>
  <si>
    <r>
      <rPr>
        <b/>
        <sz val="12"/>
        <color rgb="FF000000"/>
        <rFont val="Calibri"/>
        <family val="2"/>
        <scheme val="minor"/>
      </rPr>
      <t>We started our first company together in high school,</t>
    </r>
    <r>
      <rPr>
        <sz val="12"/>
        <color indexed="8"/>
        <rFont val="Calibri"/>
        <family val="2"/>
        <scheme val="minor"/>
      </rPr>
      <t xml:space="preserve"> where we hired some friends, knocked on some neighbor's doors, and started mowing lawns. We ran that business for three years before we managed to sell it to somebody. We restarted it three times. </t>
    </r>
    <r>
      <rPr>
        <b/>
        <sz val="12"/>
        <color rgb="FF000000"/>
        <rFont val="Calibri"/>
        <family val="2"/>
        <scheme val="minor"/>
      </rPr>
      <t xml:space="preserve">There were two failed versions before we got to the version that sold and we didn't sell it for a ton of money. </t>
    </r>
    <r>
      <rPr>
        <sz val="12"/>
        <color indexed="8"/>
        <rFont val="Calibri"/>
        <family val="2"/>
        <scheme val="minor"/>
      </rPr>
      <t>We sold the equipment and a contact list of 100 people. We used some of that money from selling the business to start building a website called Formatically.</t>
    </r>
  </si>
  <si>
    <r>
      <rPr>
        <b/>
        <sz val="12"/>
        <color rgb="FF000000"/>
        <rFont val="Calibri"/>
        <family val="2"/>
        <scheme val="minor"/>
      </rPr>
      <t>It was 2013 and we spent the next five years building different versions of that website, learning how to write code, learning how to design, learning how to hire people only to find out at the end that you have to have an idea that you can relate to and that you can solve well, but also has to be able to make money</t>
    </r>
    <r>
      <rPr>
        <sz val="12"/>
        <color indexed="8"/>
        <rFont val="Calibri"/>
        <family val="2"/>
        <scheme val="minor"/>
      </rPr>
      <t>. It was incredibly valuable, and I have no regrets. We had a blast.</t>
    </r>
  </si>
  <si>
    <r>
      <t xml:space="preserve">As soon as I got my BSc </t>
    </r>
    <r>
      <rPr>
        <b/>
        <sz val="12"/>
        <color rgb="FF000000"/>
        <rFont val="Calibri"/>
        <family val="2"/>
        <scheme val="minor"/>
      </rPr>
      <t xml:space="preserve">I went to work for a shipping company for less than a year </t>
    </r>
    <r>
      <rPr>
        <sz val="12"/>
        <color rgb="FF000000"/>
        <rFont val="Calibri"/>
        <family val="2"/>
        <scheme val="minor"/>
      </rPr>
      <t>which is when I realized that I had to do something creative and something related to tech so I rented an office right across the shipping company that I was working part-time and launched a Media agency with my best friend Mike Chliounakis. We were focusing on Digital Advertising, Graphic and Web Design, Branding, etc. and at the same time, we were running the 2 blogs that I was working on with my partner Cassie.</t>
    </r>
  </si>
  <si>
    <r>
      <rPr>
        <b/>
        <sz val="12"/>
        <color rgb="FF000000"/>
        <rFont val="Calibri"/>
        <family val="2"/>
        <scheme val="minor"/>
      </rPr>
      <t>Before I turned 18 I launched a web design company with an older friend of mine and pitched our services to businesses while “having a website” was trending in Greece at that time</t>
    </r>
    <r>
      <rPr>
        <sz val="12"/>
        <color rgb="FF000000"/>
        <rFont val="Calibri"/>
        <family val="2"/>
        <scheme val="minor"/>
      </rPr>
      <t>. As soon as I got my BSc I went to work for a shipping company for less than a year which is when I realized that I had to do something creative and something related to tech so I rented an office right across the shipping company that I was working part-time and launched a Media agency with my best friend Mike Chliounakis.</t>
    </r>
    <r>
      <rPr>
        <b/>
        <sz val="12"/>
        <color rgb="FF000000"/>
        <rFont val="Calibri"/>
        <family val="2"/>
        <scheme val="minor"/>
      </rPr>
      <t xml:space="preserve"> </t>
    </r>
    <r>
      <rPr>
        <sz val="12"/>
        <color rgb="FF000000"/>
        <rFont val="Calibri"/>
        <family val="2"/>
        <scheme val="minor"/>
      </rPr>
      <t xml:space="preserve">We were focusing on Digital Advertising, Graphic and Web Design, Branding, etc. and at the same time, </t>
    </r>
    <r>
      <rPr>
        <b/>
        <sz val="12"/>
        <color rgb="FF000000"/>
        <rFont val="Calibri"/>
        <family val="2"/>
        <scheme val="minor"/>
      </rPr>
      <t>we were running the 2 blogs that I was working on with my partner Cassie.</t>
    </r>
  </si>
  <si>
    <r>
      <t xml:space="preserve">Not hiring fast enough. You know, as a founder you think that you can do it all the first few months but that’s not true and I realized it the hard way after I had a minor burnout. The truth is that the faster your hire people to help you with the small tasks you can focus on growing your business. Another mistake is hiring the wrong people. </t>
    </r>
    <r>
      <rPr>
        <b/>
        <sz val="12"/>
        <color rgb="FF000000"/>
        <rFont val="Calibri"/>
        <family val="2"/>
        <scheme val="minor"/>
      </rPr>
      <t>We didn’t have an HR manager or someone experienced in our team so it was 100% based on some key factors and our gut that lead to a couple bad hires throughout the years but looking at it from a percentage perspective our success rate is over 90% which is good.</t>
    </r>
  </si>
  <si>
    <r>
      <t>I studied filmmaking in Bologna, I</t>
    </r>
    <r>
      <rPr>
        <b/>
        <sz val="12"/>
        <color rgb="FF000000"/>
        <rFont val="Calibri"/>
        <family val="2"/>
        <scheme val="minor"/>
      </rPr>
      <t xml:space="preserve"> have a background in 3D graphics, I’ve briefly worked in VFX and I’ve directed a short film. </t>
    </r>
    <r>
      <rPr>
        <sz val="12"/>
        <color rgb="FF000000"/>
        <rFont val="Calibri"/>
        <family val="2"/>
        <scheme val="minor"/>
      </rPr>
      <t xml:space="preserve">I also love photography and, in short, I’m obsessed with anything visual.
</t>
    </r>
  </si>
  <si>
    <r>
      <t>In early 2018</t>
    </r>
    <r>
      <rPr>
        <b/>
        <sz val="12"/>
        <color rgb="FF000000"/>
        <rFont val="Calibri"/>
        <family val="2"/>
        <scheme val="minor"/>
      </rPr>
      <t xml:space="preserve"> I was managing a small digital design studio in Buenos Aires, Argentina. </t>
    </r>
    <r>
      <rPr>
        <sz val="12"/>
        <color indexed="8"/>
        <rFont val="Calibri"/>
        <family val="2"/>
        <scheme val="minor"/>
      </rPr>
      <t>Life was good, but after more than 10 years of only doing client work, my passion for design wasn’t there anymore. I could see the burnout on the horizon, so I knew I needed to do something about it.</t>
    </r>
  </si>
  <si>
    <r>
      <t xml:space="preserve">After University I ended up heading growth at EuroVPS, a managed hosting provider, as their first </t>
    </r>
    <r>
      <rPr>
        <b/>
        <sz val="12"/>
        <color rgb="FF000000"/>
        <rFont val="Calibri"/>
        <family val="2"/>
        <scheme val="minor"/>
      </rPr>
      <t>marketing hire.</t>
    </r>
    <r>
      <rPr>
        <sz val="12"/>
        <color indexed="8"/>
        <rFont val="Calibri"/>
        <family val="2"/>
        <scheme val="minor"/>
      </rPr>
      <t xml:space="preserve"> With zero experience in digital marketing and a team that consisted of mostly engineers, I ended up having to fake it till I made it and learned everything by myself through trial and error. </t>
    </r>
  </si>
  <si>
    <t xml:space="preserve"> worked for several companies in various countries but I got slowly disillusioned and realised I wanted to be in control and have my own business.</t>
  </si>
  <si>
    <r>
      <t xml:space="preserve">My first job was to work as a backend developer for Echo Interactive, </t>
    </r>
    <r>
      <rPr>
        <b/>
        <sz val="12"/>
        <color rgb="FF000000"/>
        <rFont val="Calibri"/>
        <family val="2"/>
        <scheme val="minor"/>
      </rPr>
      <t xml:space="preserve">a startup that was bought out by France Telecom. I was part of a small team that developed one of the first search engines (a long time ago, even before Google). </t>
    </r>
    <r>
      <rPr>
        <sz val="12"/>
        <color rgb="FF000000"/>
        <rFont val="Calibri"/>
        <family val="2"/>
        <scheme val="minor"/>
      </rPr>
      <t>This was a great adventure. After that, I</t>
    </r>
  </si>
  <si>
    <r>
      <t>The causality cannot be proven,</t>
    </r>
    <r>
      <rPr>
        <b/>
        <sz val="12"/>
        <color rgb="FF000000"/>
        <rFont val="Calibri"/>
        <family val="2"/>
        <scheme val="minor"/>
      </rPr>
      <t xml:space="preserve"> but I would bet on it (you cannot be sure of anything with Google, don’t trust people who say otherwise). And so I’m back on building new links to compensate for the loss (actually paying someone to do it).</t>
    </r>
  </si>
  <si>
    <r>
      <t xml:space="preserve">a Senior Product Engineer at CircleMedical, a YC backed startup in the Medical space. </t>
    </r>
    <r>
      <rPr>
        <b/>
        <sz val="12"/>
        <color rgb="FF000000"/>
        <rFont val="Calibri"/>
        <family val="2"/>
        <scheme val="minor"/>
      </rPr>
      <t>Recently, I’ve designed, managed and implemented an end-to-end EMR - the software used by doctors to document and treat patients.</t>
    </r>
    <r>
      <rPr>
        <sz val="12"/>
        <color indexed="8"/>
        <rFont val="Calibri"/>
        <family val="2"/>
        <scheme val="minor"/>
      </rPr>
      <t xml:space="preserve">
</t>
    </r>
  </si>
  <si>
    <r>
      <t xml:space="preserve">Technically there were many obstacles: WebSockets was not reliable enough for many browsers and browser setups: the javascript community did not offer nearly as many tools and projects as it did later on </t>
    </r>
    <r>
      <rPr>
        <b/>
        <sz val="12"/>
        <color rgb="FF000000"/>
        <rFont val="Calibri"/>
        <family val="2"/>
        <scheme val="minor"/>
      </rPr>
      <t>so you had to build a lot from scratch.</t>
    </r>
    <r>
      <rPr>
        <sz val="12"/>
        <color indexed="8"/>
        <rFont val="Calibri"/>
        <family val="2"/>
        <scheme val="minor"/>
      </rPr>
      <t xml:space="preserve"> And games are *hard*. And real-time games with time-sensitivity are even harder.</t>
    </r>
  </si>
  <si>
    <r>
      <t xml:space="preserve">I was working full time for a </t>
    </r>
    <r>
      <rPr>
        <b/>
        <sz val="12"/>
        <color rgb="FF000000"/>
        <rFont val="Calibri"/>
        <family val="2"/>
        <scheme val="minor"/>
      </rPr>
      <t xml:space="preserve">rail infrastructure company (so interesting!) </t>
    </r>
    <r>
      <rPr>
        <sz val="12"/>
        <color rgb="FF000000"/>
        <rFont val="Calibri"/>
        <family val="2"/>
        <scheme val="minor"/>
      </rPr>
      <t xml:space="preserve">and just did this in my evenings.
</t>
    </r>
  </si>
  <si>
    <r>
      <rPr>
        <b/>
        <sz val="12"/>
        <color rgb="FF000000"/>
        <rFont val="Calibri"/>
        <family val="2"/>
        <scheme val="minor"/>
      </rPr>
      <t xml:space="preserve">Then out of nowhere Sudoku came along and I had the good fortune to purchase sudoku.com.au. </t>
    </r>
    <r>
      <rPr>
        <sz val="12"/>
        <color indexed="8"/>
        <rFont val="Calibri"/>
        <family val="2"/>
        <scheme val="minor"/>
      </rPr>
      <t xml:space="preserve">Sudoku was huge worldwide, and my site quickly rose to 50,000 visits a day. I quit my job, and went all in on Sudoku (not a something you hear every day). I coded up community features around the puzzles and at its height, it was hosting real-life parties all around the world. All good things come to an end, however, and </t>
    </r>
    <r>
      <rPr>
        <b/>
        <sz val="12"/>
        <color rgb="FF000000"/>
        <rFont val="Calibri"/>
        <family val="2"/>
        <scheme val="minor"/>
      </rPr>
      <t>after 2 years Sudoku cooled and traffic dropped off.</t>
    </r>
  </si>
  <si>
    <r>
      <t xml:space="preserve">The only job that I ever took (&amp; left after 3 months) was into </t>
    </r>
    <r>
      <rPr>
        <b/>
        <sz val="12"/>
        <color rgb="FF000000"/>
        <rFont val="Calibri"/>
        <family val="2"/>
        <scheme val="minor"/>
      </rPr>
      <t>investment banking.</t>
    </r>
  </si>
  <si>
    <r>
      <t>But, I always loved programming and built my first tech business when I was around 16 yrs old. In the last 10 years,</t>
    </r>
    <r>
      <rPr>
        <b/>
        <sz val="12"/>
        <color rgb="FF000000"/>
        <rFont val="Calibri"/>
        <family val="2"/>
        <scheme val="minor"/>
      </rPr>
      <t xml:space="preserve"> I have built 4 businesses, of which 2 got acquired (last one by New York Times),</t>
    </r>
    <r>
      <rPr>
        <sz val="12"/>
        <color indexed="8"/>
        <rFont val="Calibri"/>
        <family val="2"/>
        <scheme val="minor"/>
      </rPr>
      <t xml:space="preserve"> </t>
    </r>
    <r>
      <rPr>
        <b/>
        <sz val="12"/>
        <color rgb="FF000000"/>
        <rFont val="Calibri"/>
        <family val="2"/>
        <scheme val="minor"/>
      </rPr>
      <t xml:space="preserve">1 failed </t>
    </r>
    <r>
      <rPr>
        <sz val="12"/>
        <color indexed="8"/>
        <rFont val="Calibri"/>
        <family val="2"/>
        <scheme val="minor"/>
      </rPr>
      <t>and 1 is currently running &amp; growing.</t>
    </r>
  </si>
  <si>
    <r>
      <t xml:space="preserve">I am an independent growth designer and consultant. </t>
    </r>
    <r>
      <rPr>
        <b/>
        <sz val="12"/>
        <color rgb="FF000000"/>
        <rFont val="Calibri"/>
        <family val="2"/>
        <scheme val="minor"/>
      </rPr>
      <t>I work with SaaS and e-commerce companies to find conversion opportunities and ways to grow their revenue.</t>
    </r>
  </si>
  <si>
    <r>
      <t xml:space="preserve">In hindsight, I would have asked someone to scrape all the listings and bulk emailed them to see which ones permit us to enable them live. But, since we were both non-technical, </t>
    </r>
    <r>
      <rPr>
        <b/>
        <sz val="12"/>
        <color rgb="FF000000"/>
        <rFont val="Calibri"/>
        <family val="2"/>
        <scheme val="minor"/>
      </rPr>
      <t xml:space="preserve">we decided to just manually add listings one by one for quality control. </t>
    </r>
  </si>
  <si>
    <r>
      <t xml:space="preserve">Before starting Rayna Tours, </t>
    </r>
    <r>
      <rPr>
        <b/>
        <sz val="12"/>
        <color rgb="FF000000"/>
        <rFont val="Calibri"/>
        <family val="2"/>
        <scheme val="minor"/>
      </rPr>
      <t>I worked with Safeer Group of Companies. And later, at Time Machine Group of Companies, where I was promoted to the more responsible position as Marketing Head.</t>
    </r>
    <r>
      <rPr>
        <sz val="12"/>
        <color indexed="8"/>
        <rFont val="Calibri"/>
        <family val="2"/>
        <scheme val="minor"/>
      </rPr>
      <t xml:space="preserve"> After almost seven years into my professional career, I decided to explore an unchartered territory. </t>
    </r>
  </si>
  <si>
    <r>
      <t>My biggest mistake, by far, was throwing good time after bad even though the market was telling me there was no demand for my product.</t>
    </r>
    <r>
      <rPr>
        <b/>
        <sz val="12"/>
        <color rgb="FF000000"/>
        <rFont val="Calibri"/>
        <family val="2"/>
        <scheme val="minor"/>
      </rPr>
      <t xml:space="preserve"> I was doing a lot of things right - researching the market, talking to lots of people, getting the POC i</t>
    </r>
    <r>
      <rPr>
        <sz val="12"/>
        <color indexed="8"/>
        <rFont val="Calibri"/>
        <family val="2"/>
        <scheme val="minor"/>
      </rPr>
      <t>n front of the audience I hoped would buy</t>
    </r>
  </si>
  <si>
    <r>
      <rPr>
        <b/>
        <sz val="12"/>
        <color rgb="FF000000"/>
        <rFont val="Calibri"/>
        <family val="2"/>
        <scheme val="minor"/>
      </rPr>
      <t>I'm a Chemical Engineer (which has pretty much nothing to do with what I'm doing right now) and I’ve worked for companies like P&amp;G and Hermés.</t>
    </r>
    <r>
      <rPr>
        <sz val="12"/>
        <color indexed="8"/>
        <rFont val="Calibri"/>
        <family val="2"/>
        <scheme val="minor"/>
      </rPr>
      <t xml:space="preserve">
Then I did a Master’s in marketing and this is where I started launching companies. I initially started a t-shirt business that didn't work really well, so I quickly moved on to LeadGuru with some friends.</t>
    </r>
  </si>
  <si>
    <r>
      <t xml:space="preserve">I’ve always been entrepreneurial, so caught the SaaS bug around 2003. </t>
    </r>
    <r>
      <rPr>
        <b/>
        <sz val="12"/>
        <color rgb="FF000000"/>
        <rFont val="Calibri"/>
        <family val="2"/>
        <scheme val="minor"/>
      </rPr>
      <t>I’ve built and launched dozens of web apps. I’ve tried to grow a few of them into real businesses, with only a couple small successes.</t>
    </r>
  </si>
  <si>
    <r>
      <rPr>
        <b/>
        <sz val="12"/>
        <color rgb="FF000000"/>
        <rFont val="Calibri"/>
        <family val="2"/>
        <scheme val="minor"/>
      </rPr>
      <t>I’ve built and launched dozens of web apps.</t>
    </r>
    <r>
      <rPr>
        <sz val="12"/>
        <color rgb="FF000000"/>
        <rFont val="Calibri"/>
        <family val="2"/>
        <scheme val="minor"/>
      </rPr>
      <t xml:space="preserve"> I’ve tried to grow a few of them into real businesses,</t>
    </r>
    <r>
      <rPr>
        <b/>
        <sz val="12"/>
        <color rgb="FF000000"/>
        <rFont val="Calibri"/>
        <family val="2"/>
        <scheme val="minor"/>
      </rPr>
      <t xml:space="preserve"> with only a couple small successes.</t>
    </r>
  </si>
  <si>
    <r>
      <rPr>
        <b/>
        <sz val="12"/>
        <color rgb="FF000000"/>
        <rFont val="Calibri"/>
        <family val="2"/>
        <scheme val="minor"/>
      </rPr>
      <t>For the next decade, I worked for around 6 different startups- some that made it big, some that didn’t. I believe that my work experience at each one of them shaped me into my entrepreneurial journey.</t>
    </r>
    <r>
      <rPr>
        <sz val="12"/>
        <color rgb="FF000000"/>
        <rFont val="Calibri"/>
        <family val="2"/>
        <scheme val="minor"/>
      </rPr>
      <t xml:space="preserve">  Looking back, I am glad I chose to work in startups!  </t>
    </r>
  </si>
  <si>
    <r>
      <rPr>
        <b/>
        <sz val="12"/>
        <color rgb="FF000000"/>
        <rFont val="Calibri"/>
        <family val="2"/>
        <scheme val="minor"/>
      </rPr>
      <t>After 3 failed attempt</t>
    </r>
    <r>
      <rPr>
        <sz val="12"/>
        <color indexed="8"/>
        <rFont val="Calibri"/>
        <family val="2"/>
        <scheme val="minor"/>
      </rPr>
      <t>s, Harishanker took advantage of his previous experience in the field and created a simple-to-use solution</t>
    </r>
  </si>
  <si>
    <r>
      <rPr>
        <b/>
        <sz val="12"/>
        <color rgb="FF000000"/>
        <rFont val="Calibri"/>
        <family val="2"/>
        <scheme val="minor"/>
      </rPr>
      <t xml:space="preserve">I’m a data science professional in their early 30s out of Detroit, MI. </t>
    </r>
    <r>
      <rPr>
        <sz val="12"/>
        <color rgb="FF000000"/>
        <rFont val="Calibri"/>
        <family val="2"/>
        <scheme val="minor"/>
      </rPr>
      <t xml:space="preserve">First entered the data science field from a grad school DARPA grant to successfully predict when soldiers were going to get sick with the flu before they started sneezing. Fell into the fintech space working for Quicken Loans on everything from speech analytics to nationwide automated marketing engines. </t>
    </r>
  </si>
  <si>
    <r>
      <t xml:space="preserve">The demo only worked on PC, had a ton of bugs, and took WAY too much time to produce. </t>
    </r>
    <r>
      <rPr>
        <b/>
        <sz val="12"/>
        <color rgb="FF000000"/>
        <rFont val="Calibri"/>
        <family val="2"/>
        <scheme val="minor"/>
      </rPr>
      <t>We were able to show the concept, but also found that producing a larger game was going to be significantly more work than we anticipated. This was the main issue that killed the project.</t>
    </r>
  </si>
  <si>
    <r>
      <t>I have always been interested in the startup world, which initially led me to work as a designer at a long-forgotten startup in San Francisco. After that, I attended Hacker School (now called Recurse Center), which is akin to a writer’s retreat, but for programmers. During my time at Hacker School, I really went into programming and</t>
    </r>
    <r>
      <rPr>
        <b/>
        <sz val="12"/>
        <color rgb="FF000000"/>
        <rFont val="Calibri"/>
        <family val="2"/>
        <scheme val="minor"/>
      </rPr>
      <t xml:space="preserve"> I ended up working as a front-end programmer for a startup in Denmark.</t>
    </r>
  </si>
  <si>
    <r>
      <t xml:space="preserve">This led to a profitable </t>
    </r>
    <r>
      <rPr>
        <b/>
        <sz val="12"/>
        <color rgb="FF000000"/>
        <rFont val="Calibri"/>
        <family val="2"/>
        <scheme val="minor"/>
      </rPr>
      <t>software engineering career that eventually landed me at a Silicon Valley company called Arista Networks.</t>
    </r>
  </si>
  <si>
    <r>
      <rPr>
        <b/>
        <sz val="12"/>
        <color rgb="FF000000"/>
        <rFont val="Calibri"/>
        <family val="2"/>
        <scheme val="minor"/>
      </rPr>
      <t xml:space="preserve">We should have used our runway to target a smaller feature set, release an MVP and then iterate off of customer feedback. </t>
    </r>
    <r>
      <rPr>
        <sz val="12"/>
        <color indexed="8"/>
        <rFont val="Calibri"/>
        <family val="2"/>
        <scheme val="minor"/>
      </rPr>
      <t>Customers are the core of any business. Without them, you don’t have a business.</t>
    </r>
  </si>
  <si>
    <r>
      <t xml:space="preserve">My background is in marketing, specifically </t>
    </r>
    <r>
      <rPr>
        <b/>
        <sz val="12"/>
        <color rgb="FF000000"/>
        <rFont val="Calibri"/>
        <family val="2"/>
        <scheme val="minor"/>
      </rPr>
      <t>digital marketing.</t>
    </r>
  </si>
  <si>
    <r>
      <rPr>
        <b/>
        <sz val="12"/>
        <color rgb="FF000000"/>
        <rFont val="Calibri"/>
        <family val="2"/>
        <scheme val="minor"/>
      </rPr>
      <t>I have two other failed startups.</t>
    </r>
    <r>
      <rPr>
        <sz val="12"/>
        <color indexed="8"/>
        <rFont val="Calibri"/>
        <family val="2"/>
        <scheme val="minor"/>
      </rPr>
      <t xml:space="preserve"> It took me 4-6 months to build each and they took a lot more resources.</t>
    </r>
  </si>
  <si>
    <r>
      <t xml:space="preserve">I would keep the product the same and maybe target a different user base. </t>
    </r>
    <r>
      <rPr>
        <b/>
        <sz val="12"/>
        <color rgb="FF000000"/>
        <rFont val="Calibri"/>
        <family val="2"/>
        <scheme val="minor"/>
      </rPr>
      <t>I would target small businesses as a remarketing channel.</t>
    </r>
  </si>
  <si>
    <r>
      <t xml:space="preserve">I worked for a chartered airline in Montreal doing customer acquisition. Later on, </t>
    </r>
    <r>
      <rPr>
        <b/>
        <sz val="12"/>
        <color rgb="FF000000"/>
        <rFont val="Calibri"/>
        <family val="2"/>
        <scheme val="minor"/>
      </rPr>
      <t xml:space="preserve">I moved to Berlin to work for a PR and Marketing agency and for a while, I also worked as an analyst for the Canadian Federal Government. </t>
    </r>
  </si>
  <si>
    <r>
      <t xml:space="preserve">My past experiences are mostly solopreneurship type of stuff, like real estate rentals, trading stocks, and crypto before it was cool (yeah, like 2014). </t>
    </r>
    <r>
      <rPr>
        <b/>
        <sz val="12"/>
        <color rgb="FF000000"/>
        <rFont val="Calibri"/>
        <family val="2"/>
        <scheme val="minor"/>
      </rPr>
      <t xml:space="preserve">Can’t say I’ve been overly successful in any of the above. </t>
    </r>
  </si>
  <si>
    <r>
      <t xml:space="preserve">Hey! Before all this online business stuff, </t>
    </r>
    <r>
      <rPr>
        <b/>
        <sz val="12"/>
        <color rgb="FF000000"/>
        <rFont val="Calibri"/>
        <family val="2"/>
        <scheme val="minor"/>
      </rPr>
      <t>I used to program controllers that made real-world equipment come to life. Things like motors, pump, even entire mine sites.</t>
    </r>
  </si>
  <si>
    <r>
      <rPr>
        <b/>
        <sz val="12"/>
        <color rgb="FF000000"/>
        <rFont val="Calibri"/>
        <family val="2"/>
        <scheme val="minor"/>
      </rPr>
      <t xml:space="preserve">I started my first company, </t>
    </r>
    <r>
      <rPr>
        <sz val="12"/>
        <color rgb="FF000000"/>
        <rFont val="Calibri"/>
        <family val="2"/>
        <scheme val="minor"/>
      </rPr>
      <t xml:space="preserve">an IT service company located in India, around 10 years back (the company still survives and helps me pay my bills).
In the next few months, </t>
    </r>
    <r>
      <rPr>
        <b/>
        <sz val="12"/>
        <color rgb="FF000000"/>
        <rFont val="Calibri"/>
        <family val="2"/>
        <scheme val="minor"/>
      </rPr>
      <t>I am taking an exit from my current company. Yes! The same I.T company that helps me pay the bills. I want to take up writing full time and train people on entrepreneurship and digital marketing.</t>
    </r>
  </si>
  <si>
    <r>
      <rPr>
        <sz val="12"/>
        <color rgb="FF000000"/>
        <rFont val="Calibri"/>
        <family val="2"/>
        <scheme val="minor"/>
      </rPr>
      <t xml:space="preserve">Few years after my company started, I started working on a few ideas with friends. </t>
    </r>
    <r>
      <rPr>
        <b/>
        <sz val="12"/>
        <color rgb="FF000000"/>
        <rFont val="Calibri"/>
        <family val="2"/>
        <scheme val="minor"/>
      </rPr>
      <t>Some ideas clicked, some failed</t>
    </r>
    <r>
      <rPr>
        <sz val="12"/>
        <color rgb="FF000000"/>
        <rFont val="Calibri"/>
        <family val="2"/>
        <scheme val="minor"/>
      </rPr>
      <t xml:space="preserve"> but the experience gained in trying new things was immense.</t>
    </r>
  </si>
  <si>
    <r>
      <t xml:space="preserve">However, they kept confusing us with placement consultancies. They paid us the small job posting fees and then expected us to give services of placement consultancies. For this reason, is that </t>
    </r>
    <r>
      <rPr>
        <b/>
        <sz val="12"/>
        <color rgb="FF000000"/>
        <rFont val="Calibri"/>
        <family val="2"/>
        <scheme val="minor"/>
      </rPr>
      <t>we had to spend a lot of time educating clients and explaining them our process.</t>
    </r>
  </si>
  <si>
    <r>
      <t xml:space="preserve">I was focused on my consulting business before I met Aki Balogh, President &amp; MarketMuse co-founder. I focused on SEO and content strategies to help clients solve technical problems and gain an advantage in search engine results. </t>
    </r>
    <r>
      <rPr>
        <b/>
        <sz val="12"/>
        <color rgb="FF000000"/>
        <rFont val="Calibri"/>
        <family val="2"/>
        <scheme val="minor"/>
      </rPr>
      <t>Previously I led the Traffic, Search, and Engagement team for seven years at TechTarget, a leader in B2B technology publishing and lead generation.</t>
    </r>
  </si>
  <si>
    <r>
      <t>I spent the first 4.5 years of my career in Silicon Valley where</t>
    </r>
    <r>
      <rPr>
        <b/>
        <sz val="12"/>
        <color rgb="FF000000"/>
        <rFont val="Calibri"/>
        <family val="2"/>
        <scheme val="minor"/>
      </rPr>
      <t xml:space="preserve"> I worked as a software engineer at Twitter for almost 4 years</t>
    </r>
    <r>
      <rPr>
        <sz val="12"/>
        <color rgb="FF000000"/>
        <rFont val="Calibri"/>
        <family val="2"/>
        <scheme val="minor"/>
      </rPr>
      <t xml:space="preserve">, experiencing both its startup heydeys and post-IPO growing pains. </t>
    </r>
  </si>
  <si>
    <r>
      <rPr>
        <b/>
        <sz val="12"/>
        <color rgb="FF000000"/>
        <rFont val="Calibri"/>
        <family val="2"/>
        <scheme val="minor"/>
      </rPr>
      <t>I quit and co-founded a start-up with my roommate in the pet health space. We worked on the company together for a year, during which we went through the first batch of YC Fellowship and 500 Startups (both are seed accelerators).</t>
    </r>
    <r>
      <rPr>
        <sz val="12"/>
        <color rgb="FF000000"/>
        <rFont val="Calibri"/>
        <family val="2"/>
        <scheme val="minor"/>
      </rPr>
      <t xml:space="preserve">
Eventually, I made the difficult decision of leaving the start-up. My co-founder was more than capable of running the company on her own and we parted ways on good terms.
</t>
    </r>
  </si>
  <si>
    <r>
      <t xml:space="preserve">self-taught </t>
    </r>
    <r>
      <rPr>
        <b/>
        <sz val="12"/>
        <color rgb="FF000000"/>
        <rFont val="Calibri"/>
        <family val="2"/>
        <scheme val="minor"/>
      </rPr>
      <t>digital marketer, UI/UX designer, and ex-entrepreneur</t>
    </r>
  </si>
  <si>
    <r>
      <rPr>
        <b/>
        <sz val="12"/>
        <color rgb="FF000000"/>
        <rFont val="Calibri"/>
        <family val="2"/>
        <scheme val="minor"/>
      </rPr>
      <t>We had to hire programmers to help us with creating our app, but it’s super challenging to hire technical roles if you don’t have the expertise to assess candidates.</t>
    </r>
    <r>
      <rPr>
        <sz val="12"/>
        <color indexed="8"/>
        <rFont val="Calibri"/>
        <family val="2"/>
        <scheme val="minor"/>
      </rPr>
      <t xml:space="preserve"> In the end, we did manage to roll out an MVP, which consisted of a simple booking system and a listing of all the major clubs in Singapore.</t>
    </r>
  </si>
  <si>
    <r>
      <t>As for obstacles when developing the product,</t>
    </r>
    <r>
      <rPr>
        <b/>
        <sz val="12"/>
        <color rgb="FF000000"/>
        <rFont val="Calibri"/>
        <family val="2"/>
        <scheme val="minor"/>
      </rPr>
      <t xml:space="preserve"> I wanted to build a visual editor</t>
    </r>
    <r>
      <rPr>
        <sz val="12"/>
        <color indexed="8"/>
        <rFont val="Calibri"/>
        <family val="2"/>
        <scheme val="minor"/>
      </rPr>
      <t xml:space="preserve">, but that was super difficult and it was only me. </t>
    </r>
    <r>
      <rPr>
        <b/>
        <sz val="12"/>
        <color rgb="FF000000"/>
        <rFont val="Calibri"/>
        <family val="2"/>
        <scheme val="minor"/>
      </rPr>
      <t>I spent a lot of time trying to build it but, in the end, it didn’t work.</t>
    </r>
  </si>
  <si>
    <r>
      <t xml:space="preserve">I started out in physics,  eventually getting a degree in biochemistry. </t>
    </r>
    <r>
      <rPr>
        <b/>
        <sz val="12"/>
        <color rgb="FF000000"/>
        <rFont val="Calibri"/>
        <family val="2"/>
        <scheme val="minor"/>
      </rPr>
      <t xml:space="preserve">While working in the lab I started creating data analysis programs for other researchers and got hooked on programming. I ended up becoming a firmware engineer and getting a graduate certificate in software engineering while working. </t>
    </r>
  </si>
  <si>
    <r>
      <t xml:space="preserve">This is the part we were really terrible at, and I learned the most from. Our </t>
    </r>
    <r>
      <rPr>
        <b/>
        <sz val="12"/>
        <color rgb="FF000000"/>
        <rFont val="Calibri"/>
        <family val="2"/>
        <scheme val="minor"/>
      </rPr>
      <t xml:space="preserve">entire strategy revolved around posting to automotive forums and trying to get articles written about the product, </t>
    </r>
    <r>
      <rPr>
        <sz val="12"/>
        <color indexed="8"/>
        <rFont val="Calibri"/>
        <family val="2"/>
        <scheme val="minor"/>
      </rPr>
      <t>which didn't really work out.</t>
    </r>
  </si>
  <si>
    <r>
      <t xml:space="preserve">I`m Shaked, a 29-year-old digital nomad </t>
    </r>
    <r>
      <rPr>
        <b/>
        <sz val="12"/>
        <color rgb="FF000000"/>
        <rFont val="Calibri"/>
        <family val="2"/>
        <scheme val="minor"/>
      </rPr>
      <t>software engineer. I used to work as an analyst in a consulting firm in Tel Aviv, b</t>
    </r>
    <r>
      <rPr>
        <sz val="12"/>
        <color rgb="FF000000"/>
        <rFont val="Calibri"/>
        <family val="2"/>
        <scheme val="minor"/>
      </rPr>
      <t>ut now I'm on a new path to make stuff on my own.</t>
    </r>
  </si>
  <si>
    <r>
      <t xml:space="preserve">You have to optimize for the best customers out there, </t>
    </r>
    <r>
      <rPr>
        <b/>
        <sz val="12"/>
        <color rgb="FF000000"/>
        <rFont val="Calibri"/>
        <family val="2"/>
        <scheme val="minor"/>
      </rPr>
      <t>which means being open to pivots or changing who you market to.</t>
    </r>
  </si>
  <si>
    <r>
      <t xml:space="preserve">We got along immediately and ended up scheduling the same computer science classes every semester to be project partners. 
</t>
    </r>
    <r>
      <rPr>
        <b/>
        <sz val="12"/>
        <color rgb="FF000000"/>
        <rFont val="Calibri"/>
        <family val="2"/>
        <scheme val="minor"/>
      </rPr>
      <t xml:space="preserve">After graduation, we started hacking nights and weekends on interesting ideas while he was at Microsoft and I was at Twitter, </t>
    </r>
    <r>
      <rPr>
        <sz val="12"/>
        <color rgb="FF000000"/>
        <rFont val="Calibri"/>
        <family val="2"/>
        <scheme val="minor"/>
      </rPr>
      <t>which led us to start two companies before Vimcal.)</t>
    </r>
  </si>
  <si>
    <r>
      <t>a strong background in building interactive broadcast experiences, including</t>
    </r>
    <r>
      <rPr>
        <b/>
        <sz val="12"/>
        <color rgb="FF000000"/>
        <rFont val="Calibri"/>
        <family val="2"/>
        <scheme val="minor"/>
      </rPr>
      <t xml:space="preserve"> working as head of production for a well-known production company where I was deeply involved in the game design and build for a couple of interactive game shows that we had sold to TBS and BET. </t>
    </r>
  </si>
  <si>
    <r>
      <rPr>
        <b/>
        <sz val="12"/>
        <color rgb="FF000000"/>
        <rFont val="Calibri"/>
        <family val="2"/>
        <scheme val="minor"/>
      </rPr>
      <t>My first tech startup was in 2010 when a couple of friends and I figured that Twitch.tv was on to something, and we knew video production pretty well, so we tried to pair that with the nascent eSports movement.</t>
    </r>
    <r>
      <rPr>
        <sz val="12"/>
        <color indexed="8"/>
        <rFont val="Calibri"/>
        <family val="2"/>
        <scheme val="minor"/>
      </rPr>
      <t xml:space="preserve"> I raised close to $200k from friends and family, spent about 8 months building a beta product, got a few folks into the beta, and then </t>
    </r>
    <r>
      <rPr>
        <b/>
        <sz val="12"/>
        <color rgb="FF000000"/>
        <rFont val="Calibri"/>
        <family val="2"/>
        <scheme val="minor"/>
      </rPr>
      <t>depressingly ran out of runway</t>
    </r>
    <r>
      <rPr>
        <sz val="12"/>
        <color indexed="8"/>
        <rFont val="Calibri"/>
        <family val="2"/>
        <scheme val="minor"/>
      </rPr>
      <t xml:space="preserve"> (it was rather expensive to run hosted video streaming in the cloud 10 years ago).</t>
    </r>
  </si>
  <si>
    <r>
      <rPr>
        <b/>
        <sz val="12"/>
        <color rgb="FF000000"/>
        <rFont val="Calibri"/>
        <family val="2"/>
        <scheme val="minor"/>
      </rPr>
      <t>One of the first companies I worked for was Palm</t>
    </r>
    <r>
      <rPr>
        <sz val="12"/>
        <color rgb="FF000000"/>
        <rFont val="Calibri"/>
        <family val="2"/>
        <scheme val="minor"/>
      </rPr>
      <t>, back in the days when a PDA meant Personal Digital Assistant, not Public Displays of Affection. I was there for 7 years and, while at Palm, I got two degrees in Political Science, including a Masters at the University of Columbia, Missouri. The idea after getting my Masters was to become a teacher. But, tech was where my heart was.</t>
    </r>
  </si>
  <si>
    <r>
      <t>I moved to San Francisco,</t>
    </r>
    <r>
      <rPr>
        <b/>
        <sz val="12"/>
        <color rgb="FF000000"/>
        <rFont val="Calibri"/>
        <family val="2"/>
        <scheme val="minor"/>
      </rPr>
      <t xml:space="preserve"> worked at many failed startups--including one that raised almost 1B and doesn’t exist today. </t>
    </r>
    <r>
      <rPr>
        <sz val="12"/>
        <color indexed="8"/>
        <rFont val="Calibri"/>
        <family val="2"/>
        <scheme val="minor"/>
      </rPr>
      <t>I always joke that I’m either fired or the company shutdowns and it’s about a 50/50 split. Basically, I was both a bad employee and also tired of working for companies that failed.</t>
    </r>
  </si>
  <si>
    <r>
      <t xml:space="preserve">A common challenge I face is that there seems to be candy everywhere as most of my growth strategy is SEO based, so basically people who want to send postcards find me. </t>
    </r>
    <r>
      <rPr>
        <b/>
        <sz val="12"/>
        <color rgb="FF000000"/>
        <rFont val="Calibri"/>
        <family val="2"/>
        <scheme val="minor"/>
      </rPr>
      <t>This makes it harder to develop deeper expertise in a field and really KNOW my customer’s customers and what makes them tick… so I can provide meaningful help for them down the funnel.</t>
    </r>
    <r>
      <rPr>
        <sz val="12"/>
        <color indexed="8"/>
        <rFont val="Calibri"/>
        <family val="2"/>
        <scheme val="minor"/>
      </rPr>
      <t xml:space="preserve">
Sometimes it's been a challenge as well to collect money from clients. Nowadays, I don’t run any campaigns until I get paid upfront.</t>
    </r>
  </si>
  <si>
    <r>
      <t xml:space="preserve">After that, </t>
    </r>
    <r>
      <rPr>
        <b/>
        <sz val="12"/>
        <color rgb="FF000000"/>
        <rFont val="Calibri"/>
        <family val="2"/>
        <scheme val="minor"/>
      </rPr>
      <t xml:space="preserve">I worked two years running M&amp;A for EMEA for Blackberry </t>
    </r>
    <r>
      <rPr>
        <sz val="12"/>
        <color rgb="FF000000"/>
        <rFont val="Calibri"/>
        <family val="2"/>
        <scheme val="minor"/>
      </rPr>
      <t>at the same time as I started angel investing</t>
    </r>
  </si>
  <si>
    <r>
      <t xml:space="preserve">I’m Jordi from Barcelona, Spain, and my background is in Applied Physics, but I have never worked in the physics industry. </t>
    </r>
    <r>
      <rPr>
        <b/>
        <sz val="12"/>
        <color rgb="FF000000"/>
        <rFont val="Calibri"/>
        <family val="2"/>
        <scheme val="minor"/>
      </rPr>
      <t xml:space="preserve">Started working in PwC as a consultant. Since then, I have always been involved in technology. </t>
    </r>
  </si>
  <si>
    <r>
      <t xml:space="preserve">In 2005 got married and moved to Caracas, </t>
    </r>
    <r>
      <rPr>
        <b/>
        <sz val="12"/>
        <color rgb="FF000000"/>
        <rFont val="Calibri"/>
        <family val="2"/>
        <scheme val="minor"/>
      </rPr>
      <t>started working in a small consulting firm, and that's when I started building products and companies. Since 2007, that's all I have done. Either by myself, with a co-founder, or joining early-stage startups in Latin America, the USA, and Spain.</t>
    </r>
    <r>
      <rPr>
        <sz val="12"/>
        <color rgb="FF000000"/>
        <rFont val="Calibri"/>
        <family val="2"/>
        <scheme val="minor"/>
      </rPr>
      <t xml:space="preserve"> There I joined Wuaki TV, which is currently Rakuten TV. I was full-time employee number five, the CTO, and left in 2017. </t>
    </r>
  </si>
  <si>
    <r>
      <t>We immediately changed the backlog to build a subscription-based app.</t>
    </r>
    <r>
      <rPr>
        <b/>
        <sz val="12"/>
        <color rgb="FF000000"/>
        <rFont val="Calibri"/>
        <family val="2"/>
        <scheme val="minor"/>
      </rPr>
      <t xml:space="preserve"> We had less time to test it, and when you're building a B2C subscription app you need to test a lot. The earlier you can test, the better. </t>
    </r>
    <r>
      <rPr>
        <sz val="12"/>
        <color indexed="8"/>
        <rFont val="Calibri"/>
        <family val="2"/>
        <scheme val="minor"/>
      </rPr>
      <t xml:space="preserve">
</t>
    </r>
  </si>
  <si>
    <r>
      <rPr>
        <b/>
        <sz val="12"/>
        <color rgb="FF000000"/>
        <rFont val="Calibri"/>
        <family val="2"/>
        <scheme val="minor"/>
      </rPr>
      <t xml:space="preserve">I’ve had A LOT of failed projects over the years. It took me almost 10 years of making no money online to finally launching my first successful project. </t>
    </r>
    <r>
      <rPr>
        <sz val="12"/>
        <color rgb="FF000000"/>
        <rFont val="Calibri"/>
        <family val="2"/>
        <scheme val="minor"/>
      </rPr>
      <t>After I broke the failure ceiling, I then had 3 projects get acquired in the next 2 years.</t>
    </r>
  </si>
  <si>
    <r>
      <rPr>
        <b/>
        <sz val="12"/>
        <color rgb="FF000000"/>
        <rFont val="Calibri"/>
        <family val="2"/>
        <scheme val="minor"/>
      </rPr>
      <t>I am a software engineer</t>
    </r>
    <r>
      <rPr>
        <sz val="12"/>
        <color indexed="8"/>
        <rFont val="Calibri"/>
        <family val="2"/>
        <scheme val="minor"/>
      </rPr>
      <t xml:space="preserve"> and he also knew how to code. We started building the product immediately. </t>
    </r>
  </si>
  <si>
    <r>
      <rPr>
        <b/>
        <sz val="12"/>
        <color rgb="FF000000"/>
        <rFont val="Calibri"/>
        <family val="2"/>
        <scheme val="minor"/>
      </rPr>
      <t>Then I started working in one of the top digital marketing agencies in London with the bold name Elvis.</t>
    </r>
    <r>
      <rPr>
        <sz val="12"/>
        <color rgb="FF000000"/>
        <rFont val="Calibri"/>
        <family val="2"/>
        <scheme val="minor"/>
      </rPr>
      <t xml:space="preserve"> I’ve done works for big boys like Magners, Virgin, Sky, NBA, Microsoft, UK Gov, and the list goes on. It was always a dream of mine to work in a cool, big digital agency, but I soon found out client work is not my cup of tea. </t>
    </r>
  </si>
  <si>
    <r>
      <t xml:space="preserve">In 2013 I started my entrepreneurial journey – </t>
    </r>
    <r>
      <rPr>
        <b/>
        <sz val="12"/>
        <color rgb="FF000000"/>
        <rFont val="Calibri"/>
        <family val="2"/>
        <scheme val="minor"/>
      </rPr>
      <t>since then I’ve started at least 7 different startups – most of them failed miserably.</t>
    </r>
  </si>
  <si>
    <r>
      <rPr>
        <b/>
        <sz val="12"/>
        <color rgb="FF000000"/>
        <rFont val="Calibri"/>
        <family val="2"/>
        <scheme val="minor"/>
      </rPr>
      <t>After 3 years of working on the platform and we started getting feedback from users that showed that we hadn’t built the core functionalities they needed.</t>
    </r>
    <r>
      <rPr>
        <sz val="12"/>
        <color indexed="8"/>
        <rFont val="Calibri"/>
        <family val="2"/>
        <scheme val="minor"/>
      </rPr>
      <t xml:space="preserve"> For instance, the average wedding planner has helpers/employees. They mostly wanted to be able to create separate accounts for each helper and give them the ability to collaborate on the platform.</t>
    </r>
  </si>
  <si>
    <r>
      <rPr>
        <b/>
        <sz val="12"/>
        <color rgb="FF000000"/>
        <rFont val="Calibri"/>
        <family val="2"/>
        <scheme val="minor"/>
      </rPr>
      <t>My background has largely been in customer-facing roles (customer service, management, customer experience, and sales),</t>
    </r>
    <r>
      <rPr>
        <sz val="12"/>
        <color indexed="8"/>
        <rFont val="Calibri"/>
        <family val="2"/>
        <scheme val="minor"/>
      </rPr>
      <t xml:space="preserve"> but I took a non-traditional path to development and have been coding for the last three years. </t>
    </r>
  </si>
  <si>
    <r>
      <t xml:space="preserve">The indie making community has changed my life on a financial level. </t>
    </r>
    <r>
      <rPr>
        <b/>
        <sz val="12"/>
        <color rgb="FF000000"/>
        <rFont val="Calibri"/>
        <family val="2"/>
        <scheme val="minor"/>
      </rPr>
      <t>Three months after being part of it, I was earning 2.5x more than my full-time salary in a French email tech company by working with founders and bootstrappers.</t>
    </r>
  </si>
  <si>
    <r>
      <t xml:space="preserve">I studied computer science in Barcelona which </t>
    </r>
    <r>
      <rPr>
        <b/>
        <sz val="12"/>
        <color rgb="FF000000"/>
        <rFont val="Calibri"/>
        <family val="2"/>
        <scheme val="minor"/>
      </rPr>
      <t>led to jobs in web back-end, web front-end, IT security, and more. More recently, my path has led me to iOS and Android development.</t>
    </r>
  </si>
  <si>
    <r>
      <t>Lately,</t>
    </r>
    <r>
      <rPr>
        <b/>
        <sz val="12"/>
        <color rgb="FF000000"/>
        <rFont val="Calibri"/>
        <family val="2"/>
        <scheme val="minor"/>
      </rPr>
      <t xml:space="preserve"> I've been involved in a company called Innclusive and another one called TripLaunch, which is a software for people who run their own group trips.</t>
    </r>
  </si>
  <si>
    <r>
      <t>But my entrepreneurial journey didn’t start with NerdPilots. During the last few years,</t>
    </r>
    <r>
      <rPr>
        <b/>
        <sz val="12"/>
        <color rgb="FF000000"/>
        <rFont val="Calibri"/>
        <family val="2"/>
        <scheme val="minor"/>
      </rPr>
      <t xml:space="preserve"> I have built multiple businesses on different industries. One of the first ones was a house cleaning company based in San Jose, California, which turned to be pretty big and I sold it. It is called InstaMaids (it’s still up right now) and they about a million dollars per year</t>
    </r>
    <r>
      <rPr>
        <sz val="12"/>
        <color rgb="FF000000"/>
        <rFont val="Calibri"/>
        <family val="2"/>
        <scheme val="minor"/>
      </rPr>
      <t xml:space="preserve">
</t>
    </r>
  </si>
  <si>
    <r>
      <t>Hey there, my name’s Logan. I’m 28 and I’m an engineer in San Francisco. My majors were in applied math and behavioral economics,</t>
    </r>
    <r>
      <rPr>
        <b/>
        <sz val="12"/>
        <color rgb="FF000000"/>
        <rFont val="Calibri"/>
        <family val="2"/>
        <scheme val="minor"/>
      </rPr>
      <t xml:space="preserve"> beginning my career in finance in 2014 and transitioning into software engineering in 2015. </t>
    </r>
  </si>
  <si>
    <r>
      <rPr>
        <b/>
        <sz val="12"/>
        <color rgb="FF000000"/>
        <rFont val="Calibri"/>
        <family val="2"/>
        <scheme val="minor"/>
      </rPr>
      <t>I’ve successfully failed 3 companies so far,</t>
    </r>
    <r>
      <rPr>
        <sz val="12"/>
        <color rgb="FF000000"/>
        <rFont val="Calibri"/>
        <family val="2"/>
        <scheme val="minor"/>
      </rPr>
      <t xml:space="preserve"> and I’m most passionate about making life happier and better for others.</t>
    </r>
  </si>
  <si>
    <r>
      <t xml:space="preserve">The initial email was vague and emotional, honestly like 99% of the emails. </t>
    </r>
    <r>
      <rPr>
        <b/>
        <sz val="12"/>
        <color rgb="FF000000"/>
        <rFont val="Calibri"/>
        <family val="2"/>
        <scheme val="minor"/>
      </rPr>
      <t xml:space="preserve">I responded immediately and made sure she knew she was being heard. I connected with her a bit and as our conversation continued over days, I was able to uncover all the technical details necessary to fix all the bugs she was experiencing. </t>
    </r>
  </si>
  <si>
    <r>
      <t xml:space="preserve">I was a programmer for about ten years, then </t>
    </r>
    <r>
      <rPr>
        <b/>
        <sz val="12"/>
        <color rgb="FF000000"/>
        <rFont val="Calibri"/>
        <family val="2"/>
        <scheme val="minor"/>
      </rPr>
      <t>a manager for another ten.</t>
    </r>
  </si>
  <si>
    <r>
      <t xml:space="preserve">I was in a good early position on a largish tech trend but misunderstood that could lead to customer demand. </t>
    </r>
    <r>
      <rPr>
        <b/>
        <sz val="12"/>
        <color rgb="FF000000"/>
        <rFont val="Calibri"/>
        <family val="2"/>
        <scheme val="minor"/>
      </rPr>
      <t>I was trying to productize a buzzword.</t>
    </r>
  </si>
  <si>
    <r>
      <t>I’ve been in the ‘Internet Marketing space’ since I was 15 years old when I first stumbled on the forum BlackHatWorld.
Last summer,</t>
    </r>
    <r>
      <rPr>
        <b/>
        <sz val="12"/>
        <color rgb="FF000000"/>
        <rFont val="Calibri"/>
        <family val="2"/>
        <scheme val="minor"/>
      </rPr>
      <t xml:space="preserve"> I was working a marketing internship at a tech company that was doing very well.
</t>
    </r>
    <r>
      <rPr>
        <sz val="12"/>
        <color indexed="8"/>
        <rFont val="Calibri"/>
        <family val="2"/>
        <scheme val="minor"/>
      </rPr>
      <t xml:space="preserve">
So I got my very first few clients through Upwork. I marketed myself as a PPC (pay-per-click) consultant.
Note: Upwork is a freelancing platform</t>
    </r>
  </si>
  <si>
    <r>
      <t>I had previously tried to start a lead generation agency in my Spring semester of 2018, but failed, mostly due to my complete lack of sales skills. I was terrified of getting on the phone and speaking with clients and it reflected in my wavering tone</t>
    </r>
    <r>
      <rPr>
        <b/>
        <sz val="12"/>
        <color rgb="FF000000"/>
        <rFont val="Calibri"/>
        <family val="2"/>
        <scheme val="minor"/>
      </rPr>
      <t xml:space="preserve">. That business died in 2 months, after never getting a single client.
</t>
    </r>
  </si>
  <si>
    <r>
      <t>Essentially,</t>
    </r>
    <r>
      <rPr>
        <b/>
        <sz val="12"/>
        <color rgb="FF000000"/>
        <rFont val="Calibri"/>
        <family val="2"/>
        <scheme val="minor"/>
      </rPr>
      <t xml:space="preserve"> the strategy is to find businesses or personalities who have audiences I think would be a good fit (the marketing industry, mainly) and providing some sort of content for them. </t>
    </r>
    <r>
      <rPr>
        <sz val="12"/>
        <color indexed="8"/>
        <rFont val="Calibri"/>
        <family val="2"/>
        <scheme val="minor"/>
      </rPr>
      <t>This could be in the form of a guest post on their blog, being on their podcast, doing a live workshop/webinar with them, etc. I only just started this system in late December and so far it is has been going great.</t>
    </r>
  </si>
  <si>
    <r>
      <t>After</t>
    </r>
    <r>
      <rPr>
        <b/>
        <sz val="12"/>
        <color rgb="FF000000"/>
        <rFont val="Calibri"/>
        <family val="2"/>
        <scheme val="minor"/>
      </rPr>
      <t xml:space="preserve"> 6+ years working remotely for a few different companies (in a variety of roles)</t>
    </r>
    <r>
      <rPr>
        <sz val="12"/>
        <color indexed="8"/>
        <rFont val="Calibri"/>
        <family val="2"/>
        <scheme val="minor"/>
      </rPr>
      <t>, I’m productizing my most important learnings and making it easier to implement what the best teams and companies do (albeit manually).</t>
    </r>
  </si>
  <si>
    <r>
      <rPr>
        <sz val="12"/>
        <color rgb="FF000000"/>
        <rFont val="Calibri"/>
        <family val="2"/>
        <scheme val="minor"/>
      </rPr>
      <t xml:space="preserve">Overall, Friday has been a journey of constant iteration, frustration, and excitement. </t>
    </r>
    <r>
      <rPr>
        <b/>
        <sz val="12"/>
        <color rgb="FF000000"/>
        <rFont val="Calibri"/>
        <family val="2"/>
        <scheme val="minor"/>
      </rPr>
      <t>But I think that’s the same story for any company. It takes time to figure things out. There’s always something that needs to be improved. There’s always a fire to fight. For me, that’s what makes running a company exciting.</t>
    </r>
    <r>
      <rPr>
        <sz val="12"/>
        <color rgb="FF000000"/>
        <rFont val="Calibri"/>
        <family val="2"/>
        <scheme val="minor"/>
      </rPr>
      <t xml:space="preserve"> There’s a new challenge every day that needs to be solved.</t>
    </r>
  </si>
  <si>
    <r>
      <t xml:space="preserve">Hey, thanks for inviting me. I’m Marc Köhlbrugge. I’m the founder of BetaList (discover tomorrow’s startups, today), WIP (community of makers), and Startup Jobs (job board for startups). I grew up in the Netherlands, but nowadays I travel around quite a bit. I’m currently in sunny Portugal.
Besides the three products I mentioned above, I’ve pursued many other ideas as well. </t>
    </r>
    <r>
      <rPr>
        <b/>
        <sz val="12"/>
        <color rgb="FF000000"/>
        <rFont val="Calibri"/>
        <family val="2"/>
        <scheme val="minor"/>
      </rPr>
      <t>Some successfu</t>
    </r>
    <r>
      <rPr>
        <sz val="12"/>
        <color rgb="FF000000"/>
        <rFont val="Calibri"/>
        <family val="2"/>
        <scheme val="minor"/>
      </rPr>
      <t xml:space="preserve">l, </t>
    </r>
    <r>
      <rPr>
        <b/>
        <sz val="12"/>
        <color rgb="FF000000"/>
        <rFont val="Calibri"/>
        <family val="2"/>
        <scheme val="minor"/>
      </rPr>
      <t xml:space="preserve">others not so much. </t>
    </r>
  </si>
  <si>
    <r>
      <t xml:space="preserve">Alternatively, if anyone can make the all-you-can-eat Spotify model work for books, </t>
    </r>
    <r>
      <rPr>
        <b/>
        <sz val="12"/>
        <color rgb="FF000000"/>
        <rFont val="Calibri"/>
        <family val="2"/>
        <scheme val="minor"/>
      </rPr>
      <t>I think that would be a great platform as well to integrate social e-reader functionality into.</t>
    </r>
  </si>
  <si>
    <r>
      <t>Before Sofetch,</t>
    </r>
    <r>
      <rPr>
        <b/>
        <sz val="12"/>
        <color rgb="FF000000"/>
        <rFont val="Calibri"/>
        <family val="2"/>
        <scheme val="minor"/>
      </rPr>
      <t xml:space="preserve"> I worked at Anchor (now Spotify) and PicsArt in community building.</t>
    </r>
  </si>
  <si>
    <r>
      <t xml:space="preserve">Our obstacles were technical, design, but most importantly, legal. </t>
    </r>
    <r>
      <rPr>
        <b/>
        <sz val="12"/>
        <color rgb="FF000000"/>
        <rFont val="Calibri"/>
        <family val="2"/>
        <scheme val="minor"/>
      </rPr>
      <t>We wanted to test this product in Armenia - consumers spent 60% of their income on beauty services and it was a small enough market to easily test.</t>
    </r>
  </si>
  <si>
    <r>
      <t xml:space="preserve">I was </t>
    </r>
    <r>
      <rPr>
        <b/>
        <sz val="12"/>
        <color rgb="FF000000"/>
        <rFont val="Calibri"/>
        <family val="2"/>
        <scheme val="minor"/>
      </rPr>
      <t>marketing manager</t>
    </r>
    <r>
      <rPr>
        <sz val="12"/>
        <color indexed="8"/>
        <rFont val="Calibri"/>
        <family val="2"/>
        <scheme val="minor"/>
      </rPr>
      <t xml:space="preserve"> at a Digital Product Studio</t>
    </r>
  </si>
  <si>
    <r>
      <rPr>
        <b/>
        <sz val="12"/>
        <color rgb="FF000000"/>
        <rFont val="Calibri"/>
        <family val="2"/>
        <scheme val="minor"/>
      </rPr>
      <t>I was an Air Force C-17 cargo pilot,</t>
    </r>
    <r>
      <rPr>
        <sz val="12"/>
        <color indexed="8"/>
        <rFont val="Calibri"/>
        <family val="2"/>
        <scheme val="minor"/>
      </rPr>
      <t xml:space="preserve"> tasked with flying cargo into war zones.</t>
    </r>
  </si>
  <si>
    <r>
      <rPr>
        <b/>
        <sz val="12"/>
        <color rgb="FF000000"/>
        <rFont val="Calibri"/>
        <family val="2"/>
        <scheme val="minor"/>
      </rPr>
      <t>We tried to responsibly challenge our thinking.</t>
    </r>
    <r>
      <rPr>
        <sz val="12"/>
        <color indexed="8"/>
        <rFont val="Calibri"/>
        <family val="2"/>
        <scheme val="minor"/>
      </rPr>
      <t xml:space="preserve"> </t>
    </r>
    <r>
      <rPr>
        <b/>
        <sz val="12"/>
        <color rgb="FF000000"/>
        <rFont val="Calibri"/>
        <family val="2"/>
        <scheme val="minor"/>
      </rPr>
      <t>We had Syrians on the team and consulted with Syrians and international nonprofits. We talked to people on the ground</t>
    </r>
    <r>
      <rPr>
        <sz val="12"/>
        <color indexed="8"/>
        <rFont val="Calibri"/>
        <family val="2"/>
        <scheme val="minor"/>
      </rPr>
      <t>. But the only way to really validate our hypothesis was to get into the region and start experimenting, which was incredibly difficult to do. So we went a very long way without being able to confirm our hypothesis about the idea’s value.</t>
    </r>
  </si>
  <si>
    <r>
      <t xml:space="preserve">Roman had been working as a </t>
    </r>
    <r>
      <rPr>
        <b/>
        <sz val="12"/>
        <color rgb="FF000000"/>
        <rFont val="Calibri"/>
        <family val="2"/>
        <scheme val="minor"/>
      </rPr>
      <t>software engineer for global startups for over 8 years.</t>
    </r>
  </si>
  <si>
    <r>
      <t xml:space="preserve">My professional background is in marketing. I have a bachelor in marketing management and have worked in digital marketing from the start of my career. </t>
    </r>
    <r>
      <rPr>
        <b/>
        <sz val="12"/>
        <color rgb="FF000000"/>
        <rFont val="Calibri"/>
        <family val="2"/>
        <scheme val="minor"/>
      </rPr>
      <t>I've worked for large public-listed companies and small venture-funded startups in areas such as affiliate marketing, social media marketing, and content marketing.</t>
    </r>
    <r>
      <rPr>
        <sz val="12"/>
        <color indexed="8"/>
        <rFont val="Calibri"/>
        <family val="2"/>
        <scheme val="minor"/>
      </rPr>
      <t xml:space="preserve"> </t>
    </r>
  </si>
  <si>
    <r>
      <t>So</t>
    </r>
    <r>
      <rPr>
        <b/>
        <sz val="12"/>
        <color rgb="FF000000"/>
        <rFont val="Calibri"/>
        <family val="2"/>
        <scheme val="minor"/>
      </rPr>
      <t xml:space="preserve"> we are working against the current norm of the web, against free and against the tech giants and that whole cultural and structural thing takes a bit of time to change.</t>
    </r>
  </si>
  <si>
    <r>
      <rPr>
        <b/>
        <sz val="12"/>
        <color rgb="FF000000"/>
        <rFont val="Calibri"/>
        <family val="2"/>
        <scheme val="minor"/>
      </rPr>
      <t>My background is being an Amazon seller myself and growing a rather large wholesale operation</t>
    </r>
    <r>
      <rPr>
        <sz val="12"/>
        <color rgb="FF000000"/>
        <rFont val="Calibri"/>
        <family val="2"/>
        <scheme val="minor"/>
      </rPr>
      <t xml:space="preserve"> where I purchased goods directly from brands and sold on Amazon. </t>
    </r>
  </si>
  <si>
    <r>
      <t xml:space="preserve">Fast forward a few more years and I’m finishing my degree in Finance full-time and </t>
    </r>
    <r>
      <rPr>
        <b/>
        <sz val="12"/>
        <color rgb="FF000000"/>
        <rFont val="Calibri"/>
        <family val="2"/>
        <scheme val="minor"/>
      </rPr>
      <t>running a SaaS tool that helps Amazon sellers reprice their inventory to increase sales using AI. I can finally say that I’ve found a business that I’m passionate about driving forward.</t>
    </r>
  </si>
  <si>
    <r>
      <t>I am passionate about tech businesses. I constantly explore tech ideas.</t>
    </r>
    <r>
      <rPr>
        <b/>
        <sz val="12"/>
        <color rgb="FF000000"/>
        <rFont val="Calibri"/>
        <family val="2"/>
        <scheme val="minor"/>
      </rPr>
      <t xml:space="preserve"> Before the COVID crisis, I was present at most local tech events. </t>
    </r>
  </si>
  <si>
    <r>
      <rPr>
        <b/>
        <sz val="12"/>
        <color rgb="FF000000"/>
        <rFont val="Calibri"/>
        <family val="2"/>
        <scheme val="minor"/>
      </rPr>
      <t>Build the easiest MVP possible and get user feedback early.</t>
    </r>
    <r>
      <rPr>
        <sz val="12"/>
        <color rgb="FF000000"/>
        <rFont val="Calibri"/>
        <family val="2"/>
        <scheme val="minor"/>
      </rPr>
      <t xml:space="preserve"> </t>
    </r>
    <r>
      <rPr>
        <b/>
        <sz val="12"/>
        <color rgb="FF000000"/>
        <rFont val="Calibri"/>
        <family val="2"/>
        <scheme val="minor"/>
      </rPr>
      <t xml:space="preserve">Keep talking to users as you grow the product. </t>
    </r>
    <r>
      <rPr>
        <sz val="12"/>
        <color rgb="FF000000"/>
        <rFont val="Calibri"/>
        <family val="2"/>
        <scheme val="minor"/>
      </rPr>
      <t>This would have saved us MONTHS of time and allowed for an earlier pivot to something that would actually work!</t>
    </r>
  </si>
  <si>
    <r>
      <t>After uni, I set up a personal training business in my hometown of Cambridge</t>
    </r>
    <r>
      <rPr>
        <b/>
        <sz val="12"/>
        <color rgb="FF000000"/>
        <rFont val="Calibri"/>
        <family val="2"/>
        <scheme val="minor"/>
      </rPr>
      <t>. I enjoyed running my own business, but personal training wasn’t the right career for me.</t>
    </r>
    <r>
      <rPr>
        <sz val="12"/>
        <color rgb="FF000000"/>
        <rFont val="Calibri"/>
        <family val="2"/>
        <scheme val="minor"/>
      </rPr>
      <t xml:space="preserve"> I enjoyed staying active and eating well, but I realized it wasn’t my passion. I still enjoyed a beer and a pizza a bit too often!</t>
    </r>
  </si>
  <si>
    <r>
      <t>At this point, I had been trying (and failing miserably) to launch a new fitness-related online business.</t>
    </r>
    <r>
      <rPr>
        <b/>
        <sz val="12"/>
        <color rgb="FF000000"/>
        <rFont val="Calibri"/>
        <family val="2"/>
        <scheme val="minor"/>
      </rPr>
      <t xml:space="preserve"> I had been building an app for over half a year and still hadn’t launched anything, validated the idea, or even figured out a route to market. </t>
    </r>
    <r>
      <rPr>
        <sz val="12"/>
        <color indexed="8"/>
        <rFont val="Calibri"/>
        <family val="2"/>
        <scheme val="minor"/>
      </rPr>
      <t>Out of frustration, I challenged myself to ship an unrelated idea in a couple of days. </t>
    </r>
  </si>
  <si>
    <r>
      <t>For anyone facing copycats or competitors launching, I’d recommend reading The Innovation Stack by Jim McKelvey</t>
    </r>
    <r>
      <rPr>
        <b/>
        <sz val="12"/>
        <color rgb="FF000000"/>
        <rFont val="Calibri"/>
        <family val="2"/>
        <scheme val="minor"/>
      </rPr>
      <t>. It offers a brilliant reminder that the small decisions you make through research, feedback, and gut instinct compound to create something truly unique. Others may try to copy, but as long as you’re clear on your vision, it will be hard to stop you.</t>
    </r>
  </si>
  <si>
    <r>
      <rPr>
        <b/>
        <sz val="12"/>
        <color rgb="FF000000"/>
        <rFont val="Calibri"/>
        <family val="2"/>
        <scheme val="minor"/>
      </rPr>
      <t>I’m a data scientist for four years now, and I’m currently working at AdTriba, a marketing attribution tool.</t>
    </r>
    <r>
      <rPr>
        <sz val="12"/>
        <color rgb="FF000000"/>
        <rFont val="Calibri"/>
        <family val="2"/>
        <scheme val="minor"/>
      </rPr>
      <t xml:space="preserve"> I’m somewhere between a data scientist and a programmer, so I’m constantly trying to combine both skills and create something useful.</t>
    </r>
  </si>
  <si>
    <r>
      <t xml:space="preserve">I focused on accounting and finance, and my first job out of school was as a CPA. I only lasted a few years as a </t>
    </r>
    <r>
      <rPr>
        <b/>
        <sz val="12"/>
        <color rgb="FF000000"/>
        <rFont val="Calibri"/>
        <family val="2"/>
        <scheme val="minor"/>
      </rPr>
      <t>CPA</t>
    </r>
    <r>
      <rPr>
        <sz val="12"/>
        <color indexed="8"/>
        <rFont val="Calibri"/>
        <family val="2"/>
        <scheme val="minor"/>
      </rPr>
      <t xml:space="preserve">, and then moved into </t>
    </r>
    <r>
      <rPr>
        <b/>
        <sz val="12"/>
        <color rgb="FF000000"/>
        <rFont val="Calibri"/>
        <family val="2"/>
        <scheme val="minor"/>
      </rPr>
      <t>corporate finance</t>
    </r>
    <r>
      <rPr>
        <sz val="12"/>
        <color indexed="8"/>
        <rFont val="Calibri"/>
        <family val="2"/>
        <scheme val="minor"/>
      </rPr>
      <t>, which I did for a few years as well before going to graduate school, attending Berkeley Haas School of Business and getting my MBA. After my MBA,</t>
    </r>
    <r>
      <rPr>
        <b/>
        <sz val="12"/>
        <color rgb="FF000000"/>
        <rFont val="Calibri"/>
        <family val="2"/>
        <scheme val="minor"/>
      </rPr>
      <t xml:space="preserve"> I did management consulting for a few years, but ultimately went back into corporate finance, which is what I was doing before starting Tali. </t>
    </r>
  </si>
  <si>
    <r>
      <t>We hadn’t prioritized these legal-specific things before, but could we build and launch any of them within the timeframe we had left? It sounded like a one-step pivot —</t>
    </r>
    <r>
      <rPr>
        <b/>
        <sz val="12"/>
        <color rgb="FF000000"/>
        <rFont val="Calibri"/>
        <family val="2"/>
        <scheme val="minor"/>
      </rPr>
      <t xml:space="preserve"> we were still focused on voice technology for our existing core user but would expand our use case to go beyond time and deep within legal (something we hadn’t previously planned).</t>
    </r>
  </si>
  <si>
    <r>
      <t xml:space="preserve">I was working for a </t>
    </r>
    <r>
      <rPr>
        <b/>
        <sz val="12"/>
        <color rgb="FF000000"/>
        <rFont val="Calibri"/>
        <family val="2"/>
        <scheme val="minor"/>
      </rPr>
      <t xml:space="preserve">travel company doing web development and other IT-related tasks. </t>
    </r>
    <r>
      <rPr>
        <sz val="12"/>
        <color rgb="FF000000"/>
        <rFont val="Calibri"/>
        <family val="2"/>
        <scheme val="minor"/>
      </rPr>
      <t>I had a tremendous freedom during this job to start projects and experiment with things. This allowed me to grow my coding chops as well as create a taste for starting projects and side-businesses.</t>
    </r>
  </si>
  <si>
    <r>
      <t>After my studies in Computer Science,</t>
    </r>
    <r>
      <rPr>
        <b/>
        <sz val="12"/>
        <color rgb="FF000000"/>
        <rFont val="Calibri"/>
        <family val="2"/>
        <scheme val="minor"/>
      </rPr>
      <t xml:space="preserve"> I took up a job in a software company. </t>
    </r>
    <r>
      <rPr>
        <sz val="12"/>
        <color indexed="8"/>
        <rFont val="Calibri"/>
        <family val="2"/>
        <scheme val="minor"/>
      </rPr>
      <t>I did not want to jump right into starting a venture before gaining exposure to the industry.</t>
    </r>
  </si>
  <si>
    <r>
      <rPr>
        <b/>
        <sz val="12"/>
        <color rgb="FF000000"/>
        <rFont val="Calibri"/>
        <family val="2"/>
        <scheme val="minor"/>
      </rPr>
      <t xml:space="preserve">We were quick to pivot when things weren’t working, </t>
    </r>
    <r>
      <rPr>
        <sz val="12"/>
        <color indexed="8"/>
        <rFont val="Calibri"/>
        <family val="2"/>
        <scheme val="minor"/>
      </rPr>
      <t xml:space="preserve">which was a good thing. But, again, we did not define goals for the pivot either. Our operations were like an empty boat in the river. We were flowing in the direction the current took us trying to find green pastures wherever we landed.
</t>
    </r>
  </si>
  <si>
    <r>
      <rPr>
        <b/>
        <sz val="12"/>
        <color rgb="FF000000"/>
        <rFont val="Calibri"/>
        <family val="2"/>
        <scheme val="minor"/>
      </rPr>
      <t>We decided to explore the future of work management, and I led a team of 5 people to dig into this problem for about 6 months. I already had deep experience in this domain</t>
    </r>
    <r>
      <rPr>
        <sz val="12"/>
        <color rgb="FF000000"/>
        <rFont val="Calibri"/>
        <family val="2"/>
        <scheme val="minor"/>
      </rPr>
      <t xml:space="preserve">, and we accumulated tons of feedback at Targetprocess, so we started from scratch essentially. 
</t>
    </r>
  </si>
  <si>
    <r>
      <t>A few years ago</t>
    </r>
    <r>
      <rPr>
        <b/>
        <sz val="12"/>
        <color rgb="FF000000"/>
        <rFont val="Calibri"/>
        <family val="2"/>
        <scheme val="minor"/>
      </rPr>
      <t xml:space="preserve"> I was getting more and more interested in affiliate marketing.</t>
    </r>
    <r>
      <rPr>
        <sz val="12"/>
        <color rgb="FF000000"/>
        <rFont val="Calibri"/>
        <family val="2"/>
        <scheme val="minor"/>
      </rPr>
      <t xml:space="preserve"> While</t>
    </r>
    <r>
      <rPr>
        <b/>
        <sz val="12"/>
        <color rgb="FF000000"/>
        <rFont val="Calibri"/>
        <family val="2"/>
        <scheme val="minor"/>
      </rPr>
      <t xml:space="preserve"> I was running various online magazines at that time</t>
    </r>
    <r>
      <rPr>
        <sz val="12"/>
        <color rgb="FF000000"/>
        <rFont val="Calibri"/>
        <family val="2"/>
        <scheme val="minor"/>
      </rPr>
      <t>, I didn’t have much experience with affiliate sites.</t>
    </r>
  </si>
  <si>
    <r>
      <t xml:space="preserve"> My background is in web development but  I consider myself more as a </t>
    </r>
    <r>
      <rPr>
        <b/>
        <sz val="12"/>
        <color rgb="FF000000"/>
        <rFont val="Calibri"/>
        <family val="2"/>
        <scheme val="minor"/>
      </rPr>
      <t>project manager as I rarely get hands-on anymore with my projects.</t>
    </r>
  </si>
  <si>
    <r>
      <t>When I started WURA in 2013, I was actually just recovering from a</t>
    </r>
    <r>
      <rPr>
        <b/>
        <sz val="12"/>
        <color rgb="FF000000"/>
        <rFont val="Calibri"/>
        <family val="2"/>
        <scheme val="minor"/>
      </rPr>
      <t xml:space="preserve"> failed startup the year before. </t>
    </r>
  </si>
  <si>
    <r>
      <t xml:space="preserve">So, to reduce risks, </t>
    </r>
    <r>
      <rPr>
        <b/>
        <sz val="12"/>
        <color rgb="FF000000"/>
        <rFont val="Calibri"/>
        <family val="2"/>
        <scheme val="minor"/>
      </rPr>
      <t>I had producers send me hard drives first that contained several movies. Then from there, we chose 3-5 titles that we really wanted. Over time, that saved a lot of money and headache</t>
    </r>
  </si>
  <si>
    <r>
      <t>I was studying communications and film at RMIT, which is also where the confidence in heading into a video career came from.</t>
    </r>
    <r>
      <rPr>
        <b/>
        <sz val="12"/>
        <color rgb="FF000000"/>
        <rFont val="Calibri"/>
        <family val="2"/>
        <scheme val="minor"/>
      </rPr>
      <t xml:space="preserve"> I was also working at a Mexican restaurant that served great tacos.</t>
    </r>
    <r>
      <rPr>
        <sz val="12"/>
        <color indexed="8"/>
        <rFont val="Calibri"/>
        <family val="2"/>
        <scheme val="minor"/>
      </rPr>
      <t xml:space="preserve"> This was super important, as I’m convinced that there is some kind of advantage to a founder/someone in business development who has worked in hospitality for an extended period; you have to think quick, talk quick, and get drilled on the difference between good and terrible service.</t>
    </r>
  </si>
  <si>
    <r>
      <t>We ran ads with almost no success.</t>
    </r>
    <r>
      <rPr>
        <b/>
        <sz val="12"/>
        <color rgb="FF000000"/>
        <rFont val="Calibri"/>
        <family val="2"/>
        <scheme val="minor"/>
      </rPr>
      <t xml:space="preserve"> The best way of getting new customers was honestly knowing what they looked like, and reaching out to them with a highly personalized note on why our collaboration would be beneficial whenever we came across them.</t>
    </r>
  </si>
  <si>
    <r>
      <t>One example is the .io registry decided to sell their own backorders only a few months after I started park.io. I thought I would surely have to close the site and quit, because how could I compete with the registry?</t>
    </r>
    <r>
      <rPr>
        <b/>
        <sz val="12"/>
        <color rgb="FF000000"/>
        <rFont val="Calibri"/>
        <family val="2"/>
        <scheme val="minor"/>
      </rPr>
      <t xml:space="preserve"> Luckily our systems were different enough that there was still value in the service that park.io was providing. Also, I was able to incorporate their system and leverage it with our own.</t>
    </r>
  </si>
  <si>
    <r>
      <t>Within 3 months, we built a first version</t>
    </r>
    <r>
      <rPr>
        <b/>
        <sz val="12"/>
        <color rgb="FF000000"/>
        <rFont val="Calibri"/>
        <family val="2"/>
        <scheme val="minor"/>
      </rPr>
      <t>, which was a very slim and basic version of what the product is today, but it had everything we needed to go to the next validation stage: How will our customers use it.</t>
    </r>
  </si>
  <si>
    <r>
      <t>I started Festivilia as a side project while still working at Cartehub as a Business Development Personnel</t>
    </r>
    <r>
      <rPr>
        <b/>
        <sz val="12"/>
        <color rgb="FF000000"/>
        <rFont val="Calibri"/>
        <family val="2"/>
        <scheme val="minor"/>
      </rPr>
      <t>. I have since left Cartehub and joined Divine Touch Productions; an International production company headquartered in Egypt.</t>
    </r>
    <r>
      <rPr>
        <sz val="12"/>
        <color rgb="FF000000"/>
        <rFont val="Calibri"/>
        <family val="2"/>
        <scheme val="minor"/>
      </rPr>
      <t xml:space="preserve"> Technically, Festivilia is still a side project as I work full-time remotely for Divine Touch.</t>
    </r>
  </si>
  <si>
    <r>
      <t xml:space="preserve">With no background in software development and definitely very broke with no funds to hire a developer, I didn't know how I would build a platform by myself. </t>
    </r>
    <r>
      <rPr>
        <b/>
        <sz val="12"/>
        <color rgb="FF000000"/>
        <rFont val="Calibri"/>
        <family val="2"/>
        <scheme val="minor"/>
      </rPr>
      <t xml:space="preserve">I took up the challenge to research, read a lot of articles on website development, how to build an MVP, etc! Well, as they say, the rest is history. </t>
    </r>
  </si>
  <si>
    <r>
      <t xml:space="preserve">I read The Lean Startup and decide that it was better to strip the idea down but actually ship it than eventually face the fact that I alone couldn’t build such a complex product. </t>
    </r>
    <r>
      <rPr>
        <b/>
        <sz val="12"/>
        <color rgb="FF000000"/>
        <rFont val="Calibri"/>
        <family val="2"/>
        <scheme val="minor"/>
      </rPr>
      <t>So I reduce the functionalities to just the static website builder with blocks that allowed publishing the website with a custom domain name. Later on, I decided to reduce it even further to just the HTML exporting.</t>
    </r>
  </si>
  <si>
    <r>
      <t xml:space="preserve">As a </t>
    </r>
    <r>
      <rPr>
        <b/>
        <sz val="12"/>
        <color rgb="FF000000"/>
        <rFont val="Calibri"/>
        <family val="2"/>
        <scheme val="minor"/>
      </rPr>
      <t>young engineer I was tasked with building some of the first websites in Serbia. I</t>
    </r>
    <r>
      <rPr>
        <sz val="12"/>
        <color rgb="FF000000"/>
        <rFont val="Calibri"/>
        <family val="2"/>
        <scheme val="minor"/>
      </rPr>
      <t xml:space="preserve"> liked it so much that I started creating websites in my own time - first for my hometown (Bijeljina in Bosnia), then for my favorite bands (Oasis, etc) and finally my favorite football club - FC Red Star Belgrade.</t>
    </r>
  </si>
  <si>
    <r>
      <t xml:space="preserve">The first challenge I experienced was the fact that I simply did not know the enterprise market well enough. Being from Serbia can be a serious handicap. </t>
    </r>
    <r>
      <rPr>
        <b/>
        <sz val="12"/>
        <color rgb="FF000000"/>
        <rFont val="Calibri"/>
        <family val="2"/>
        <scheme val="minor"/>
      </rPr>
      <t>When a potential client approaches you, you simply are not aware of his size, nor the fact that your fees are ridiculously low for him. It took me a while to understand that I needed to offer a variety of services, low-end for small/medium businesses and high-end for enterprise ones.</t>
    </r>
  </si>
  <si>
    <r>
      <rPr>
        <b/>
        <sz val="12"/>
        <color rgb="FF000000"/>
        <rFont val="Calibri"/>
        <family val="2"/>
        <scheme val="minor"/>
      </rPr>
      <t>I worked for nearly 5 years as a Senior Technical Manager for a product engineering firm.</t>
    </r>
    <r>
      <rPr>
        <sz val="12"/>
        <color rgb="FF000000"/>
        <rFont val="Calibri"/>
        <family val="2"/>
        <scheme val="minor"/>
      </rPr>
      <t xml:space="preserve"> In 2009, I founded Maruti Techlabs with a single assignment for a client in the United States</t>
    </r>
  </si>
  <si>
    <r>
      <t xml:space="preserve">As a result, </t>
    </r>
    <r>
      <rPr>
        <b/>
        <sz val="12"/>
        <color rgb="FF000000"/>
        <rFont val="Calibri"/>
        <family val="2"/>
        <scheme val="minor"/>
      </rPr>
      <t>we created a chatbot to address this troubling problem. We planned to build an easy-to-use chatbot and live chat platform based on their excellent achievements to reproduce favorable results for other companies across industries.</t>
    </r>
  </si>
  <si>
    <t xml:space="preserve">Respond to customers as soon as possible: I would see an e-mail from a customer and think, “I’ll get back to them after I do this!” And then sometimes I forgot to get back to them. In a business, the customer’s happiness should come first.
</t>
  </si>
  <si>
    <r>
      <t>Growth became a new curiosity of mine, and I eventually joined the</t>
    </r>
    <r>
      <rPr>
        <b/>
        <sz val="12"/>
        <color rgb="FF000000"/>
        <rFont val="Calibri"/>
        <family val="2"/>
        <scheme val="minor"/>
      </rPr>
      <t xml:space="preserve"> Bing team at Microsoft, then the digital experience team at American Express. </t>
    </r>
    <r>
      <rPr>
        <sz val="12"/>
        <color indexed="8"/>
        <rFont val="Calibri"/>
        <family val="2"/>
        <scheme val="minor"/>
      </rPr>
      <t xml:space="preserve">These roles helped me gain some marketing and growth experience, and I ended up falling in love with that part of the job. </t>
    </r>
  </si>
  <si>
    <r>
      <rPr>
        <b/>
        <sz val="12"/>
        <color rgb="FF000000"/>
        <rFont val="Calibri"/>
        <family val="2"/>
        <scheme val="minor"/>
      </rPr>
      <t>I was consulting in tech and business straight out of college,</t>
    </r>
    <r>
      <rPr>
        <sz val="12"/>
        <color indexed="8"/>
        <rFont val="Calibri"/>
        <family val="2"/>
        <scheme val="minor"/>
      </rPr>
      <t xml:space="preserve"> started a few ventures and am now co-founder of a company called Crowdraising (The platform for the future of work).  </t>
    </r>
  </si>
  <si>
    <r>
      <t xml:space="preserve">a qualified Computer Science engineer, </t>
    </r>
    <r>
      <rPr>
        <b/>
        <sz val="12"/>
        <color rgb="FF000000"/>
        <rFont val="Calibri"/>
        <family val="2"/>
        <scheme val="minor"/>
      </rPr>
      <t>I have extensive experience building open-source technologies</t>
    </r>
  </si>
  <si>
    <r>
      <rPr>
        <b/>
        <sz val="12"/>
        <color rgb="FF000000"/>
        <rFont val="Calibri"/>
        <family val="2"/>
        <scheme val="minor"/>
      </rPr>
      <t xml:space="preserve">In late 2015 I was freelancing and looking for a startup problem to tackle. </t>
    </r>
    <r>
      <rPr>
        <sz val="12"/>
        <color indexed="8"/>
        <rFont val="Calibri"/>
        <family val="2"/>
        <scheme val="minor"/>
      </rPr>
      <t xml:space="preserve">Spurred on in part by the hype at the time around drones and their applications, we began searching for use cases. </t>
    </r>
  </si>
  <si>
    <r>
      <t>Towards the end of Haptl</t>
    </r>
    <r>
      <rPr>
        <b/>
        <sz val="12"/>
        <color rgb="FF000000"/>
        <rFont val="Calibri"/>
        <family val="2"/>
        <scheme val="minor"/>
      </rPr>
      <t xml:space="preserve">y, we began working on another idea, which started to gain traction. It was an idea that we were both more passionate about as we had personal experience with the problem we were solving. </t>
    </r>
    <r>
      <rPr>
        <sz val="12"/>
        <color indexed="8"/>
        <rFont val="Calibri"/>
        <family val="2"/>
        <scheme val="minor"/>
      </rPr>
      <t>We decided to shift our focus to the new business and this, along with the difficulties described above, drove the decision to shut down Haptly.  Because we hadn’t actually taken any investment with Haptly and it was still split 50/50, we actually kept that company as the formation for the new venture.</t>
    </r>
  </si>
  <si>
    <r>
      <t>I was working in</t>
    </r>
    <r>
      <rPr>
        <b/>
        <sz val="12"/>
        <color rgb="FF000000"/>
        <rFont val="Calibri"/>
        <family val="2"/>
        <scheme val="minor"/>
      </rPr>
      <t xml:space="preserve"> AI across Europe and the US, focusing on IT productivity solutions.</t>
    </r>
  </si>
  <si>
    <r>
      <t xml:space="preserve"> I completed my MBA and</t>
    </r>
    <r>
      <rPr>
        <b/>
        <sz val="12"/>
        <color rgb="FF000000"/>
        <rFont val="Calibri"/>
        <family val="2"/>
        <scheme val="minor"/>
      </rPr>
      <t xml:space="preserve"> founded another startup</t>
    </r>
    <r>
      <rPr>
        <sz val="12"/>
        <color rgb="FF000000"/>
        <rFont val="Calibri"/>
        <family val="2"/>
        <scheme val="minor"/>
      </rPr>
      <t>,</t>
    </r>
    <r>
      <rPr>
        <b/>
        <sz val="12"/>
        <color rgb="FF000000"/>
        <rFont val="Calibri"/>
        <family val="2"/>
        <scheme val="minor"/>
      </rPr>
      <t xml:space="preserve"> TaskPace AI</t>
    </r>
    <r>
      <rPr>
        <sz val="12"/>
        <color rgb="FF000000"/>
        <rFont val="Calibri"/>
        <family val="2"/>
        <scheme val="minor"/>
      </rPr>
      <t>, an AI management assistant for Salesforce users. It helped managers focus their teams on the appropriate activities in their CRM.
Initially, we thought that a transcription tool could be the solution. It would record and document meeting discussions to ensure no action items or essential insights were forgotten.</t>
    </r>
    <r>
      <rPr>
        <b/>
        <sz val="12"/>
        <color rgb="FF000000"/>
        <rFont val="Calibri"/>
        <family val="2"/>
        <scheme val="minor"/>
      </rPr>
      <t xml:space="preserve"> But as we worked on this solution, we realized that real-time transcription was just scraping the surface of the problem.</t>
    </r>
  </si>
  <si>
    <r>
      <t>It was an “ahhhh” moment -</t>
    </r>
    <r>
      <rPr>
        <b/>
        <sz val="12"/>
        <color rgb="FF000000"/>
        <rFont val="Calibri"/>
        <family val="2"/>
        <scheme val="minor"/>
      </rPr>
      <t xml:space="preserve"> we needed to test for these types of unexpected outcomes in controlled ways. We had not anticipated Spanish users from our TikTok experiment until then, as our sponsored videos were solely in English.</t>
    </r>
    <r>
      <rPr>
        <sz val="12"/>
        <color rgb="FF000000"/>
        <rFont val="Calibri"/>
        <family val="2"/>
        <scheme val="minor"/>
      </rPr>
      <t xml:space="preserve"> We weren’t ready for that new sign-up volume. There were a few weeks of frantically responding to an onslaught of Intercom support tickets, all in Spanish, toggling between Intercom and Google Translate.</t>
    </r>
  </si>
  <si>
    <r>
      <t xml:space="preserve">I'm a </t>
    </r>
    <r>
      <rPr>
        <b/>
        <sz val="12"/>
        <color rgb="FF000000"/>
        <rFont val="Calibri"/>
        <family val="2"/>
        <scheme val="minor"/>
      </rPr>
      <t>Front-end Web Developer and have been in the industry for over 10 years now.</t>
    </r>
  </si>
  <si>
    <t>Worked for several years in the field of engineering and web products</t>
  </si>
  <si>
    <r>
      <t xml:space="preserve">Obviously, we ended up dealing with all possible problems with freelancers: missed deadlines, bad code, overestimated work hours, developers disappearing </t>
    </r>
    <r>
      <rPr>
        <b/>
        <sz val="12"/>
        <color rgb="FF000000"/>
        <rFont val="Calibri"/>
        <family val="2"/>
        <scheme val="minor"/>
      </rPr>
      <t>when we needed to fix a critical bug, and so on and so on. We started using Hubstaff for employee time tracking and it did the trick</t>
    </r>
  </si>
  <si>
    <r>
      <t xml:space="preserve">A year ago, </t>
    </r>
    <r>
      <rPr>
        <b/>
        <sz val="12"/>
        <color rgb="FF000000"/>
        <rFont val="Calibri"/>
        <family val="2"/>
        <scheme val="minor"/>
      </rPr>
      <t xml:space="preserve">I quit my job as an IT support engineer and moved to Spain to pursue my dream of running an online business. </t>
    </r>
    <r>
      <rPr>
        <sz val="12"/>
        <color indexed="8"/>
        <rFont val="Calibri"/>
        <family val="2"/>
        <scheme val="minor"/>
      </rPr>
      <t>A dream to have an influence on our world, to matter, and to have somehow control over my life.</t>
    </r>
  </si>
  <si>
    <r>
      <t xml:space="preserve">My background is </t>
    </r>
    <r>
      <rPr>
        <b/>
        <sz val="12"/>
        <color rgb="FF000000"/>
        <rFont val="Calibri"/>
        <family val="2"/>
        <scheme val="minor"/>
      </rPr>
      <t>Back-End &amp; Embedded Software Engineering. While I was working in a company as an embedded software engineer,</t>
    </r>
    <r>
      <rPr>
        <sz val="12"/>
        <color indexed="8"/>
        <rFont val="Calibri"/>
        <family val="2"/>
        <scheme val="minor"/>
      </rPr>
      <t xml:space="preserve"> I met with Asana and I didn’t find it sufficient. </t>
    </r>
  </si>
  <si>
    <r>
      <rPr>
        <b/>
        <sz val="12"/>
        <color rgb="FF000000"/>
        <rFont val="Calibri"/>
        <family val="2"/>
        <scheme val="minor"/>
      </rPr>
      <t>We decided to pivot.</t>
    </r>
    <r>
      <rPr>
        <sz val="12"/>
        <color indexed="8"/>
        <rFont val="Calibri"/>
        <family val="2"/>
        <scheme val="minor"/>
      </rPr>
      <t xml:space="preserve"> Patron.ai was not a project management system anymore, we were going to make it a gamification platform integrated with current project management tools. </t>
    </r>
    <r>
      <rPr>
        <b/>
        <sz val="12"/>
        <color rgb="FF000000"/>
        <rFont val="Calibri"/>
        <family val="2"/>
        <scheme val="minor"/>
      </rPr>
      <t>We aimed to increase productivity in businesses by gamification. We set some features to develop. We made the integration with Jira. We re-activated the website.</t>
    </r>
  </si>
  <si>
    <r>
      <t xml:space="preserve">Javier, Arnoldo &amp; myself were working on another company founded by Javier.  </t>
    </r>
    <r>
      <rPr>
        <b/>
        <sz val="12"/>
        <color rgb="FF000000"/>
        <rFont val="Calibri"/>
        <family val="2"/>
        <scheme val="minor"/>
      </rPr>
      <t>We were manufacturing slot machines for casinos and other venues.</t>
    </r>
  </si>
  <si>
    <r>
      <t xml:space="preserve">My background is in sales, marketing and </t>
    </r>
    <r>
      <rPr>
        <b/>
        <sz val="12"/>
        <color rgb="FF000000"/>
        <rFont val="Calibri"/>
        <family val="2"/>
        <scheme val="minor"/>
      </rPr>
      <t>business transformation.</t>
    </r>
  </si>
  <si>
    <r>
      <t xml:space="preserve">Hi Nico! My background is in sales, marketing and business transformation. I’m 44 and this is </t>
    </r>
    <r>
      <rPr>
        <sz val="12"/>
        <color rgb="FF000000"/>
        <rFont val="Calibri"/>
        <family val="2"/>
        <scheme val="minor"/>
      </rPr>
      <t>my second startup</t>
    </r>
    <r>
      <rPr>
        <sz val="12"/>
        <color indexed="8"/>
        <rFont val="Calibri"/>
        <family val="2"/>
        <scheme val="minor"/>
      </rPr>
      <t>, my</t>
    </r>
    <r>
      <rPr>
        <b/>
        <sz val="12"/>
        <color rgb="FF000000"/>
        <rFont val="Calibri"/>
        <family val="2"/>
        <scheme val="minor"/>
      </rPr>
      <t xml:space="preserve"> first was a consulting and software sales company.
</t>
    </r>
    <r>
      <rPr>
        <sz val="12"/>
        <color indexed="8"/>
        <rFont val="Calibri"/>
        <family val="2"/>
        <scheme val="minor"/>
      </rPr>
      <t xml:space="preserve">
I came up with </t>
    </r>
    <r>
      <rPr>
        <b/>
        <sz val="12"/>
        <color rgb="FF000000"/>
        <rFont val="Calibri"/>
        <family val="2"/>
        <scheme val="minor"/>
      </rPr>
      <t>Findie</t>
    </r>
    <r>
      <rPr>
        <sz val="12"/>
        <color indexed="8"/>
        <rFont val="Calibri"/>
        <family val="2"/>
        <scheme val="minor"/>
      </rPr>
      <t xml:space="preserve">, our original project, while I was doing my MBA. 
So that particular project is kind of a </t>
    </r>
    <r>
      <rPr>
        <b/>
        <sz val="12"/>
        <color rgb="FF000000"/>
        <rFont val="Calibri"/>
        <family val="2"/>
        <scheme val="minor"/>
      </rPr>
      <t>success</t>
    </r>
    <r>
      <rPr>
        <sz val="12"/>
        <color indexed="8"/>
        <rFont val="Calibri"/>
        <family val="2"/>
        <scheme val="minor"/>
      </rPr>
      <t xml:space="preserve"> but also in a way it </t>
    </r>
    <r>
      <rPr>
        <b/>
        <sz val="12"/>
        <color rgb="FF000000"/>
        <rFont val="Calibri"/>
        <family val="2"/>
        <scheme val="minor"/>
      </rPr>
      <t>failed</t>
    </r>
    <r>
      <rPr>
        <sz val="12"/>
        <color indexed="8"/>
        <rFont val="Calibri"/>
        <family val="2"/>
        <scheme val="minor"/>
      </rPr>
      <t xml:space="preserve"> to meet its original goals. </t>
    </r>
  </si>
  <si>
    <r>
      <rPr>
        <sz val="12"/>
        <color rgb="FF000000"/>
        <rFont val="Calibri"/>
        <family val="2"/>
        <scheme val="minor"/>
      </rPr>
      <t>Sounds totally counterintuitive, but it also means</t>
    </r>
    <r>
      <rPr>
        <b/>
        <sz val="12"/>
        <color rgb="FF000000"/>
        <rFont val="Calibri"/>
        <family val="2"/>
        <scheme val="minor"/>
      </rPr>
      <t xml:space="preserve"> you have to sell your vision to investors, you have to find other ways of incentivizing your people, and you have to find perseverance you didn’t know you had.</t>
    </r>
    <r>
      <rPr>
        <sz val="12"/>
        <color rgb="FF000000"/>
        <rFont val="Calibri"/>
        <family val="2"/>
        <scheme val="minor"/>
      </rPr>
      <t xml:space="preserve"> Cliché but nonetheless true.</t>
    </r>
  </si>
  <si>
    <r>
      <t>Before KWFinder</t>
    </r>
    <r>
      <rPr>
        <b/>
        <sz val="12"/>
        <color rgb="FF000000"/>
        <rFont val="Calibri"/>
        <family val="2"/>
        <scheme val="minor"/>
      </rPr>
      <t>, I developed some online marketing tools to cover my needs</t>
    </r>
    <r>
      <rPr>
        <sz val="12"/>
        <color indexed="8"/>
        <rFont val="Calibri"/>
        <family val="2"/>
        <scheme val="minor"/>
      </rPr>
      <t>. I kind of hoped there would be more people with the same needs. I’m not a fan of deep analyses and business plans so I always use my intuition to evaluate the market potential.</t>
    </r>
  </si>
  <si>
    <r>
      <t xml:space="preserve">The D-day came when I launched the very first version of KWFinder in 2014. At that time, I had many other projects running yet </t>
    </r>
    <r>
      <rPr>
        <b/>
        <sz val="12"/>
        <color rgb="FF000000"/>
        <rFont val="Calibri"/>
        <family val="2"/>
        <scheme val="minor"/>
      </rPr>
      <t xml:space="preserve">many of them failed. </t>
    </r>
    <r>
      <rPr>
        <sz val="12"/>
        <color indexed="8"/>
        <rFont val="Calibri"/>
        <family val="2"/>
        <scheme val="minor"/>
      </rPr>
      <t>I’m not a pro developer, so I always create a prototype and launch it asap</t>
    </r>
  </si>
  <si>
    <r>
      <rPr>
        <b/>
        <sz val="12"/>
        <color rgb="FF000000"/>
        <rFont val="Calibri"/>
        <family val="2"/>
        <scheme val="minor"/>
      </rPr>
      <t>I got into writing software in the early 90s (yes, I am old). I wrote traditional software - Macintosh applications - in the beginning, but starting in 1996 I got into the fledgling internet.</t>
    </r>
    <r>
      <rPr>
        <sz val="12"/>
        <color rgb="FF000000"/>
        <rFont val="Calibri"/>
        <family val="2"/>
        <scheme val="minor"/>
      </rPr>
      <t xml:space="preserve"> Since then I've worked in Canada (my homeland), US, and across Europe starting in 1997 (writing software is a much better way to see the world than joining the military, in my opinion). </t>
    </r>
    <r>
      <rPr>
        <b/>
        <sz val="12"/>
        <color rgb="FF000000"/>
        <rFont val="Calibri"/>
        <family val="2"/>
        <scheme val="minor"/>
      </rPr>
      <t>I always was a consultant and started lots of companies.</t>
    </r>
  </si>
  <si>
    <r>
      <t>Back in the early 2000s, I</t>
    </r>
    <r>
      <rPr>
        <b/>
        <sz val="12"/>
        <color rgb="FF000000"/>
        <rFont val="Calibri"/>
        <family val="2"/>
        <scheme val="minor"/>
      </rPr>
      <t xml:space="preserve"> co-founded a company that wrote gambling games for mobiles (WAP - remember that?!). Other companies included Filmamora, a DVD rental by mail company, in Spain. A kind of Netflix for Spain</t>
    </r>
    <r>
      <rPr>
        <sz val="12"/>
        <color rgb="FF000000"/>
        <rFont val="Calibri"/>
        <family val="2"/>
        <scheme val="minor"/>
      </rPr>
      <t xml:space="preserve">. That led to my contact with Team Toygaroo.
</t>
    </r>
  </si>
  <si>
    <r>
      <t xml:space="preserve">We knew that the model was wrong - we offered free shipping and because toys were so variable in shape and size that was the wrong thing to do. </t>
    </r>
    <r>
      <rPr>
        <b/>
        <sz val="12"/>
        <color rgb="FF000000"/>
        <rFont val="Calibri"/>
        <family val="2"/>
        <scheme val="minor"/>
      </rPr>
      <t>My recollection is that we wanted to move away from the ‘free shipping’ model but Cuban’s team was adamant that was a USP for us and also ‘part of what they signed up for’.</t>
    </r>
  </si>
  <si>
    <r>
      <t xml:space="preserve">18 months ago I quit </t>
    </r>
    <r>
      <rPr>
        <b/>
        <sz val="12"/>
        <color rgb="FF000000"/>
        <rFont val="Calibri"/>
        <family val="2"/>
        <scheme val="minor"/>
      </rPr>
      <t>my full-time job as a data-engineer</t>
    </r>
    <r>
      <rPr>
        <sz val="12"/>
        <color rgb="FF000000"/>
        <rFont val="Calibri"/>
        <family val="2"/>
        <scheme val="minor"/>
      </rPr>
      <t xml:space="preserve"> to go the indie hacker way with my lifelong friend, Kevin Sahin. </t>
    </r>
  </si>
  <si>
    <r>
      <t xml:space="preserve">So we were at the point where we did not know if we had to quit and we did not know if we had enough time to launch something else. </t>
    </r>
    <r>
      <rPr>
        <b/>
        <sz val="12"/>
        <color rgb="FF000000"/>
        <rFont val="Calibri"/>
        <family val="2"/>
        <scheme val="minor"/>
      </rPr>
      <t>We ended up building ScrapingBee because we knew we would never be sure of anything we’d better build something out of this uncertainty instead of just wondering.</t>
    </r>
  </si>
  <si>
    <r>
      <t xml:space="preserve">Since January 2021, I joined Zetoolbox as their </t>
    </r>
    <r>
      <rPr>
        <b/>
        <sz val="12"/>
        <color rgb="FF000000"/>
        <rFont val="Calibri"/>
        <family val="2"/>
        <scheme val="minor"/>
      </rPr>
      <t>new Head of Community. My role is to build the community of the best french-speaking freelancers in the no-code space to help SMBs in their digital transformation.</t>
    </r>
  </si>
  <si>
    <r>
      <t>In 2017, I</t>
    </r>
    <r>
      <rPr>
        <b/>
        <sz val="12"/>
        <color rgb="FF000000"/>
        <rFont val="Calibri"/>
        <family val="2"/>
        <scheme val="minor"/>
      </rPr>
      <t xml:space="preserve"> accepted a creative director job offer at an advertising agency</t>
    </r>
    <r>
      <rPr>
        <sz val="12"/>
        <color rgb="FF000000"/>
        <rFont val="Calibri"/>
        <family val="2"/>
        <scheme val="minor"/>
      </rPr>
      <t>, and a year later, I quit the job</t>
    </r>
  </si>
  <si>
    <r>
      <t>I founded my first business (graphic design studio) by helping out friends who played in rock bands by designing gig posters, album artworks, band logos, and Myspace layouts. In parallel, I tried to co-found another marketing agency startup.</t>
    </r>
    <r>
      <rPr>
        <b/>
        <sz val="12"/>
        <color rgb="FF000000"/>
        <rFont val="Calibri"/>
        <family val="2"/>
        <scheme val="minor"/>
      </rPr>
      <t xml:space="preserve"> I failed fast because of a lack of money while bootstrapping.</t>
    </r>
  </si>
  <si>
    <r>
      <rPr>
        <b/>
        <sz val="12"/>
        <color rgb="FF000000"/>
        <rFont val="Calibri"/>
        <family val="2"/>
        <scheme val="minor"/>
      </rPr>
      <t xml:space="preserve">I spent 13 years at Microsoft, working my way up from a technical writer to eventually running IT for, and reporting to the head of, Microsoft Research Asia </t>
    </r>
    <r>
      <rPr>
        <sz val="12"/>
        <color indexed="8"/>
        <rFont val="Calibri"/>
        <family val="2"/>
        <scheme val="minor"/>
      </rPr>
      <t>while living and working in Beijing.</t>
    </r>
  </si>
  <si>
    <r>
      <rPr>
        <b/>
        <sz val="12"/>
        <color rgb="FF000000"/>
        <rFont val="Calibri"/>
        <family val="2"/>
        <scheme val="minor"/>
      </rPr>
      <t>I studied Chemistry then worked as a management consultant to E&amp;Y and Accenture before jumping into the startup world.</t>
    </r>
    <r>
      <rPr>
        <sz val="12"/>
        <color rgb="FF000000"/>
        <rFont val="Calibri"/>
        <family val="2"/>
        <scheme val="minor"/>
      </rPr>
      <t xml:space="preserve">
</t>
    </r>
  </si>
  <si>
    <r>
      <t>Apart from this,</t>
    </r>
    <r>
      <rPr>
        <b/>
        <sz val="12"/>
        <color rgb="FF000000"/>
        <rFont val="Calibri"/>
        <family val="2"/>
        <scheme val="minor"/>
      </rPr>
      <t xml:space="preserve"> I also ran my brother's lawn and landscape company in High School when he left for college. My family history is very entrepreneurial, though, from my great grandfather (who was one of the first inventors of the Travel Trailer / RV) to my dad (who always was tinkering with his own businesses).</t>
    </r>
  </si>
  <si>
    <r>
      <t xml:space="preserve">my educational and </t>
    </r>
    <r>
      <rPr>
        <b/>
        <sz val="12"/>
        <color rgb="FF000000"/>
        <rFont val="Calibri"/>
        <family val="2"/>
        <scheme val="minor"/>
      </rPr>
      <t>professional working background is in finance and banking.</t>
    </r>
    <r>
      <rPr>
        <sz val="12"/>
        <color rgb="FF000000"/>
        <rFont val="Calibri"/>
        <family val="2"/>
        <scheme val="minor"/>
      </rPr>
      <t xml:space="preserve"> That switched to Internet entrepreneurship 10 years ago, and I haven’t looked back!</t>
    </r>
  </si>
  <si>
    <r>
      <t xml:space="preserve">The biggest obstacle throughout the project was the technical build of the cross-platform apps. The next major challenge was creating all the content needed for Pathways.
</t>
    </r>
    <r>
      <rPr>
        <b/>
        <sz val="12"/>
        <color rgb="FF000000"/>
        <rFont val="Calibri"/>
        <family val="2"/>
        <scheme val="minor"/>
      </rPr>
      <t>We needed to ensure the content was evidence-based, understandable by a large variety of people, and applicable to many different pain conditions.</t>
    </r>
    <r>
      <rPr>
        <sz val="12"/>
        <color indexed="8"/>
        <rFont val="Calibri"/>
        <family val="2"/>
        <scheme val="minor"/>
      </rPr>
      <t xml:space="preserve">
‍</t>
    </r>
  </si>
  <si>
    <r>
      <rPr>
        <b/>
        <sz val="12"/>
        <color rgb="FF000000"/>
        <rFont val="Calibri"/>
        <family val="2"/>
        <scheme val="minor"/>
      </rPr>
      <t>Myself and two partners launched my first company while I was in college</t>
    </r>
    <r>
      <rPr>
        <sz val="12"/>
        <color rgb="FF000000"/>
        <rFont val="Calibri"/>
        <family val="2"/>
        <scheme val="minor"/>
      </rPr>
      <t xml:space="preserve">. I dropped out shortly after to focus full-time on the business.  </t>
    </r>
    <r>
      <rPr>
        <b/>
        <sz val="12"/>
        <color rgb="FF000000"/>
        <rFont val="Calibri"/>
        <family val="2"/>
        <scheme val="minor"/>
      </rPr>
      <t>What started in 2006 as the dream to create what would become Bildr quickly pivoted into a services business when funding for “no-code” developer tools fell on deaf ears about 15 years ahead of the market.</t>
    </r>
  </si>
  <si>
    <r>
      <t>When I left university at 21,</t>
    </r>
    <r>
      <rPr>
        <b/>
        <sz val="12"/>
        <color rgb="FF000000"/>
        <rFont val="Calibri"/>
        <family val="2"/>
        <scheme val="minor"/>
      </rPr>
      <t xml:space="preserve"> I followed a pretty typical developer path. I started in a junior developer role and worked my way up from there. I was a lead developer and eventually served as a CTO before leaving to go full-time to work on SnapShooter.</t>
    </r>
  </si>
  <si>
    <r>
      <rPr>
        <b/>
        <sz val="12"/>
        <color rgb="FF000000"/>
        <rFont val="Calibri"/>
        <family val="2"/>
        <scheme val="minor"/>
      </rPr>
      <t>The biggest challenge for us, and any business, is acquiring new customers.</t>
    </r>
    <r>
      <rPr>
        <sz val="12"/>
        <color indexed="8"/>
        <rFont val="Calibri"/>
        <family val="2"/>
        <scheme val="minor"/>
      </rPr>
      <t xml:space="preserve"> </t>
    </r>
    <r>
      <rPr>
        <b/>
        <sz val="12"/>
        <color rgb="FF000000"/>
        <rFont val="Calibri"/>
        <family val="2"/>
        <scheme val="minor"/>
      </rPr>
      <t xml:space="preserve">Marketing a service like ours is challenging, </t>
    </r>
    <r>
      <rPr>
        <sz val="12"/>
        <color indexed="8"/>
        <rFont val="Calibri"/>
        <family val="2"/>
        <scheme val="minor"/>
      </rPr>
      <t xml:space="preserve">and getting our product in front of a small-ish audience is hard. 
</t>
    </r>
    <r>
      <rPr>
        <b/>
        <sz val="12"/>
        <color rgb="FF000000"/>
        <rFont val="Calibri"/>
        <family val="2"/>
        <scheme val="minor"/>
      </rPr>
      <t>We’ve tried several ways to generate those customers, such as paid acquisition and CPC campaigns.</t>
    </r>
    <r>
      <rPr>
        <sz val="12"/>
        <color indexed="8"/>
        <rFont val="Calibri"/>
        <family val="2"/>
        <scheme val="minor"/>
      </rPr>
      <t xml:space="preserve"> The results haven’t been great, but it’s something we continue to refine and test to find the best method of outreach. </t>
    </r>
  </si>
  <si>
    <r>
      <rPr>
        <b/>
        <sz val="12"/>
        <color rgb="FF000000"/>
        <rFont val="Calibri"/>
        <family val="2"/>
        <scheme val="minor"/>
      </rPr>
      <t>I was leading a software team back then,</t>
    </r>
    <r>
      <rPr>
        <sz val="12"/>
        <color indexed="8"/>
        <rFont val="Calibri"/>
        <family val="2"/>
        <scheme val="minor"/>
      </rPr>
      <t xml:space="preserve"> was well paid, and loved the people there.</t>
    </r>
  </si>
  <si>
    <r>
      <t xml:space="preserve">My main takeaway since starting SimpleLogin has been to focus on the product and don’t rush it. Release early is good but there’s a line between viable (as in MVP) and unusable. 
You probably heard that already a thousand times but let me repeat it: </t>
    </r>
    <r>
      <rPr>
        <b/>
        <sz val="12"/>
        <color rgb="FF000000"/>
        <rFont val="Calibri"/>
        <family val="2"/>
        <scheme val="minor"/>
      </rPr>
      <t xml:space="preserve">talk with customers. That’s the only way to learn how people use the product and improve it. One way to get in touch with users is to send transactional emails from a real address (and not a no-reply one) so anyone can just reply to talk with you. </t>
    </r>
  </si>
  <si>
    <r>
      <rPr>
        <b/>
        <sz val="12"/>
        <color rgb="FF000000"/>
        <rFont val="Calibri"/>
        <family val="2"/>
        <scheme val="minor"/>
      </rPr>
      <t>I started to work from a very young age as a door-to-door salesman first and then helping companies with their marketing strategies.</t>
    </r>
    <r>
      <rPr>
        <sz val="12"/>
        <color indexed="8"/>
        <rFont val="Calibri"/>
        <family val="2"/>
        <scheme val="minor"/>
      </rPr>
      <t xml:space="preserve"> Then later on, in 2006, I met the Digital Marketing world and since then I’ve built my entire career on it, driven by an inextinguishable curiosity for all of its facets.</t>
    </r>
  </si>
  <si>
    <r>
      <t>Starting my business selling design and photography services.”</t>
    </r>
    <r>
      <rPr>
        <b/>
        <sz val="12"/>
        <color rgb="FF000000"/>
        <rFont val="Calibri"/>
        <family val="2"/>
        <scheme val="minor"/>
      </rPr>
      <t xml:space="preserve"> So I did it. And yeah, it failed.</t>
    </r>
    <r>
      <rPr>
        <sz val="12"/>
        <color rgb="FF000000"/>
        <rFont val="Calibri"/>
        <family val="2"/>
        <scheme val="minor"/>
      </rPr>
      <t xml:space="preserve"> I  didn’t get any clients, but it was a far more exciting and valuable experience than being on the job market for a marketing position.</t>
    </r>
  </si>
  <si>
    <r>
      <t xml:space="preserve">In the product release video, we used our dire situation to form a plot around. There was interest, but not enough, so we continued. Through 2018 and until the end of 2019 </t>
    </r>
    <r>
      <rPr>
        <b/>
        <sz val="12"/>
        <color rgb="FF000000"/>
        <rFont val="Calibri"/>
        <family val="2"/>
        <scheme val="minor"/>
      </rPr>
      <t>we kept reworking and releasing. We eventually ceased to look for investment money and focused solely on doing design and development projects for clients.</t>
    </r>
  </si>
  <si>
    <r>
      <rPr>
        <b/>
        <sz val="12"/>
        <color rgb="FF000000"/>
        <rFont val="Calibri"/>
        <family val="2"/>
        <scheme val="minor"/>
      </rPr>
      <t xml:space="preserve">I was working in the advertising business as a digital producer. </t>
    </r>
    <r>
      <rPr>
        <sz val="12"/>
        <color indexed="8"/>
        <rFont val="Calibri"/>
        <family val="2"/>
        <scheme val="minor"/>
      </rPr>
      <t>I was building websites, apps, and digital experiences for big brands such as McDonald’s, MasterCard, P&amp;G, and many more.</t>
    </r>
  </si>
  <si>
    <r>
      <t>I am a builder by heart, while I continue to consult and build things.</t>
    </r>
    <r>
      <rPr>
        <b/>
        <sz val="12"/>
        <color rgb="FF000000"/>
        <rFont val="Calibri"/>
        <family val="2"/>
        <scheme val="minor"/>
      </rPr>
      <t xml:space="preserve"> I started out as a programmer, evolved into an analyst, e-commerce manager, engineering manager, and product builder.</t>
    </r>
    <r>
      <rPr>
        <sz val="12"/>
        <color indexed="8"/>
        <rFont val="Calibri"/>
        <family val="2"/>
        <scheme val="minor"/>
      </rPr>
      <t xml:space="preserve"> I am currently working on a product idea called Market Canvas - think ProductHunt for marketing software. A discovery engine that helps marketers find right and latest marketing tools.</t>
    </r>
  </si>
  <si>
    <r>
      <t>I come from</t>
    </r>
    <r>
      <rPr>
        <b/>
        <sz val="12"/>
        <color rgb="FF000000"/>
        <rFont val="Calibri"/>
        <family val="2"/>
        <scheme val="minor"/>
      </rPr>
      <t xml:space="preserve"> a background in branding and digital marketing, but I’ve always had a passion for making music. </t>
    </r>
  </si>
  <si>
    <r>
      <t xml:space="preserve">I was forced to take up a </t>
    </r>
    <r>
      <rPr>
        <b/>
        <sz val="12"/>
        <color rgb="FF000000"/>
        <rFont val="Calibri"/>
        <family val="2"/>
        <scheme val="minor"/>
      </rPr>
      <t xml:space="preserve">supply chain consulting job through campus placements. </t>
    </r>
  </si>
  <si>
    <r>
      <t xml:space="preserve">After that, </t>
    </r>
    <r>
      <rPr>
        <b/>
        <sz val="12"/>
        <color rgb="FF000000"/>
        <rFont val="Calibri"/>
        <family val="2"/>
        <scheme val="minor"/>
      </rPr>
      <t>I tried to start my own company and after trying multiple ideas, when nothing evolved into something tangible and with a lot of pressure from family</t>
    </r>
  </si>
  <si>
    <r>
      <t xml:space="preserve">It takes a certain level of naivety and arrogance to THINK you know what your market needs. Please note that the majority of our market was the opposite sex. We all know that men can’t know what women need :) Jokes apart - </t>
    </r>
    <r>
      <rPr>
        <b/>
        <sz val="12"/>
        <color rgb="FF000000"/>
        <rFont val="Calibri"/>
        <family val="2"/>
        <scheme val="minor"/>
      </rPr>
      <t>it took us 1.5 years to really start talking to our customers. And even then, we were simply looking for affirmations to our ideas and ignored the red flags</t>
    </r>
    <r>
      <rPr>
        <sz val="12"/>
        <color indexed="8"/>
        <rFont val="Calibri"/>
        <family val="2"/>
        <scheme val="minor"/>
      </rPr>
      <t>.</t>
    </r>
  </si>
  <si>
    <t>I’m Alan from the UK and my background is in business analysis, mainly for global organizations.</t>
  </si>
  <si>
    <r>
      <rPr>
        <sz val="12"/>
        <color rgb="FF000000"/>
        <rFont val="Calibri"/>
        <family val="2"/>
        <scheme val="minor"/>
      </rPr>
      <t xml:space="preserve">While dissecting the failure of fantastic house buyers I realized that this was a pain point I had solved for myself and others may also want something like this so they can spend more time on their business and less time trying to gather the insight they need. </t>
    </r>
    <r>
      <rPr>
        <b/>
        <sz val="12"/>
        <color rgb="FF000000"/>
        <rFont val="Calibri"/>
        <family val="2"/>
        <scheme val="minor"/>
      </rPr>
      <t xml:space="preserve">This time, instead of worrying about the features and writing the code I’m fully validating the idea first.
</t>
    </r>
  </si>
  <si>
    <t>I've been doing video games, websites, and apps for the better part of about 10-15 years now</t>
  </si>
  <si>
    <r>
      <t>I built it with Shopify for the first 30 days and I found it too expensive. After that,</t>
    </r>
    <r>
      <rPr>
        <b/>
        <sz val="12"/>
        <color rgb="FF000000"/>
        <rFont val="Calibri"/>
        <family val="2"/>
        <scheme val="minor"/>
      </rPr>
      <t xml:space="preserve"> I went down the PrestaShop route and that was way too complicated. PrestaShop is a solution that allows you to do an e-commerce platform, but it's open-source, you can install it. It's good, but it takes a lot of time to customize.</t>
    </r>
    <r>
      <rPr>
        <sz val="12"/>
        <color rgb="FF000000"/>
        <rFont val="Calibri"/>
        <family val="2"/>
        <scheme val="minor"/>
      </rPr>
      <t xml:space="preserve"> If you want to get into anything decent you have to spend time customizing the themes.</t>
    </r>
    <r>
      <rPr>
        <b/>
        <sz val="12"/>
        <color rgb="FF000000"/>
        <rFont val="Calibri"/>
        <family val="2"/>
        <scheme val="minor"/>
      </rPr>
      <t xml:space="preserve"> That was such a time suck.</t>
    </r>
  </si>
  <si>
    <r>
      <rPr>
        <b/>
        <sz val="12"/>
        <color rgb="FF000000"/>
        <rFont val="Calibri"/>
        <family val="2"/>
        <scheme val="minor"/>
      </rPr>
      <t>I would try and build a list of people that are interested in the project to validate my hypothesis first.</t>
    </r>
    <r>
      <rPr>
        <sz val="12"/>
        <color indexed="8"/>
        <rFont val="Calibri"/>
        <family val="2"/>
        <scheme val="minor"/>
      </rPr>
      <t xml:space="preserve"> Build a landing page stating I'm going to build this and if you're interested sign-up.</t>
    </r>
  </si>
  <si>
    <r>
      <t xml:space="preserve">Before Ansaro, </t>
    </r>
    <r>
      <rPr>
        <b/>
        <sz val="12"/>
        <color rgb="FF000000"/>
        <rFont val="Calibri"/>
        <family val="2"/>
        <scheme val="minor"/>
      </rPr>
      <t xml:space="preserve">I worked in consulting (Bain), tech investing (TPG), and software development (SolveBio, then a Series A startup). </t>
    </r>
  </si>
  <si>
    <r>
      <rPr>
        <b/>
        <sz val="12"/>
        <color rgb="FF000000"/>
        <rFont val="Calibri"/>
        <family val="2"/>
        <scheme val="minor"/>
      </rPr>
      <t xml:space="preserve">So we pivoted to focusing on interviews, </t>
    </r>
    <r>
      <rPr>
        <sz val="12"/>
        <color rgb="FF000000"/>
        <rFont val="Calibri"/>
        <family val="2"/>
        <scheme val="minor"/>
      </rPr>
      <t xml:space="preserve">which most of our customers believed (a) can provide more signal than an application or resume when done well, but (b) are often done poorly today. </t>
    </r>
    <r>
      <rPr>
        <b/>
        <sz val="12"/>
        <color rgb="FF000000"/>
        <rFont val="Calibri"/>
        <family val="2"/>
        <scheme val="minor"/>
      </rPr>
      <t xml:space="preserve">We built a platform that allowed companies to plan structured interviews, assign an interviewer panel, and record structured feedback. </t>
    </r>
  </si>
  <si>
    <r>
      <t xml:space="preserve">I’m a 32 years old French dude with </t>
    </r>
    <r>
      <rPr>
        <b/>
        <sz val="12"/>
        <color rgb="FF000000"/>
        <rFont val="Calibri"/>
        <family val="2"/>
        <scheme val="minor"/>
      </rPr>
      <t xml:space="preserve">10 years of experience in marketing, product, and entrepreneurship. </t>
    </r>
    <r>
      <rPr>
        <sz val="12"/>
        <color rgb="FF000000"/>
        <rFont val="Calibri"/>
        <family val="2"/>
        <scheme val="minor"/>
      </rPr>
      <t>I live in Bordeaux, France.</t>
    </r>
  </si>
  <si>
    <r>
      <t xml:space="preserve">For the past 3 years, </t>
    </r>
    <r>
      <rPr>
        <b/>
        <sz val="12"/>
        <color rgb="FF000000"/>
        <rFont val="Calibri"/>
        <family val="2"/>
        <scheme val="minor"/>
      </rPr>
      <t>I have also been a student manager for the USC football team, where I am responsible for setting up the locker room before practices and games, assembling and assisting drills throughout practice, traveling to away games, warming up the players, and overseeing all football equipment during game days.</t>
    </r>
  </si>
  <si>
    <r>
      <t xml:space="preserve">As enthusiastic Twitch viewers with families and a </t>
    </r>
    <r>
      <rPr>
        <b/>
        <sz val="12"/>
        <color rgb="FF000000"/>
        <rFont val="Calibri"/>
        <family val="2"/>
        <scheme val="minor"/>
      </rPr>
      <t>full-time job as developers</t>
    </r>
    <r>
      <rPr>
        <sz val="12"/>
        <color indexed="8"/>
        <rFont val="Calibri"/>
        <family val="2"/>
        <scheme val="minor"/>
      </rPr>
      <t>, we couldn’t watch all the full streams as they are very long (~8 Hours), but we didn’t want to miss it entirely, so we took inspiration from sports, mostly NBA.</t>
    </r>
  </si>
  <si>
    <r>
      <t xml:space="preserve">Instead of confronting with our real problem, </t>
    </r>
    <r>
      <rPr>
        <b/>
        <sz val="12"/>
        <color rgb="FF000000"/>
        <rFont val="Calibri"/>
        <family val="2"/>
        <scheme val="minor"/>
      </rPr>
      <t xml:space="preserve">we tried to improve Twitch Highlights by adding more features, classic mistake. </t>
    </r>
  </si>
  <si>
    <r>
      <t xml:space="preserve">I dreamt of becoming an entrepreneur while </t>
    </r>
    <r>
      <rPr>
        <b/>
        <sz val="12"/>
        <color rgb="FF000000"/>
        <rFont val="Calibri"/>
        <family val="2"/>
        <scheme val="minor"/>
      </rPr>
      <t>working in Investment Banking</t>
    </r>
    <r>
      <rPr>
        <sz val="12"/>
        <color indexed="8"/>
        <rFont val="Calibri"/>
        <family val="2"/>
        <scheme val="minor"/>
      </rPr>
      <t>, but I had no idea where to start or what to create. Ultimately it was serendipitous</t>
    </r>
    <r>
      <rPr>
        <b/>
        <sz val="12"/>
        <color rgb="FF000000"/>
        <rFont val="Calibri"/>
        <family val="2"/>
        <scheme val="minor"/>
      </rPr>
      <t xml:space="preserve">. Given my investment experience, </t>
    </r>
    <r>
      <rPr>
        <sz val="12"/>
        <color indexed="8"/>
        <rFont val="Calibri"/>
        <family val="2"/>
        <scheme val="minor"/>
      </rPr>
      <t>friends asked me to help raise funds for their venture. When I had accomplished this, I was invited to join the project and become the COO/CEO.</t>
    </r>
  </si>
  <si>
    <r>
      <t xml:space="preserve">As soon as we finished our Viewst Figma mock-up, we again approached our clients, this time with a stress test. </t>
    </r>
    <r>
      <rPr>
        <b/>
        <sz val="12"/>
        <color rgb="FF000000"/>
        <rFont val="Calibri"/>
        <family val="2"/>
        <scheme val="minor"/>
      </rPr>
      <t>Fundamentally, we needed to ensure that our concept was consistent with the solution they imagined and desired. We got more feedback and improved our mock-up, and at that point involved additional people to create a prototype.</t>
    </r>
  </si>
  <si>
    <r>
      <t>10 years in the web and mobile development industry.</t>
    </r>
    <r>
      <rPr>
        <b/>
        <sz val="12"/>
        <color rgb="FF000000"/>
        <rFont val="Calibri"/>
        <family val="2"/>
        <scheme val="minor"/>
      </rPr>
      <t xml:space="preserve"> I mostly worked in backend engineering, architecture, and technical leading areas.</t>
    </r>
  </si>
  <si>
    <r>
      <rPr>
        <b/>
        <sz val="12"/>
        <color rgb="FF000000"/>
        <rFont val="Calibri"/>
        <family val="2"/>
        <scheme val="minor"/>
      </rPr>
      <t>We started with cold direct messaging on Facebook and commenting in marketing groups. We had interviews with marketers with crazy optimistic feedback.</t>
    </r>
    <r>
      <rPr>
        <sz val="12"/>
        <color indexed="8"/>
        <rFont val="Calibri"/>
        <family val="2"/>
        <scheme val="minor"/>
      </rPr>
      <t xml:space="preserve"> We got some signups. None of them was a paying user, but we started getting feedback from real users. </t>
    </r>
  </si>
  <si>
    <r>
      <t xml:space="preserve"> I’m a 33 years-old software engineer from Latvia, </t>
    </r>
    <r>
      <rPr>
        <b/>
        <sz val="12"/>
        <color rgb="FF000000"/>
        <rFont val="Calibri"/>
        <family val="2"/>
        <scheme val="minor"/>
      </rPr>
      <t>with vast experience in different projects of all shapes and sizes</t>
    </r>
  </si>
  <si>
    <r>
      <t>In terms of obstacles in the process, I think it was more or less all good, without considering 1 thing that took me almost 3 weeks to deal with. It were those email templates and correct triggers...</t>
    </r>
    <r>
      <rPr>
        <b/>
        <sz val="12"/>
        <color rgb="FF000000"/>
        <rFont val="Calibri"/>
        <family val="2"/>
        <scheme val="minor"/>
      </rPr>
      <t>takes ages to think through, find the right service and configure it without risking to get into SPAM folders on day 1 of running the service.</t>
    </r>
  </si>
  <si>
    <r>
      <t>In college, I realized I could learn a lot more outside the traditional education system than within it, so I started working remotely for startups. And after I finished college, I got excited about working for startups in the education space.</t>
    </r>
    <r>
      <rPr>
        <b/>
        <sz val="12"/>
        <color rgb="FF000000"/>
        <rFont val="Calibri"/>
        <family val="2"/>
        <scheme val="minor"/>
      </rPr>
      <t xml:space="preserve"> I ended up working for a startup called Microverse, which is an online school for software developers that doesn't charge them until they get a job. </t>
    </r>
  </si>
  <si>
    <r>
      <t xml:space="preserve">Our story starts with Humble Dot, </t>
    </r>
    <r>
      <rPr>
        <b/>
        <sz val="12"/>
        <color rgb="FF000000"/>
        <rFont val="Calibri"/>
        <family val="2"/>
        <scheme val="minor"/>
      </rPr>
      <t>a company that I started with my co-founder in 2017.</t>
    </r>
    <r>
      <rPr>
        <sz val="12"/>
        <color indexed="8"/>
        <rFont val="Calibri"/>
        <family val="2"/>
        <scheme val="minor"/>
      </rPr>
      <t xml:space="preserve"> We raised over $3.1 million in funding over two rounds: the first was a $535k pre-seed round led by Afore Capital, and the second was a $2.6 million seed round led by Susa Ventures (Robinhood). We were on top of the world, our name was starting to get out in VC circles, we had an incredible team of 8, and people were beginning to recognize us.
</t>
    </r>
    <r>
      <rPr>
        <b/>
        <sz val="12"/>
        <color rgb="FF000000"/>
        <rFont val="Calibri"/>
        <family val="2"/>
        <scheme val="minor"/>
      </rPr>
      <t>But we failed.</t>
    </r>
  </si>
  <si>
    <r>
      <t xml:space="preserve">A year or two before Sport Draftr, I was actually in </t>
    </r>
    <r>
      <rPr>
        <b/>
        <sz val="12"/>
        <color rgb="FF000000"/>
        <rFont val="Calibri"/>
        <family val="2"/>
        <scheme val="minor"/>
      </rPr>
      <t xml:space="preserve">a business development role looking for new markets and new opportunities for the company I was at to expand and generate new revenue streams, </t>
    </r>
    <r>
      <rPr>
        <sz val="12"/>
        <color indexed="8"/>
        <rFont val="Calibri"/>
        <family val="2"/>
        <scheme val="minor"/>
      </rPr>
      <t>so the research and product development areas were already there for me.</t>
    </r>
  </si>
  <si>
    <r>
      <t xml:space="preserve">I actually left the company shortly before starting Sport Draftr, and </t>
    </r>
    <r>
      <rPr>
        <b/>
        <sz val="12"/>
        <color rgb="FF000000"/>
        <rFont val="Calibri"/>
        <family val="2"/>
        <scheme val="minor"/>
      </rPr>
      <t>moved into a Head of Product &amp; Marketing role at a startup, it involved a lot of early stage marketing strategy, as well as working on the overhaul of their entire website and business model.</t>
    </r>
  </si>
  <si>
    <r>
      <t xml:space="preserve">worked for multinational companies such as LogMeIn, Dynata, and T-Systems as a </t>
    </r>
    <r>
      <rPr>
        <b/>
        <sz val="12"/>
        <color rgb="FF000000"/>
        <rFont val="Calibri"/>
        <family val="2"/>
        <scheme val="minor"/>
      </rPr>
      <t>manager</t>
    </r>
    <r>
      <rPr>
        <sz val="12"/>
        <color indexed="8"/>
        <rFont val="Calibri"/>
        <family val="2"/>
        <scheme val="minor"/>
      </rPr>
      <t xml:space="preserve">, </t>
    </r>
    <r>
      <rPr>
        <b/>
        <sz val="12"/>
        <color rgb="FF000000"/>
        <rFont val="Calibri"/>
        <family val="2"/>
        <scheme val="minor"/>
      </rPr>
      <t>leading engineering and product teams.</t>
    </r>
  </si>
  <si>
    <r>
      <rPr>
        <b/>
        <sz val="12"/>
        <color rgb="FF000000"/>
        <rFont val="Calibri"/>
        <family val="2"/>
        <scheme val="minor"/>
      </rPr>
      <t xml:space="preserve">As head of the engineering team, one always has to juggle between working on killing off technical debt, satisfying the daily needs of our customers, and delivering new features and improvements. </t>
    </r>
    <r>
      <rPr>
        <sz val="12"/>
        <color indexed="8"/>
        <rFont val="Calibri"/>
        <family val="2"/>
        <scheme val="minor"/>
      </rPr>
      <t>That's a difficult task and I know we don't always manage to do it the right way.</t>
    </r>
  </si>
  <si>
    <t>Education</t>
  </si>
  <si>
    <t>Number of Previous Founded Startups</t>
  </si>
  <si>
    <t>University of Illinois Urbana-Champaign
Computer Science</t>
  </si>
  <si>
    <t>MBA</t>
  </si>
  <si>
    <t>My background is a bit of a mix. I got my masters in Computer Architecture and my bachelors in Computer Engineering and Electrical Engineering. I did a bit of coding in college, but I didn’t pick up coding until I started working on personal projects.</t>
  </si>
  <si>
    <t>I graduated with a degree in computer science and worked for some time as a PL/SQL developer.</t>
  </si>
  <si>
    <t>Universitatea Româno-Americană din București
Bachelor of Business Administration (B.B.A.), Economics, Marketing
Startup School Online
Advisory Track, Entrepreneurship/Entrepreneurial Studies</t>
  </si>
  <si>
    <t>Peter the Great St.Petersburg Polytechnic University
Bachelor's degree, Electrical and Electronics Engineering</t>
  </si>
  <si>
    <t xml:space="preserve"> I went to college at Bryant University. So much so that I taught myself how to code.</t>
  </si>
  <si>
    <t>BA</t>
  </si>
  <si>
    <t xml:space="preserve">My background is in software engineering. </t>
  </si>
  <si>
    <t>My background was in law, business, and finance.</t>
  </si>
  <si>
    <t>I have a degree in Mathematics from Brown University. I’m a web software developer.</t>
  </si>
  <si>
    <t>After graduating from college and finishing my collegiate tennis career, I started my post-grad career as a collegiate Strength and Conditioning coach.</t>
  </si>
  <si>
    <t>University of OtagoUniversity of Otago
Bachelor of Commerce (BCom), Economics &amp; Management</t>
  </si>
  <si>
    <t>I’m self-taught. I started a university education some 10 years ago but dropped out to try my luck at stand-up comedy</t>
  </si>
  <si>
    <t>architecture (I studied architecture (yes, the buildings type...) but long before finishing my degree I knew I would end up having my own business.)</t>
  </si>
  <si>
    <t>Philosophy of Science Major at Boston University</t>
  </si>
  <si>
    <t>New York University :: Interactive Telecommunications ( Masters )
Masters, Interactive Telecommunication</t>
  </si>
  <si>
    <t>Columbia College Chicago
BA, Audio Arts and Acoustics                                               Indiana University Bloomington
Informatics, Music</t>
  </si>
  <si>
    <t>5</t>
  </si>
  <si>
    <t>Master's degree</t>
  </si>
  <si>
    <t>My background is in Marketing and in the last 6 months, business development.</t>
  </si>
  <si>
    <t xml:space="preserve"> got my master’s degree.  technical co-founder has a Ph.D. in Computer Engineering</t>
  </si>
  <si>
    <t xml:space="preserve"> Washington University in St.Louis ( Bachelor) </t>
  </si>
  <si>
    <t>I went to college for Business Administration and MIS and was a self-taught designer, mostly from experience doing projects out of passion or friends.</t>
  </si>
  <si>
    <t>2</t>
  </si>
  <si>
    <t xml:space="preserve">a degree in finance </t>
  </si>
  <si>
    <t>Bachelor's in Computer Science</t>
  </si>
  <si>
    <t>Pace University-Pleasantville/Briarcliff CampusPace University-Pleasantville/Briarcliff Campus
MIS, Management, Computers</t>
  </si>
  <si>
    <t>Grove City College
Bachelor of Science - BS, Finance, General
Waynesburg University
Master of Business Administration - MBA</t>
  </si>
  <si>
    <t>Bachelor's degree</t>
  </si>
  <si>
    <t>I did QA testing and this experience led me to pursue a degree in Computer Science in college.</t>
  </si>
  <si>
    <t>As soon as I graduated from an American high school in Athens Greece I went to study Shipping and Finance at BCA a London Metropolitan backed University in Athens. I got my BSc served 12 months in the Greek Navy which is mandatory and at the same time, I was working on a couple different blogs that I had with Cassie Ousta, my partner. [...] As a self-taught designer, developer, marketer and experienced with running, promoting and monetizing blogs, I had hundreds of ideas on how to promote and monetize Gadget Flow.</t>
  </si>
  <si>
    <t>filmmaking ( I studied filmmaking in Bologna, I have a background in 3D graphics)</t>
  </si>
  <si>
    <t>After completing my IB exams in high school I decided to keep scratching that entrepreneurial itch by studying business at CASS Business School in London where I majored in finance.</t>
  </si>
  <si>
    <t>École PolytechniqueÉcole Polytechnique
Computer Science Engineering degree
Université Côte d'AzurUniversité Côte d'Azur
Physics and Matematics degree</t>
  </si>
  <si>
    <t xml:space="preserve"> I’m a chemical engineer by education</t>
  </si>
  <si>
    <t xml:space="preserve">HEC ParisHEC Paris
Master's degree, Marketing
chimie ParisTech - PSLChimie ParisTech - PSL
Master's degree, Chemical Engineering
</t>
  </si>
  <si>
    <t>Afterward, I started working for Retell Ltd, a Dutch software development company, as head of their R&amp;D department. Though this job was bringing much-needed income, it was way too corporate for me.
Meanwhile, I was doing some freelancing, which I came to realize, was bringing me much more</t>
  </si>
  <si>
    <t xml:space="preserve">At least Grad school, College, Attendet University of Michigan </t>
  </si>
  <si>
    <t>I studied design in school, but at the end of my schooling, I realized how hard it was to get programmers to code the things I designed, so I ended up learning to code myself, which is mainly what I do today.</t>
  </si>
  <si>
    <t>Bachelor in Infomechatronics Engineering and Masters in Engineering Management from Queensland University of Technology</t>
  </si>
  <si>
    <t xml:space="preserve">A software engineer by qualification and an entrepreneur by passion.
</t>
  </si>
  <si>
    <t>Georgia Institute of TechnologyGeorgia Institute of Technology
BS, Computer Science</t>
  </si>
  <si>
    <t>computer engineering.,web programming (HTML, CSS, PHP, JavaScript)</t>
  </si>
  <si>
    <t>Murdoch UniversityMurdoch University
Bachelor of Commerce (B.Com.), Marketing and Public Relations
Temasek PolytechnicTemasek Polytechnic
Marketing, Marketing</t>
  </si>
  <si>
    <t>physics,  eventually getting a degree in biochemistry</t>
  </si>
  <si>
    <t>As an economics student in the Hebrew U, I rented an apartment in Jerusalem and Shaked's brother was my flatmate</t>
  </si>
  <si>
    <t>Bellevue College NA, Business, Theater</t>
  </si>
  <si>
    <t>two degrees in Political Science, including a Masters at the University of Columbia, Missouri</t>
  </si>
  <si>
    <t xml:space="preserve">University of DeustoUniversity of Deusto
MIT, InformationTechnologies
Universidad Autónoma de MadridUniversidad Autónoma de Madrid
Bachelor, Applied Physics
</t>
  </si>
  <si>
    <t xml:space="preserve">Queen Margaret UniversityQueen Margaret University
Dip HE, Media
</t>
  </si>
  <si>
    <t>Bachelor in Economics and Accounting from UC Santa Barbara</t>
  </si>
  <si>
    <t xml:space="preserve">My background is in interaction design. I built my first website when I was 11. It was a website for the tabletop roleplaying game Dungeons &amp; Dragons. Yes, I’m that kind of a geek.
I graduated in the UK with Graphic and Digital design. </t>
  </si>
  <si>
    <t>Computer Science majors and programming</t>
  </si>
  <si>
    <t xml:space="preserve">I earned a BA in English Literature with Creative Writing on a scholarship from UEA, one of the UK's most competitive universities for the program. </t>
  </si>
  <si>
    <t>I studied computer science in Barcelona</t>
  </si>
  <si>
    <t xml:space="preserve">
Aero Dynamic AviationAero Dynamic Aviation
Private Pilot's Licence, Aviation</t>
  </si>
  <si>
    <t>Fullstack Academy
(Fullstack Web Development, Web Development and Software Engineering)                                                           BowdoinBowdoin
Bachelor of Arts (B.A.), Mathematics and Economics         Monterey Peninsula College</t>
  </si>
  <si>
    <t>college student at Babson College</t>
  </si>
  <si>
    <t>Bachelor in Marketing</t>
  </si>
  <si>
    <t>Avans University of Applied Sciences
Bachelor of ICT, Communication &amp; Multimedia Design Strabrecht College
Havo, Nature &amp; Technology</t>
  </si>
  <si>
    <t>I also spent three years learning Arabic and earning a Master’s Degree in Jordan.</t>
  </si>
  <si>
    <t>Staffordshire University
BA Hons, Marketing Management.                                    Tietgen
Higher education, Market Economist</t>
  </si>
  <si>
    <t>Finance student. Co-founfer  Master’s in Engineering</t>
  </si>
  <si>
    <t>University studies</t>
  </si>
  <si>
    <t>When I went to university, I studied Sport &amp; Exercise Science.</t>
  </si>
  <si>
    <t xml:space="preserve"> I’m somewhere between a data scientist and a programmer, so I’m constantly trying to combine both skills and create something useful</t>
  </si>
  <si>
    <t>I focused on accounting and finance, and my first job out of school was as a CPA. I only lasted a few years as a CPA, and then moved into corporate finance, which I did for a few years as well before going to graduate school, attending Berkeley Haas School of Business and getting my MBA.</t>
  </si>
  <si>
    <t>Studied both business and CS in university before dropping out</t>
  </si>
  <si>
    <t>After my studies in Computer Science, I took up a job in a software company.
While I worked at an organization for 2 years, I started developing web applications part-time for known people along with a classmate from engineering.</t>
  </si>
  <si>
    <t>Physics degree from Belarusian State University</t>
  </si>
  <si>
    <t>Apprenticeship to work as banker in Germany</t>
  </si>
  <si>
    <t>The City University of New York
Bachelor's, Business Management</t>
  </si>
  <si>
    <t>RMIT University
Bachelor of Professional Communications, Cinema Studies Major</t>
  </si>
  <si>
    <t>The Wharton School (Entrepreneurial Management)         The College of Wooster (Computer Science)                   Cuyahoga Falls High School</t>
  </si>
  <si>
    <t>Bachelor's degree in Economics</t>
  </si>
  <si>
    <t xml:space="preserve">ITMO University
College Degree, Computer Science
</t>
  </si>
  <si>
    <t xml:space="preserve">
University of BelgradeUniversity of Belgrade
Master, Software Engineeng / Informatics</t>
  </si>
  <si>
    <t>I took some online marketing classes, and with a lot of practice, my marketing skills improved. I went to school and received my English degree. While I was in college, I started an Etsy business, and my target market was long-distance relationships.</t>
  </si>
  <si>
    <t>archaeologist (I started my life as an archaeologist)</t>
  </si>
  <si>
    <t>University of Houston-Clear LakeUniversity of Houston-Clear Lake
Masters, Computer Science</t>
  </si>
  <si>
    <t>My background is in primarily in software and mathematics. Although I hadn’t done any machine learning since university 6 years earlier, after speaking with some local experts in the field they suggested this was a problem well within the possibility of solving.</t>
  </si>
  <si>
    <t xml:space="preserve">Sakarya University
Bachelor of Science (BSc), Electrical and Electronics Engineering                                                                           </t>
  </si>
  <si>
    <t>I have an MBA from Columbia (NY) and London Business School and I am based between London and Bucharest, Romania.</t>
  </si>
  <si>
    <t>Masaryk University BrnoMasaryk University Brno
Master's degree, Applied Informatics</t>
  </si>
  <si>
    <t>Copenhagen Business School
Bachelor's degree, Business Administration and Information Technology                                                      Al Akhawayn University in Ifrane, Morocco
Student Exchange, Computer Science and Economic Development</t>
  </si>
  <si>
    <t>Staffordshire University
Master of Arts (MA), Film/Cinema/Video Studies</t>
  </si>
  <si>
    <t>I had gone to the United States for my bachelor’s degree in economics. After graduating, I came back to Europe and Belgium to start my M.B.A.</t>
  </si>
  <si>
    <t>I dropped out of art school,</t>
  </si>
  <si>
    <t>I decided to leave Microsoft and go for an international MBA in The Netherlands. For part of the program, I was an exchange student at INCAE in Costa Rica where I took a class in entrepreneurship and venture capital.</t>
  </si>
  <si>
    <t>I studied Chemistry</t>
  </si>
  <si>
    <t>I was still in college at Indiana University when I started Adproval. Thankfully, one of my majors was Entrepreneurship and I had saved all those courses for my final year so I was able to use my own idea for all the business planning exercises in school. I became personally interested in “how websites make money” which led to learning about digital advertising / Google Display Ads</t>
  </si>
  <si>
    <t>Cass Business School
Masters (MSc), Investment Management.                            University of Westminster
Bachelor of Arts (BA), Business Finance</t>
  </si>
  <si>
    <t>Myself and two partners launched my first company while I was in college. I dropped out shortly after to focus full-time on the business. </t>
  </si>
  <si>
    <t>After finishing the Spanish High School in Sofia, I studied in Denmark, finishing a BA in Marketing and Sales.</t>
  </si>
  <si>
    <t>Murmansk State Technical University logo
Murmansk State Technical UniversityMurmansk State Technical University
Master's degree, Advertising</t>
  </si>
  <si>
    <t>Bachelor of Engineering, Instrumenation Technology &amp; Electronics</t>
  </si>
  <si>
    <t xml:space="preserve">Out of college, I was originally a jet engine engineer with GE Aviation, but I ended up moving into management consulting and venture capital while attending Harvard Business School. </t>
  </si>
  <si>
    <t>I did my schooling in a small town near Sirsa, Haryana but I'm currently based out of Bangalore, a metropolitan city in Karnataka, India. In our society, if you are an above-average student you either go for engineering or medical for your undergraduate studies. I chose engineering as I liked maths and went on to prepare for JEE (Entrance examination for getting into prestigious engineering colleges IITs). After failing once and in my final attempt, I got into IIT Delhi (top 3 engineering college of India). College was a lot of fun, I got to explore my identity after seeing people from diverse backgrounds.</t>
  </si>
  <si>
    <t>While I was by no means a developer I had done bits and pieces of coding and been exposed to software development in a few of my previous jobs so my first task was to build on this and learn how to build and launch an online platform. I figured that worst case scenario I’d at least learn a new and useful skill.</t>
  </si>
  <si>
    <t>MBA-Hult International School</t>
  </si>
  <si>
    <t xml:space="preserve">I studied math as an undergrad at Stanford and did an MBA at Harvard; at both universities, I was interested in applying statistics/math/data science to messy human problems (like hiring!) </t>
  </si>
  <si>
    <t>ESCP Business School
Masters in Innovation &amp; Entrepreneurship, Entrepreneurship                                                                   lHEC Montréal
Bachelor of Business Administration (B.B.A.), Marketing / Management</t>
  </si>
  <si>
    <t>Business Administration with an emphasis on entrepreneurship.</t>
  </si>
  <si>
    <t>College of management
Bachelor of Science (BSc), Computer Science</t>
  </si>
  <si>
    <t>Lomonosov Moscow State University (MSU)
Master of Science - MS, Engineering Physics/Applied Physics</t>
  </si>
  <si>
    <t xml:space="preserve">Indiana University - Kelley School of Business
Bachelor of Science (B.S.), Entrepreneurship &amp; Corporate Innovation, International Business, Spanish.        </t>
  </si>
  <si>
    <t>Diploma in Mobile Marketing</t>
  </si>
  <si>
    <t>Definition</t>
  </si>
  <si>
    <t>Business outcome</t>
  </si>
  <si>
    <t>(derived from Failory)</t>
  </si>
  <si>
    <t>Management experience (Sub-category)</t>
  </si>
  <si>
    <t>Industry experience (Sub-category)</t>
  </si>
  <si>
    <t>Industry</t>
  </si>
  <si>
    <t>Management</t>
  </si>
  <si>
    <t>Total</t>
  </si>
  <si>
    <t>Successful</t>
  </si>
  <si>
    <t>Unsuccessful</t>
  </si>
  <si>
    <t>p-value</t>
  </si>
  <si>
    <t>Prior Work Experience</t>
  </si>
  <si>
    <t>Prior Startup Experience</t>
  </si>
  <si>
    <t>B_Outcome</t>
  </si>
  <si>
    <t>P_Work_Exp</t>
  </si>
  <si>
    <t>P_Startup_Exp</t>
  </si>
  <si>
    <t>C_Coping</t>
  </si>
  <si>
    <t>Missing</t>
  </si>
  <si>
    <t>Prior Failed Startup</t>
  </si>
  <si>
    <t>Prior Success Startup</t>
  </si>
  <si>
    <t>Imputed Data</t>
  </si>
  <si>
    <t>H1:</t>
  </si>
  <si>
    <t>Chi-Square Test</t>
  </si>
  <si>
    <t>Observed Values(fo)</t>
  </si>
  <si>
    <t>Grand Total</t>
  </si>
  <si>
    <t>Prior Successful Startup</t>
  </si>
  <si>
    <t>Expected Values (fe)</t>
  </si>
  <si>
    <t>Chi-Square</t>
  </si>
  <si>
    <t>x2</t>
  </si>
  <si>
    <t>df</t>
  </si>
  <si>
    <t>CV</t>
  </si>
  <si>
    <t>p</t>
  </si>
  <si>
    <t>NOT SIGNITIFCANT</t>
  </si>
  <si>
    <t>Check and confirm with a statistical tool</t>
  </si>
  <si>
    <t>Expected Values</t>
  </si>
  <si>
    <t>SUMMARY</t>
  </si>
  <si>
    <t>Alpha</t>
  </si>
  <si>
    <t>Count</t>
  </si>
  <si>
    <t>Rows</t>
  </si>
  <si>
    <t>Cols</t>
  </si>
  <si>
    <t>CHI-SQUARE</t>
  </si>
  <si>
    <t>Fisher Exact Test</t>
  </si>
  <si>
    <t xml:space="preserve"> </t>
  </si>
  <si>
    <t>chi-sq</t>
  </si>
  <si>
    <t>x-crit</t>
  </si>
  <si>
    <t>sig</t>
  </si>
  <si>
    <t>Cramer V</t>
  </si>
  <si>
    <t>Odds Ratio</t>
  </si>
  <si>
    <t>Pearson's</t>
  </si>
  <si>
    <t>Max likelihood</t>
  </si>
  <si>
    <t>H2:</t>
  </si>
  <si>
    <t>SIGNIFICANT!</t>
  </si>
  <si>
    <t>Level Analysis</t>
  </si>
  <si>
    <t>Industry Exp</t>
  </si>
  <si>
    <t>Management Exp</t>
  </si>
  <si>
    <t>Missing V</t>
  </si>
  <si>
    <t>Prior Failure</t>
  </si>
  <si>
    <t>Prior Success</t>
  </si>
  <si>
    <t>S</t>
  </si>
  <si>
    <t>U</t>
  </si>
  <si>
    <t>F</t>
  </si>
  <si>
    <t>Not Significant!</t>
  </si>
  <si>
    <t>Significant!</t>
  </si>
  <si>
    <t>Re-check &amp; Confirm</t>
  </si>
  <si>
    <t>Outcome variable</t>
  </si>
  <si>
    <t>Predictor variables</t>
  </si>
  <si>
    <t>Number of previously founded startups (Main Category)</t>
  </si>
  <si>
    <t>[Numerical]</t>
  </si>
  <si>
    <t>Prior work experience (Main Category)</t>
  </si>
  <si>
    <t>Prior startup experience (Main Category)</t>
  </si>
  <si>
    <t>Entrepreneurs’ total number of ventures founded or the number of ventures they participated in as a co-founder of a venture executive team.</t>
  </si>
  <si>
    <t>Narratives of entrepreneurs (i.e., founders) on their prior startup experience</t>
  </si>
  <si>
    <t>Narratives of entrepreneurs (i.e., founders) on their previous working experience</t>
  </si>
  <si>
    <t>Prior general management experience in operating a business, managing teams and directing employees, or leadership roles.</t>
  </si>
  <si>
    <t>Prior specific industry experience gained from working in a particular industry or sector of the economy, such as IT, engineering, finance, Etc.</t>
  </si>
  <si>
    <t>Prior experience in founding or co-founding a startup that succeeded (i.e., entrepreneurs’ exit or startup was sold by another company)</t>
  </si>
  <si>
    <t>Prior experience in founding or co-founding a startup that failed (i.e., running out of money, lack of experience, Etc.)</t>
  </si>
  <si>
    <t>Source</t>
  </si>
  <si>
    <t>Baum et al. (2011); Al Sahaf and Al Tahoo (2021)</t>
  </si>
  <si>
    <t>Cooper et al. (1994); Hashai and Zahra (2022); Brüderl et al. (1992); Staniewski (2016); Baum et al. (2011)</t>
  </si>
  <si>
    <t>Politis (2005, 2008); Baum et al. (2011); Duchesneau and Gartner (1990); Yamakawa et al. (2015); Stuart and Abetti (1990)</t>
  </si>
  <si>
    <t>successful (Sub-category)</t>
  </si>
  <si>
    <t>unsuccessful (Sub-category)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</si>
</sst>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b/>
      <sz val="12"/>
      <color indexed="8"/>
      <name val="Calibri"/>
      <family val="2"/>
      <scheme val="minor"/>
    </font>
    <font>
      <sz val="12"/>
      <color indexed="8"/>
      <name val="Calibri"/>
      <family val="2"/>
      <scheme val="minor"/>
    </font>
    <font>
      <u/>
      <sz val="12"/>
      <color indexed="8"/>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b/>
      <i/>
      <sz val="12"/>
      <color theme="1"/>
      <name val="Calibri"/>
      <family val="2"/>
      <scheme val="minor"/>
    </font>
    <font>
      <b/>
      <sz val="12"/>
      <color theme="0"/>
      <name val="Calibri"/>
      <family val="2"/>
      <scheme val="minor"/>
    </font>
    <font>
      <sz val="12"/>
      <color theme="0"/>
      <name val="Calibri"/>
      <family val="2"/>
      <scheme val="minor"/>
    </font>
    <font>
      <i/>
      <sz val="12"/>
      <color indexed="8"/>
      <name val="Calibri"/>
      <family val="2"/>
      <scheme val="minor"/>
    </font>
    <font>
      <sz val="12"/>
      <color rgb="FFFF0000"/>
      <name val="Calibri"/>
      <family val="2"/>
      <scheme val="minor"/>
    </font>
    <font>
      <sz val="12"/>
      <name val="Calibri"/>
      <family val="2"/>
      <scheme val="minor"/>
    </font>
    <font>
      <b/>
      <sz val="12"/>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5"/>
        <bgColor indexed="64"/>
      </patternFill>
    </fill>
    <fill>
      <patternFill patternType="solid">
        <fgColor rgb="FFFF00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9" tint="0.39997558519241921"/>
        <bgColor indexed="64"/>
      </patternFill>
    </fill>
  </fills>
  <borders count="27">
    <border>
      <left/>
      <right/>
      <top/>
      <bottom/>
      <diagonal/>
    </border>
    <border>
      <left style="thin">
        <color theme="2"/>
      </left>
      <right style="thin">
        <color theme="2"/>
      </right>
      <top style="thin">
        <color theme="2"/>
      </top>
      <bottom style="thin">
        <color theme="2"/>
      </bottom>
      <diagonal/>
    </border>
    <border>
      <left style="thin">
        <color theme="9" tint="0.79998168889431442"/>
      </left>
      <right style="thin">
        <color theme="9" tint="0.79998168889431442"/>
      </right>
      <top style="thin">
        <color theme="9" tint="0.79998168889431442"/>
      </top>
      <bottom style="thin">
        <color theme="9" tint="0.79998168889431442"/>
      </bottom>
      <diagonal/>
    </border>
    <border>
      <left style="thin">
        <color indexed="8"/>
      </left>
      <right style="thin">
        <color indexed="8"/>
      </right>
      <top style="thin">
        <color indexed="8"/>
      </top>
      <bottom style="thin">
        <color indexed="8"/>
      </bottom>
      <diagonal/>
    </border>
    <border>
      <left style="thin">
        <color theme="2"/>
      </left>
      <right/>
      <top style="thin">
        <color theme="2"/>
      </top>
      <bottom style="thin">
        <color theme="2"/>
      </bottom>
      <diagonal/>
    </border>
    <border>
      <left style="thin">
        <color theme="2"/>
      </left>
      <right style="thin">
        <color theme="2"/>
      </right>
      <top style="thin">
        <color theme="2"/>
      </top>
      <bottom/>
      <diagonal/>
    </border>
    <border>
      <left style="thin">
        <color indexed="8"/>
      </left>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right style="thin">
        <color theme="2"/>
      </right>
      <top style="thin">
        <color theme="2"/>
      </top>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right/>
      <top style="thin">
        <color theme="2"/>
      </top>
      <bottom style="thin">
        <color theme="2"/>
      </bottom>
      <diagonal/>
    </border>
    <border>
      <left style="thin">
        <color theme="2"/>
      </left>
      <right style="thin">
        <color theme="2"/>
      </right>
      <top/>
      <bottom/>
      <diagonal/>
    </border>
    <border>
      <left style="thin">
        <color theme="2"/>
      </left>
      <right/>
      <top style="thin">
        <color theme="2"/>
      </top>
      <bottom/>
      <diagonal/>
    </border>
    <border>
      <left/>
      <right style="thin">
        <color theme="2"/>
      </right>
      <top/>
      <bottom style="thin">
        <color theme="2"/>
      </bottom>
      <diagonal/>
    </border>
    <border>
      <left style="thin">
        <color theme="2"/>
      </left>
      <right/>
      <top/>
      <bottom style="thin">
        <color theme="2"/>
      </bottom>
      <diagonal/>
    </border>
    <border>
      <left/>
      <right/>
      <top/>
      <bottom style="thin">
        <color indexed="8"/>
      </bottom>
      <diagonal/>
    </border>
    <border>
      <left/>
      <right/>
      <top style="double">
        <color auto="1"/>
      </top>
      <bottom style="thin">
        <color auto="1"/>
      </bottom>
      <diagonal/>
    </border>
    <border>
      <left/>
      <right style="thin">
        <color theme="2"/>
      </right>
      <top style="double">
        <color auto="1"/>
      </top>
      <bottom style="thin">
        <color auto="1"/>
      </bottom>
      <diagonal/>
    </border>
    <border>
      <left style="thin">
        <color theme="2"/>
      </left>
      <right/>
      <top style="double">
        <color auto="1"/>
      </top>
      <bottom style="thin">
        <color auto="1"/>
      </bottom>
      <diagonal/>
    </border>
    <border>
      <left/>
      <right style="thin">
        <color indexed="8"/>
      </right>
      <top style="thin">
        <color indexed="8"/>
      </top>
      <bottom/>
      <diagonal/>
    </border>
    <border>
      <left/>
      <right/>
      <top style="thin">
        <color indexed="64"/>
      </top>
      <bottom/>
      <diagonal/>
    </border>
    <border>
      <left/>
      <right/>
      <top style="thin">
        <color auto="1"/>
      </top>
      <bottom/>
      <diagonal/>
    </border>
    <border>
      <left/>
      <right style="thin">
        <color theme="2"/>
      </right>
      <top style="thin">
        <color auto="1"/>
      </top>
      <bottom style="thin">
        <color theme="2"/>
      </bottom>
      <diagonal/>
    </border>
    <border>
      <left style="thin">
        <color theme="2"/>
      </left>
      <right/>
      <top style="thin">
        <color auto="1"/>
      </top>
      <bottom style="thin">
        <color theme="2"/>
      </bottom>
      <diagonal/>
    </border>
    <border>
      <left/>
      <right/>
      <top style="thin">
        <color indexed="8"/>
      </top>
      <bottom/>
      <diagonal/>
    </border>
  </borders>
  <cellStyleXfs count="2">
    <xf numFmtId="0" fontId="0" fillId="0" borderId="0"/>
    <xf numFmtId="0" fontId="2" fillId="0" borderId="0" applyNumberFormat="0" applyFill="0" applyBorder="0" applyAlignment="0" applyProtection="0"/>
  </cellStyleXfs>
  <cellXfs count="155">
    <xf numFmtId="0" fontId="0" fillId="0" borderId="0" xfId="0"/>
    <xf numFmtId="49" fontId="3" fillId="2" borderId="1" xfId="0" applyNumberFormat="1" applyFont="1" applyFill="1" applyBorder="1" applyAlignment="1">
      <alignment horizontal="center" vertical="center"/>
    </xf>
    <xf numFmtId="0" fontId="0" fillId="0" borderId="1" xfId="0" applyBorder="1"/>
    <xf numFmtId="49" fontId="3" fillId="0" borderId="1" xfId="0" applyNumberFormat="1" applyFont="1" applyBorder="1" applyAlignment="1">
      <alignment horizontal="left" vertical="center"/>
    </xf>
    <xf numFmtId="0" fontId="3" fillId="0" borderId="1" xfId="0" applyFont="1" applyBorder="1" applyAlignment="1">
      <alignment horizontal="left" vertical="center"/>
    </xf>
    <xf numFmtId="2" fontId="3" fillId="6"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wrapText="1"/>
    </xf>
    <xf numFmtId="1" fontId="3" fillId="6"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4" fillId="0" borderId="1" xfId="0" applyNumberFormat="1" applyFont="1" applyBorder="1" applyAlignment="1">
      <alignment horizontal="left" vertical="center"/>
    </xf>
    <xf numFmtId="49" fontId="4" fillId="4" borderId="1" xfId="0" applyNumberFormat="1" applyFont="1" applyFill="1" applyBorder="1" applyAlignment="1">
      <alignment horizontal="left" vertical="center"/>
    </xf>
    <xf numFmtId="1" fontId="4" fillId="0" borderId="1" xfId="0" applyNumberFormat="1" applyFont="1" applyBorder="1" applyAlignment="1">
      <alignment horizontal="left" vertical="center"/>
    </xf>
    <xf numFmtId="49" fontId="4" fillId="3" borderId="1" xfId="0" applyNumberFormat="1" applyFont="1" applyFill="1" applyBorder="1" applyAlignment="1">
      <alignment horizontal="left" vertical="center" wrapText="1"/>
    </xf>
    <xf numFmtId="1" fontId="6"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49" fontId="4" fillId="3" borderId="1" xfId="0" applyNumberFormat="1" applyFont="1" applyFill="1" applyBorder="1" applyAlignment="1">
      <alignment horizontal="left" vertical="center"/>
    </xf>
    <xf numFmtId="0" fontId="6" fillId="4" borderId="1" xfId="0" applyFont="1" applyFill="1" applyBorder="1" applyAlignment="1">
      <alignment horizontal="left" vertical="center" wrapText="1"/>
    </xf>
    <xf numFmtId="0" fontId="4" fillId="0" borderId="1" xfId="0" applyFont="1" applyBorder="1" applyAlignment="1">
      <alignment horizontal="left" vertical="center"/>
    </xf>
    <xf numFmtId="0" fontId="6" fillId="3" borderId="1" xfId="0" applyFont="1" applyFill="1" applyBorder="1" applyAlignment="1">
      <alignment horizontal="left" vertical="center" wrapText="1"/>
    </xf>
    <xf numFmtId="49" fontId="2" fillId="0" borderId="1" xfId="1" applyNumberFormat="1" applyFill="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49" fontId="4" fillId="0" borderId="1" xfId="0" applyNumberFormat="1" applyFont="1" applyBorder="1" applyAlignment="1">
      <alignment horizontal="left" vertical="center" wrapText="1"/>
    </xf>
    <xf numFmtId="1" fontId="4" fillId="0" borderId="1" xfId="0" applyNumberFormat="1" applyFont="1" applyBorder="1" applyAlignment="1">
      <alignment horizontal="left" vertical="center" wrapText="1"/>
    </xf>
    <xf numFmtId="49" fontId="5" fillId="0" borderId="1" xfId="0" applyNumberFormat="1" applyFont="1" applyBorder="1" applyAlignment="1">
      <alignment horizontal="left" vertical="center"/>
    </xf>
    <xf numFmtId="0" fontId="6" fillId="5" borderId="1" xfId="0" applyFont="1" applyFill="1" applyBorder="1" applyAlignment="1">
      <alignment horizontal="left" vertical="center" wrapText="1"/>
    </xf>
    <xf numFmtId="2" fontId="4" fillId="0" borderId="1" xfId="0" applyNumberFormat="1" applyFont="1" applyBorder="1" applyAlignment="1">
      <alignment horizontal="left" vertical="center"/>
    </xf>
    <xf numFmtId="0" fontId="4" fillId="7" borderId="1" xfId="0" applyFont="1" applyFill="1" applyBorder="1" applyAlignment="1">
      <alignment horizontal="left" vertical="center" wrapText="1"/>
    </xf>
    <xf numFmtId="0" fontId="4" fillId="8" borderId="1" xfId="0" applyFont="1" applyFill="1" applyBorder="1" applyAlignment="1">
      <alignment horizontal="left" vertical="center" wrapText="1"/>
    </xf>
    <xf numFmtId="0" fontId="0" fillId="0" borderId="2" xfId="0" applyBorder="1" applyAlignment="1">
      <alignment vertical="center" wrapText="1"/>
    </xf>
    <xf numFmtId="0" fontId="0" fillId="0" borderId="2" xfId="0" applyBorder="1"/>
    <xf numFmtId="49" fontId="2" fillId="0" borderId="1" xfId="1" applyNumberFormat="1" applyBorder="1" applyAlignment="1">
      <alignment horizontal="left" vertical="center"/>
    </xf>
    <xf numFmtId="0" fontId="0" fillId="0" borderId="2" xfId="0" applyBorder="1" applyAlignment="1">
      <alignment horizontal="left" vertical="top" wrapText="1"/>
    </xf>
    <xf numFmtId="1" fontId="7"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wrapText="1"/>
    </xf>
    <xf numFmtId="49" fontId="6"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1" fontId="3" fillId="0" borderId="1" xfId="0" applyNumberFormat="1" applyFont="1" applyBorder="1" applyAlignment="1">
      <alignment horizontal="left" vertical="center" wrapText="1"/>
    </xf>
    <xf numFmtId="49" fontId="3" fillId="10" borderId="1" xfId="0" applyNumberFormat="1" applyFont="1" applyFill="1" applyBorder="1" applyAlignment="1">
      <alignment horizontal="left" vertical="center"/>
    </xf>
    <xf numFmtId="49" fontId="3" fillId="10" borderId="1" xfId="0" applyNumberFormat="1" applyFont="1" applyFill="1" applyBorder="1" applyAlignment="1">
      <alignment horizontal="center" vertical="center" wrapText="1"/>
    </xf>
    <xf numFmtId="49" fontId="3" fillId="10" borderId="1" xfId="0" applyNumberFormat="1" applyFont="1" applyFill="1" applyBorder="1" applyAlignment="1">
      <alignment horizontal="left" vertical="center" wrapText="1"/>
    </xf>
    <xf numFmtId="0" fontId="7" fillId="10"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1" fontId="7" fillId="10" borderId="1" xfId="0" applyNumberFormat="1" applyFont="1" applyFill="1" applyBorder="1" applyAlignment="1">
      <alignment horizontal="left" vertical="center" wrapText="1"/>
    </xf>
    <xf numFmtId="1" fontId="3" fillId="10" borderId="1" xfId="0" applyNumberFormat="1" applyFont="1" applyFill="1" applyBorder="1" applyAlignment="1">
      <alignment horizontal="left" vertical="center" wrapText="1"/>
    </xf>
    <xf numFmtId="0" fontId="1" fillId="9" borderId="2" xfId="0" applyFont="1" applyFill="1" applyBorder="1" applyAlignment="1">
      <alignment vertical="center" wrapText="1"/>
    </xf>
    <xf numFmtId="0" fontId="1" fillId="9" borderId="2" xfId="0" applyFont="1" applyFill="1" applyBorder="1" applyAlignment="1">
      <alignment horizontal="left" vertical="top" wrapText="1"/>
    </xf>
    <xf numFmtId="0" fontId="8" fillId="0" borderId="2" xfId="0" applyFont="1" applyBorder="1" applyAlignment="1">
      <alignment horizontal="right" vertical="center" wrapText="1"/>
    </xf>
    <xf numFmtId="0" fontId="0" fillId="10" borderId="2" xfId="0" applyFill="1" applyBorder="1" applyAlignment="1">
      <alignment horizontal="left" vertical="top" wrapText="1"/>
    </xf>
    <xf numFmtId="0" fontId="9" fillId="10" borderId="2" xfId="0" applyFont="1" applyFill="1" applyBorder="1" applyAlignment="1">
      <alignment vertical="center" wrapText="1"/>
    </xf>
    <xf numFmtId="0" fontId="7" fillId="0" borderId="1" xfId="0" applyFont="1" applyBorder="1" applyAlignment="1">
      <alignment horizontal="left" vertical="center" wrapText="1"/>
    </xf>
    <xf numFmtId="1" fontId="6" fillId="0" borderId="1" xfId="0" applyNumberFormat="1" applyFont="1" applyBorder="1" applyAlignment="1">
      <alignment horizontal="center" vertical="center" wrapText="1"/>
    </xf>
    <xf numFmtId="0" fontId="3" fillId="3" borderId="1" xfId="0" applyFont="1" applyFill="1" applyBorder="1" applyAlignment="1">
      <alignment horizontal="center" vertical="center" wrapText="1"/>
    </xf>
    <xf numFmtId="1" fontId="4" fillId="0" borderId="1" xfId="0" applyNumberFormat="1" applyFont="1" applyBorder="1" applyAlignment="1">
      <alignment horizontal="center" vertical="center" wrapText="1"/>
    </xf>
    <xf numFmtId="2" fontId="4" fillId="0" borderId="1" xfId="0" applyNumberFormat="1" applyFont="1" applyBorder="1" applyAlignment="1">
      <alignment horizontal="center" vertical="center" wrapText="1"/>
    </xf>
    <xf numFmtId="1" fontId="3" fillId="2" borderId="1" xfId="0" applyNumberFormat="1" applyFont="1" applyFill="1" applyBorder="1" applyAlignment="1">
      <alignment horizontal="center" vertical="center" wrapText="1"/>
    </xf>
    <xf numFmtId="1" fontId="3" fillId="3" borderId="1" xfId="0" applyNumberFormat="1" applyFont="1" applyFill="1" applyBorder="1" applyAlignment="1">
      <alignment horizontal="centerContinuous" vertical="center" wrapText="1"/>
    </xf>
    <xf numFmtId="1" fontId="3" fillId="2" borderId="1" xfId="0" applyNumberFormat="1" applyFont="1" applyFill="1" applyBorder="1" applyAlignment="1">
      <alignment horizontal="center" vertical="center"/>
    </xf>
    <xf numFmtId="1" fontId="4" fillId="0" borderId="1" xfId="0" applyNumberFormat="1" applyFont="1" applyBorder="1" applyAlignment="1">
      <alignment horizontal="center" vertical="center"/>
    </xf>
    <xf numFmtId="1" fontId="4" fillId="3" borderId="1" xfId="0" applyNumberFormat="1" applyFont="1" applyFill="1" applyBorder="1" applyAlignment="1">
      <alignment horizontal="centerContinuous" vertical="center"/>
    </xf>
    <xf numFmtId="1" fontId="4" fillId="11" borderId="1" xfId="0" applyNumberFormat="1" applyFont="1" applyFill="1" applyBorder="1" applyAlignment="1">
      <alignment horizontal="center" vertical="center" wrapText="1"/>
    </xf>
    <xf numFmtId="1" fontId="6" fillId="11" borderId="1" xfId="0" applyNumberFormat="1" applyFont="1" applyFill="1" applyBorder="1" applyAlignment="1">
      <alignment horizontal="center" vertical="center" wrapText="1"/>
    </xf>
    <xf numFmtId="0" fontId="3" fillId="11" borderId="1" xfId="0" applyFont="1" applyFill="1" applyBorder="1" applyAlignment="1">
      <alignment horizontal="left" vertical="center"/>
    </xf>
    <xf numFmtId="0" fontId="4" fillId="0" borderId="4" xfId="0" applyFont="1" applyBorder="1" applyAlignment="1">
      <alignment horizontal="left" vertical="center"/>
    </xf>
    <xf numFmtId="1" fontId="4" fillId="0" borderId="5" xfId="0" applyNumberFormat="1" applyFont="1" applyBorder="1" applyAlignment="1">
      <alignment horizontal="center" vertical="center"/>
    </xf>
    <xf numFmtId="1" fontId="4" fillId="0" borderId="5" xfId="0" applyNumberFormat="1" applyFont="1" applyBorder="1" applyAlignment="1">
      <alignment horizontal="center" vertical="center" wrapText="1"/>
    </xf>
    <xf numFmtId="0" fontId="0" fillId="0" borderId="5" xfId="0" applyBorder="1"/>
    <xf numFmtId="1" fontId="4" fillId="0" borderId="0" xfId="0" applyNumberFormat="1" applyFont="1" applyAlignment="1">
      <alignment horizontal="center" vertical="center"/>
    </xf>
    <xf numFmtId="1" fontId="4" fillId="0" borderId="0" xfId="0" applyNumberFormat="1" applyFont="1" applyAlignment="1">
      <alignment horizontal="center" vertical="center" wrapText="1"/>
    </xf>
    <xf numFmtId="1" fontId="12" fillId="0" borderId="0" xfId="0" applyNumberFormat="1" applyFont="1" applyAlignment="1">
      <alignment horizontal="center" vertical="center"/>
    </xf>
    <xf numFmtId="1" fontId="8" fillId="0" borderId="0" xfId="0" applyNumberFormat="1" applyFont="1" applyAlignment="1">
      <alignment horizontal="center"/>
    </xf>
    <xf numFmtId="0" fontId="8" fillId="0" borderId="0" xfId="0" applyFont="1" applyAlignment="1">
      <alignment horizontal="center"/>
    </xf>
    <xf numFmtId="0" fontId="0" fillId="0" borderId="0" xfId="0" applyAlignment="1">
      <alignment horizontal="right"/>
    </xf>
    <xf numFmtId="1" fontId="0" fillId="0" borderId="0" xfId="0" applyNumberFormat="1"/>
    <xf numFmtId="0" fontId="0" fillId="0" borderId="0" xfId="0" applyAlignment="1">
      <alignment horizontal="center"/>
    </xf>
    <xf numFmtId="0" fontId="0" fillId="0" borderId="6" xfId="0" applyBorder="1"/>
    <xf numFmtId="0" fontId="0" fillId="0" borderId="9" xfId="0" applyBorder="1"/>
    <xf numFmtId="0" fontId="1" fillId="0" borderId="0" xfId="0" applyFont="1"/>
    <xf numFmtId="0" fontId="1" fillId="0" borderId="1" xfId="0" applyFont="1" applyBorder="1"/>
    <xf numFmtId="0" fontId="0" fillId="0" borderId="7" xfId="0" applyBorder="1"/>
    <xf numFmtId="0" fontId="0" fillId="0" borderId="8" xfId="0" applyBorder="1"/>
    <xf numFmtId="0" fontId="0" fillId="6" borderId="0" xfId="0" applyFill="1" applyAlignment="1">
      <alignment horizontal="centerContinuous"/>
    </xf>
    <xf numFmtId="0" fontId="0" fillId="6" borderId="1" xfId="0" applyFill="1" applyBorder="1" applyAlignment="1">
      <alignment horizontal="centerContinuous"/>
    </xf>
    <xf numFmtId="0" fontId="0" fillId="0" borderId="4" xfId="0" applyBorder="1"/>
    <xf numFmtId="0" fontId="0" fillId="0" borderId="10" xfId="0" applyBorder="1"/>
    <xf numFmtId="0" fontId="0" fillId="0" borderId="11" xfId="0" applyBorder="1"/>
    <xf numFmtId="0" fontId="0" fillId="0" borderId="12" xfId="0" applyBorder="1"/>
    <xf numFmtId="0" fontId="0" fillId="6" borderId="5" xfId="0" applyFill="1" applyBorder="1" applyAlignment="1">
      <alignment horizontal="centerContinuous"/>
    </xf>
    <xf numFmtId="0" fontId="0" fillId="0" borderId="0" xfId="0" quotePrefix="1"/>
    <xf numFmtId="0" fontId="1" fillId="0" borderId="4" xfId="0" applyFont="1" applyBorder="1"/>
    <xf numFmtId="1" fontId="3" fillId="2" borderId="13" xfId="0" applyNumberFormat="1" applyFont="1" applyFill="1" applyBorder="1" applyAlignment="1">
      <alignment horizontal="center" vertical="center" wrapText="1"/>
    </xf>
    <xf numFmtId="0" fontId="0" fillId="0" borderId="14" xfId="0" applyBorder="1"/>
    <xf numFmtId="0" fontId="1" fillId="13" borderId="4" xfId="0" applyFont="1" applyFill="1" applyBorder="1"/>
    <xf numFmtId="0" fontId="1" fillId="13" borderId="0" xfId="0" applyFont="1" applyFill="1"/>
    <xf numFmtId="0" fontId="0" fillId="0" borderId="15" xfId="0" applyBorder="1"/>
    <xf numFmtId="0" fontId="1" fillId="6" borderId="4" xfId="0" applyFont="1" applyFill="1" applyBorder="1" applyAlignment="1">
      <alignment horizontal="centerContinuous"/>
    </xf>
    <xf numFmtId="0" fontId="0" fillId="4" borderId="1" xfId="0" applyFill="1" applyBorder="1"/>
    <xf numFmtId="0" fontId="0" fillId="13" borderId="3" xfId="0" applyFill="1" applyBorder="1"/>
    <xf numFmtId="0" fontId="8" fillId="13" borderId="0" xfId="0" applyFont="1" applyFill="1"/>
    <xf numFmtId="0" fontId="1" fillId="6" borderId="1" xfId="0" applyFont="1" applyFill="1" applyBorder="1" applyAlignment="1">
      <alignment horizontal="centerContinuous"/>
    </xf>
    <xf numFmtId="10" fontId="0" fillId="0" borderId="0" xfId="0" applyNumberFormat="1"/>
    <xf numFmtId="0" fontId="11" fillId="0" borderId="0" xfId="0" applyFont="1"/>
    <xf numFmtId="10" fontId="11" fillId="0" borderId="0" xfId="0" applyNumberFormat="1" applyFont="1"/>
    <xf numFmtId="10" fontId="11" fillId="0" borderId="0" xfId="0" applyNumberFormat="1" applyFont="1" applyAlignment="1">
      <alignment horizontal="center" vertical="center"/>
    </xf>
    <xf numFmtId="1" fontId="11" fillId="0" borderId="0" xfId="0" applyNumberFormat="1" applyFont="1"/>
    <xf numFmtId="0" fontId="10" fillId="0" borderId="0" xfId="0" applyFont="1"/>
    <xf numFmtId="10" fontId="10" fillId="0" borderId="0" xfId="0" applyNumberFormat="1" applyFont="1"/>
    <xf numFmtId="1" fontId="10" fillId="0" borderId="0" xfId="0" applyNumberFormat="1" applyFont="1"/>
    <xf numFmtId="0" fontId="11" fillId="0" borderId="0" xfId="0" applyFont="1" applyAlignment="1">
      <alignment horizontal="right"/>
    </xf>
    <xf numFmtId="1" fontId="4" fillId="0" borderId="4" xfId="0" applyNumberFormat="1" applyFont="1" applyBorder="1" applyAlignment="1">
      <alignment horizontal="center" vertical="center"/>
    </xf>
    <xf numFmtId="1" fontId="4" fillId="0" borderId="11" xfId="0" applyNumberFormat="1" applyFont="1" applyBorder="1" applyAlignment="1">
      <alignment horizontal="center" vertical="center"/>
    </xf>
    <xf numFmtId="1" fontId="4" fillId="0" borderId="11" xfId="0" applyNumberFormat="1" applyFont="1" applyBorder="1" applyAlignment="1">
      <alignment horizontal="center" vertical="center" wrapText="1"/>
    </xf>
    <xf numFmtId="1" fontId="12" fillId="0" borderId="0" xfId="0" applyNumberFormat="1" applyFont="1" applyAlignment="1">
      <alignment horizontal="center" vertical="center" wrapText="1"/>
    </xf>
    <xf numFmtId="1" fontId="4" fillId="0" borderId="10" xfId="0" applyNumberFormat="1" applyFont="1" applyBorder="1" applyAlignment="1">
      <alignment horizontal="center" vertical="center" wrapText="1"/>
    </xf>
    <xf numFmtId="1" fontId="4" fillId="0" borderId="9" xfId="0" applyNumberFormat="1" applyFont="1" applyBorder="1" applyAlignment="1">
      <alignment horizontal="center" vertical="center" wrapText="1"/>
    </xf>
    <xf numFmtId="0" fontId="0" fillId="0" borderId="16" xfId="0" applyBorder="1"/>
    <xf numFmtId="1" fontId="0" fillId="0" borderId="4" xfId="0" applyNumberFormat="1" applyBorder="1"/>
    <xf numFmtId="1" fontId="0" fillId="0" borderId="0" xfId="0" applyNumberFormat="1" applyAlignment="1">
      <alignment horizontal="center"/>
    </xf>
    <xf numFmtId="1" fontId="3" fillId="0" borderId="0" xfId="0" applyNumberFormat="1" applyFont="1" applyAlignment="1">
      <alignment horizontal="center" vertical="center" wrapText="1"/>
    </xf>
    <xf numFmtId="0" fontId="0" fillId="0" borderId="17" xfId="0" applyBorder="1"/>
    <xf numFmtId="0" fontId="13" fillId="0" borderId="0" xfId="0" applyFont="1"/>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1" fillId="6" borderId="0" xfId="0" applyFont="1" applyFill="1" applyAlignment="1">
      <alignment horizontal="centerContinuous"/>
    </xf>
    <xf numFmtId="0" fontId="1" fillId="6" borderId="5" xfId="0" applyFont="1" applyFill="1" applyBorder="1" applyAlignment="1">
      <alignment horizontal="left"/>
    </xf>
    <xf numFmtId="0" fontId="1" fillId="12" borderId="0" xfId="0" applyFont="1" applyFill="1"/>
    <xf numFmtId="0" fontId="0" fillId="12" borderId="0" xfId="0" applyFill="1"/>
    <xf numFmtId="0" fontId="0" fillId="12" borderId="0" xfId="0" applyFill="1" applyAlignment="1">
      <alignment horizontal="center"/>
    </xf>
    <xf numFmtId="0" fontId="0" fillId="13" borderId="0" xfId="0" applyFill="1" applyAlignment="1">
      <alignment horizontal="center"/>
    </xf>
    <xf numFmtId="0" fontId="14" fillId="0" borderId="0" xfId="0" applyFont="1"/>
    <xf numFmtId="0" fontId="15" fillId="0" borderId="0" xfId="0" applyFont="1"/>
    <xf numFmtId="0" fontId="8" fillId="0" borderId="18" xfId="0" applyFont="1" applyBorder="1" applyAlignment="1">
      <alignment horizontal="center"/>
    </xf>
    <xf numFmtId="0" fontId="8" fillId="0" borderId="19" xfId="0" applyFont="1" applyBorder="1" applyAlignment="1">
      <alignment horizontal="center"/>
    </xf>
    <xf numFmtId="0" fontId="8" fillId="0" borderId="20" xfId="0" applyFont="1" applyBorder="1" applyAlignment="1">
      <alignment horizontal="center"/>
    </xf>
    <xf numFmtId="0" fontId="0" fillId="13" borderId="0" xfId="0" applyFill="1"/>
    <xf numFmtId="0" fontId="8" fillId="13" borderId="18" xfId="0" applyFont="1" applyFill="1" applyBorder="1" applyAlignment="1">
      <alignment horizontal="center"/>
    </xf>
    <xf numFmtId="0" fontId="9" fillId="8" borderId="18" xfId="0" applyFont="1" applyFill="1" applyBorder="1" applyAlignment="1">
      <alignment horizontal="center"/>
    </xf>
    <xf numFmtId="0" fontId="1" fillId="8" borderId="0" xfId="0" applyFont="1" applyFill="1" applyAlignment="1">
      <alignment horizontal="center"/>
    </xf>
    <xf numFmtId="0" fontId="1" fillId="8" borderId="0" xfId="0" applyFont="1" applyFill="1"/>
    <xf numFmtId="0" fontId="1" fillId="8" borderId="3" xfId="0" applyFont="1" applyFill="1" applyBorder="1"/>
    <xf numFmtId="0" fontId="1" fillId="8" borderId="4" xfId="0" applyFont="1" applyFill="1" applyBorder="1"/>
    <xf numFmtId="0" fontId="9" fillId="8" borderId="0" xfId="0" applyFont="1" applyFill="1"/>
    <xf numFmtId="1" fontId="4" fillId="0" borderId="15" xfId="0" applyNumberFormat="1" applyFont="1" applyBorder="1" applyAlignment="1">
      <alignment horizontal="center" vertical="center" wrapText="1"/>
    </xf>
    <xf numFmtId="0" fontId="0" fillId="0" borderId="21" xfId="0" applyBorder="1"/>
    <xf numFmtId="49" fontId="3" fillId="0" borderId="1" xfId="0" applyNumberFormat="1" applyFont="1" applyBorder="1" applyAlignment="1">
      <alignment horizontal="left" vertical="center" wrapText="1"/>
    </xf>
    <xf numFmtId="2" fontId="3" fillId="0" borderId="1" xfId="0" applyNumberFormat="1" applyFont="1" applyBorder="1" applyAlignment="1">
      <alignment horizontal="left" vertical="center" wrapText="1"/>
    </xf>
    <xf numFmtId="0" fontId="0" fillId="0" borderId="23" xfId="0" applyBorder="1"/>
    <xf numFmtId="0" fontId="0" fillId="0" borderId="24" xfId="0" applyBorder="1"/>
    <xf numFmtId="0" fontId="0" fillId="0" borderId="25" xfId="0" applyBorder="1"/>
    <xf numFmtId="0" fontId="0" fillId="0" borderId="3" xfId="0" applyBorder="1"/>
    <xf numFmtId="0" fontId="0" fillId="0" borderId="22" xfId="0" applyBorder="1"/>
    <xf numFmtId="0" fontId="0" fillId="0" borderId="26" xfId="0" applyBorder="1"/>
    <xf numFmtId="0" fontId="8" fillId="12" borderId="18" xfId="0" applyFont="1" applyFill="1" applyBorder="1" applyAlignment="1">
      <alignment horizontal="center"/>
    </xf>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Observed</a:t>
            </a:r>
            <a:r>
              <a:rPr lang="en-GB" baseline="0"/>
              <a:t> </a:t>
            </a:r>
            <a:r>
              <a:rPr lang="en-GB"/>
              <a:t>Frequency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DE"/>
        </a:p>
      </c:txPr>
    </c:title>
    <c:autoTitleDeleted val="0"/>
    <c:plotArea>
      <c:layout>
        <c:manualLayout>
          <c:layoutTarget val="inner"/>
          <c:xMode val="edge"/>
          <c:yMode val="edge"/>
          <c:x val="6.1111111111111109E-2"/>
          <c:y val="0.31206073199183437"/>
          <c:w val="0.93888888888888888"/>
          <c:h val="0.60368802857976089"/>
        </c:manualLayout>
      </c:layout>
      <c:barChart>
        <c:barDir val="col"/>
        <c:grouping val="clustered"/>
        <c:varyColors val="0"/>
        <c:ser>
          <c:idx val="0"/>
          <c:order val="0"/>
          <c:tx>
            <c:strRef>
              <c:f>'Analysis 1'!$U$8</c:f>
              <c:strCache>
                <c:ptCount val="1"/>
                <c:pt idx="0">
                  <c:v>Industry Experience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1'!$T$9:$T$10</c:f>
              <c:strCache>
                <c:ptCount val="2"/>
                <c:pt idx="0">
                  <c:v>Success</c:v>
                </c:pt>
                <c:pt idx="1">
                  <c:v>Failure</c:v>
                </c:pt>
              </c:strCache>
            </c:strRef>
          </c:cat>
          <c:val>
            <c:numRef>
              <c:f>'Analysis 1'!$U$9:$U$10</c:f>
              <c:numCache>
                <c:formatCode>0.00%</c:formatCode>
                <c:ptCount val="2"/>
                <c:pt idx="0">
                  <c:v>0.40522875816993464</c:v>
                </c:pt>
                <c:pt idx="1">
                  <c:v>0.32679738562091504</c:v>
                </c:pt>
              </c:numCache>
            </c:numRef>
          </c:val>
          <c:extLst>
            <c:ext xmlns:c16="http://schemas.microsoft.com/office/drawing/2014/chart" uri="{C3380CC4-5D6E-409C-BE32-E72D297353CC}">
              <c16:uniqueId val="{00000000-4999-B449-9F98-C0C1D4B2C8EB}"/>
            </c:ext>
          </c:extLst>
        </c:ser>
        <c:ser>
          <c:idx val="1"/>
          <c:order val="1"/>
          <c:tx>
            <c:strRef>
              <c:f>'Analysis 1'!$V$8</c:f>
              <c:strCache>
                <c:ptCount val="1"/>
                <c:pt idx="0">
                  <c:v>Management Experience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1'!$T$9:$T$10</c:f>
              <c:strCache>
                <c:ptCount val="2"/>
                <c:pt idx="0">
                  <c:v>Success</c:v>
                </c:pt>
                <c:pt idx="1">
                  <c:v>Failure</c:v>
                </c:pt>
              </c:strCache>
            </c:strRef>
          </c:cat>
          <c:val>
            <c:numRef>
              <c:f>'Analysis 1'!$V$9:$V$10</c:f>
              <c:numCache>
                <c:formatCode>0.00%</c:formatCode>
                <c:ptCount val="2"/>
                <c:pt idx="0">
                  <c:v>0.15686274509803921</c:v>
                </c:pt>
                <c:pt idx="1">
                  <c:v>0.1111111111111111</c:v>
                </c:pt>
              </c:numCache>
            </c:numRef>
          </c:val>
          <c:extLst>
            <c:ext xmlns:c16="http://schemas.microsoft.com/office/drawing/2014/chart" uri="{C3380CC4-5D6E-409C-BE32-E72D297353CC}">
              <c16:uniqueId val="{00000001-4999-B449-9F98-C0C1D4B2C8EB}"/>
            </c:ext>
          </c:extLst>
        </c:ser>
        <c:dLbls>
          <c:showLegendKey val="0"/>
          <c:showVal val="1"/>
          <c:showCatName val="0"/>
          <c:showSerName val="0"/>
          <c:showPercent val="0"/>
          <c:showBubbleSize val="0"/>
        </c:dLbls>
        <c:gapWidth val="150"/>
        <c:overlap val="-25"/>
        <c:axId val="1717721743"/>
        <c:axId val="1717723391"/>
      </c:barChart>
      <c:catAx>
        <c:axId val="171772174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DE"/>
          </a:p>
        </c:txPr>
        <c:crossAx val="1717723391"/>
        <c:crosses val="autoZero"/>
        <c:auto val="1"/>
        <c:lblAlgn val="ctr"/>
        <c:lblOffset val="100"/>
        <c:noMultiLvlLbl val="0"/>
      </c:catAx>
      <c:valAx>
        <c:axId val="1717723391"/>
        <c:scaling>
          <c:orientation val="minMax"/>
        </c:scaling>
        <c:delete val="1"/>
        <c:axPos val="l"/>
        <c:numFmt formatCode="0.00%" sourceLinked="1"/>
        <c:majorTickMark val="none"/>
        <c:minorTickMark val="none"/>
        <c:tickLblPos val="nextTo"/>
        <c:crossAx val="17177217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Observed Frequency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DE"/>
        </a:p>
      </c:txPr>
    </c:title>
    <c:autoTitleDeleted val="0"/>
    <c:plotArea>
      <c:layout/>
      <c:barChart>
        <c:barDir val="col"/>
        <c:grouping val="clustered"/>
        <c:varyColors val="0"/>
        <c:ser>
          <c:idx val="0"/>
          <c:order val="0"/>
          <c:tx>
            <c:strRef>
              <c:f>'Analysis 1'!$U$12</c:f>
              <c:strCache>
                <c:ptCount val="1"/>
                <c:pt idx="0">
                  <c:v>Prior Failed Startup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 1'!$T$13:$T$14</c:f>
              <c:strCache>
                <c:ptCount val="2"/>
                <c:pt idx="0">
                  <c:v>Success</c:v>
                </c:pt>
                <c:pt idx="1">
                  <c:v>Failure</c:v>
                </c:pt>
              </c:strCache>
            </c:strRef>
          </c:cat>
          <c:val>
            <c:numRef>
              <c:f>'Analysis 1'!$U$13:$U$14</c:f>
              <c:numCache>
                <c:formatCode>0.00%</c:formatCode>
                <c:ptCount val="2"/>
                <c:pt idx="0">
                  <c:v>0.37254901960784315</c:v>
                </c:pt>
                <c:pt idx="1">
                  <c:v>0.37254901960784315</c:v>
                </c:pt>
              </c:numCache>
            </c:numRef>
          </c:val>
          <c:extLst>
            <c:ext xmlns:c16="http://schemas.microsoft.com/office/drawing/2014/chart" uri="{C3380CC4-5D6E-409C-BE32-E72D297353CC}">
              <c16:uniqueId val="{00000000-1089-DA43-AD46-CFEA13B1FC53}"/>
            </c:ext>
          </c:extLst>
        </c:ser>
        <c:ser>
          <c:idx val="1"/>
          <c:order val="1"/>
          <c:tx>
            <c:strRef>
              <c:f>'Analysis 1'!$V$12</c:f>
              <c:strCache>
                <c:ptCount val="1"/>
                <c:pt idx="0">
                  <c:v>Prior Successful Startup</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 1'!$T$13:$T$14</c:f>
              <c:strCache>
                <c:ptCount val="2"/>
                <c:pt idx="0">
                  <c:v>Success</c:v>
                </c:pt>
                <c:pt idx="1">
                  <c:v>Failure</c:v>
                </c:pt>
              </c:strCache>
            </c:strRef>
          </c:cat>
          <c:val>
            <c:numRef>
              <c:f>'Analysis 1'!$V$13:$V$14</c:f>
              <c:numCache>
                <c:formatCode>0.00%</c:formatCode>
                <c:ptCount val="2"/>
                <c:pt idx="0">
                  <c:v>0.18954248366013071</c:v>
                </c:pt>
                <c:pt idx="1">
                  <c:v>6.535947712418301E-2</c:v>
                </c:pt>
              </c:numCache>
            </c:numRef>
          </c:val>
          <c:extLst>
            <c:ext xmlns:c16="http://schemas.microsoft.com/office/drawing/2014/chart" uri="{C3380CC4-5D6E-409C-BE32-E72D297353CC}">
              <c16:uniqueId val="{00000001-1089-DA43-AD46-CFEA13B1FC53}"/>
            </c:ext>
          </c:extLst>
        </c:ser>
        <c:dLbls>
          <c:showLegendKey val="0"/>
          <c:showVal val="1"/>
          <c:showCatName val="0"/>
          <c:showSerName val="0"/>
          <c:showPercent val="0"/>
          <c:showBubbleSize val="0"/>
        </c:dLbls>
        <c:gapWidth val="150"/>
        <c:overlap val="-25"/>
        <c:axId val="1729914671"/>
        <c:axId val="1834355279"/>
      </c:barChart>
      <c:catAx>
        <c:axId val="17299146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crossAx val="1834355279"/>
        <c:crosses val="autoZero"/>
        <c:auto val="1"/>
        <c:lblAlgn val="ctr"/>
        <c:lblOffset val="100"/>
        <c:noMultiLvlLbl val="0"/>
      </c:catAx>
      <c:valAx>
        <c:axId val="1834355279"/>
        <c:scaling>
          <c:orientation val="minMax"/>
        </c:scaling>
        <c:delete val="1"/>
        <c:axPos val="l"/>
        <c:numFmt formatCode="0.00%" sourceLinked="1"/>
        <c:majorTickMark val="none"/>
        <c:minorTickMark val="none"/>
        <c:tickLblPos val="nextTo"/>
        <c:crossAx val="17299146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Level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lineChart>
        <c:grouping val="standard"/>
        <c:varyColors val="0"/>
        <c:ser>
          <c:idx val="0"/>
          <c:order val="0"/>
          <c:tx>
            <c:strRef>
              <c:f>'Analysis 1'!$AQ$9</c:f>
              <c:strCache>
                <c:ptCount val="1"/>
              </c:strCache>
            </c:strRef>
          </c:tx>
          <c:spPr>
            <a:ln w="28575" cap="rnd">
              <a:solidFill>
                <a:schemeClr val="accent1"/>
              </a:solidFill>
              <a:round/>
            </a:ln>
            <a:effectLst/>
          </c:spPr>
          <c:marker>
            <c:symbol val="none"/>
          </c:marker>
          <c:cat>
            <c:numRef>
              <c:f>'Analysis 1'!$AR$8:$AT$8</c:f>
              <c:numCache>
                <c:formatCode>General</c:formatCode>
                <c:ptCount val="3"/>
              </c:numCache>
            </c:numRef>
          </c:cat>
          <c:val>
            <c:numRef>
              <c:f>'Analysis 1'!$AR$9:$AT$9</c:f>
              <c:numCache>
                <c:formatCode>General</c:formatCode>
                <c:ptCount val="3"/>
              </c:numCache>
            </c:numRef>
          </c:val>
          <c:smooth val="0"/>
          <c:extLst>
            <c:ext xmlns:c16="http://schemas.microsoft.com/office/drawing/2014/chart" uri="{C3380CC4-5D6E-409C-BE32-E72D297353CC}">
              <c16:uniqueId val="{00000000-7FE6-BE44-B97F-60910789672A}"/>
            </c:ext>
          </c:extLst>
        </c:ser>
        <c:ser>
          <c:idx val="1"/>
          <c:order val="1"/>
          <c:tx>
            <c:strRef>
              <c:f>'Analysis 1'!$AQ$10</c:f>
              <c:strCache>
                <c:ptCount val="1"/>
              </c:strCache>
            </c:strRef>
          </c:tx>
          <c:spPr>
            <a:ln w="28575" cap="rnd">
              <a:solidFill>
                <a:schemeClr val="accent2"/>
              </a:solidFill>
              <a:round/>
            </a:ln>
            <a:effectLst/>
          </c:spPr>
          <c:marker>
            <c:symbol val="none"/>
          </c:marker>
          <c:val>
            <c:numRef>
              <c:f>'Analysis 1'!$AR$10:$AT$10</c:f>
              <c:numCache>
                <c:formatCode>General</c:formatCode>
                <c:ptCount val="3"/>
              </c:numCache>
            </c:numRef>
          </c:val>
          <c:smooth val="0"/>
          <c:extLst>
            <c:ext xmlns:c16="http://schemas.microsoft.com/office/drawing/2014/chart" uri="{C3380CC4-5D6E-409C-BE32-E72D297353CC}">
              <c16:uniqueId val="{00000001-7FE6-BE44-B97F-60910789672A}"/>
            </c:ext>
          </c:extLst>
        </c:ser>
        <c:ser>
          <c:idx val="2"/>
          <c:order val="2"/>
          <c:tx>
            <c:strRef>
              <c:f>'Analysis 1'!$AQ$11</c:f>
              <c:strCache>
                <c:ptCount val="1"/>
              </c:strCache>
            </c:strRef>
          </c:tx>
          <c:spPr>
            <a:ln w="28575" cap="rnd">
              <a:solidFill>
                <a:schemeClr val="accent3"/>
              </a:solidFill>
              <a:round/>
            </a:ln>
            <a:effectLst/>
          </c:spPr>
          <c:marker>
            <c:symbol val="none"/>
          </c:marker>
          <c:val>
            <c:numRef>
              <c:f>'Analysis 1'!$AR$11:$AT$11</c:f>
              <c:numCache>
                <c:formatCode>General</c:formatCode>
                <c:ptCount val="3"/>
              </c:numCache>
            </c:numRef>
          </c:val>
          <c:smooth val="0"/>
          <c:extLst>
            <c:ext xmlns:c16="http://schemas.microsoft.com/office/drawing/2014/chart" uri="{C3380CC4-5D6E-409C-BE32-E72D297353CC}">
              <c16:uniqueId val="{00000002-7FE6-BE44-B97F-60910789672A}"/>
            </c:ext>
          </c:extLst>
        </c:ser>
        <c:dLbls>
          <c:showLegendKey val="0"/>
          <c:showVal val="0"/>
          <c:showCatName val="0"/>
          <c:showSerName val="0"/>
          <c:showPercent val="0"/>
          <c:showBubbleSize val="0"/>
        </c:dLbls>
        <c:smooth val="0"/>
        <c:axId val="1937315503"/>
        <c:axId val="1937317183"/>
      </c:lineChart>
      <c:catAx>
        <c:axId val="193731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937317183"/>
        <c:crosses val="autoZero"/>
        <c:auto val="1"/>
        <c:lblAlgn val="ctr"/>
        <c:lblOffset val="100"/>
        <c:noMultiLvlLbl val="0"/>
      </c:catAx>
      <c:valAx>
        <c:axId val="193731718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 values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937315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solidFill>
                  <a:schemeClr val="tx1"/>
                </a:solidFill>
                <a:latin typeface="Times New Roman" panose="02020603050405020304" pitchFamily="18" charset="0"/>
                <a:cs typeface="Times New Roman" panose="02020603050405020304" pitchFamily="18" charset="0"/>
              </a:rPr>
              <a:t>Prior Work Experience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DE"/>
        </a:p>
      </c:txPr>
    </c:title>
    <c:autoTitleDeleted val="0"/>
    <c:plotArea>
      <c:layout/>
      <c:barChart>
        <c:barDir val="col"/>
        <c:grouping val="stacked"/>
        <c:varyColors val="0"/>
        <c:ser>
          <c:idx val="0"/>
          <c:order val="0"/>
          <c:tx>
            <c:strRef>
              <c:f>'Analysis 2'!$H$7</c:f>
              <c:strCache>
                <c:ptCount val="1"/>
                <c:pt idx="0">
                  <c:v>Failure</c:v>
                </c:pt>
              </c:strCache>
            </c:strRef>
          </c:tx>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 2'!$I$6:$K$6</c:f>
              <c:strCache>
                <c:ptCount val="3"/>
                <c:pt idx="0">
                  <c:v>Industry</c:v>
                </c:pt>
                <c:pt idx="1">
                  <c:v>Management</c:v>
                </c:pt>
                <c:pt idx="2">
                  <c:v>Missing</c:v>
                </c:pt>
              </c:strCache>
            </c:strRef>
          </c:cat>
          <c:val>
            <c:numRef>
              <c:f>'Analysis 2'!$I$7:$K$7</c:f>
              <c:numCache>
                <c:formatCode>0.00%</c:formatCode>
                <c:ptCount val="3"/>
                <c:pt idx="0">
                  <c:v>0.26797385620915032</c:v>
                </c:pt>
                <c:pt idx="1">
                  <c:v>0.1111111111111111</c:v>
                </c:pt>
                <c:pt idx="2">
                  <c:v>5.8823529411764705E-2</c:v>
                </c:pt>
              </c:numCache>
            </c:numRef>
          </c:val>
          <c:extLst>
            <c:ext xmlns:c16="http://schemas.microsoft.com/office/drawing/2014/chart" uri="{C3380CC4-5D6E-409C-BE32-E72D297353CC}">
              <c16:uniqueId val="{00000000-A831-FC41-AF22-3A5390005C02}"/>
            </c:ext>
          </c:extLst>
        </c:ser>
        <c:ser>
          <c:idx val="1"/>
          <c:order val="1"/>
          <c:tx>
            <c:strRef>
              <c:f>'Analysis 2'!$H$8</c:f>
              <c:strCache>
                <c:ptCount val="1"/>
                <c:pt idx="0">
                  <c:v>Success</c:v>
                </c:pt>
              </c:strCache>
            </c:strRef>
          </c:tx>
          <c:spPr>
            <a:solidFill>
              <a:schemeClr val="tx1">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 2'!$I$6:$K$6</c:f>
              <c:strCache>
                <c:ptCount val="3"/>
                <c:pt idx="0">
                  <c:v>Industry</c:v>
                </c:pt>
                <c:pt idx="1">
                  <c:v>Management</c:v>
                </c:pt>
                <c:pt idx="2">
                  <c:v>Missing</c:v>
                </c:pt>
              </c:strCache>
            </c:strRef>
          </c:cat>
          <c:val>
            <c:numRef>
              <c:f>'Analysis 2'!$I$8:$K$8</c:f>
              <c:numCache>
                <c:formatCode>0.00%</c:formatCode>
                <c:ptCount val="3"/>
                <c:pt idx="0">
                  <c:v>0.33333333333333331</c:v>
                </c:pt>
                <c:pt idx="1">
                  <c:v>0.15686274509803921</c:v>
                </c:pt>
                <c:pt idx="2">
                  <c:v>7.1895424836601302E-2</c:v>
                </c:pt>
              </c:numCache>
            </c:numRef>
          </c:val>
          <c:extLst>
            <c:ext xmlns:c16="http://schemas.microsoft.com/office/drawing/2014/chart" uri="{C3380CC4-5D6E-409C-BE32-E72D297353CC}">
              <c16:uniqueId val="{00000001-A831-FC41-AF22-3A5390005C02}"/>
            </c:ext>
          </c:extLst>
        </c:ser>
        <c:dLbls>
          <c:dLblPos val="ctr"/>
          <c:showLegendKey val="0"/>
          <c:showVal val="1"/>
          <c:showCatName val="0"/>
          <c:showSerName val="0"/>
          <c:showPercent val="0"/>
          <c:showBubbleSize val="0"/>
        </c:dLbls>
        <c:gapWidth val="150"/>
        <c:overlap val="100"/>
        <c:axId val="594768752"/>
        <c:axId val="281291056"/>
      </c:barChart>
      <c:catAx>
        <c:axId val="5947687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crossAx val="281291056"/>
        <c:crosses val="autoZero"/>
        <c:auto val="1"/>
        <c:lblAlgn val="ctr"/>
        <c:lblOffset val="100"/>
        <c:noMultiLvlLbl val="0"/>
      </c:catAx>
      <c:valAx>
        <c:axId val="28129105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tx2"/>
                    </a:solidFill>
                    <a:latin typeface="Times New Roman" panose="02020603050405020304" pitchFamily="18" charset="0"/>
                    <a:ea typeface="+mn-ea"/>
                    <a:cs typeface="Times New Roman" panose="02020603050405020304" pitchFamily="18" charset="0"/>
                  </a:defRPr>
                </a:pPr>
                <a:r>
                  <a:rPr lang="en-GB" sz="1600">
                    <a:latin typeface="Times New Roman" panose="02020603050405020304" pitchFamily="18" charset="0"/>
                    <a:cs typeface="Times New Roman" panose="02020603050405020304" pitchFamily="18" charset="0"/>
                  </a:rPr>
                  <a:t>Frequency</a:t>
                </a:r>
              </a:p>
            </c:rich>
          </c:tx>
          <c:overlay val="0"/>
          <c:spPr>
            <a:noFill/>
            <a:ln>
              <a:noFill/>
            </a:ln>
            <a:effectLst/>
          </c:spPr>
          <c:txPr>
            <a:bodyPr rot="-5400000" spcFirstLastPara="1" vertOverflow="ellipsis" vert="horz" wrap="square" anchor="ctr" anchorCtr="1"/>
            <a:lstStyle/>
            <a:p>
              <a:pPr>
                <a:defRPr sz="1600" b="1" i="0" u="none" strike="noStrike" kern="1200" baseline="0">
                  <a:solidFill>
                    <a:schemeClr val="tx2"/>
                  </a:solidFill>
                  <a:latin typeface="Times New Roman" panose="02020603050405020304" pitchFamily="18" charset="0"/>
                  <a:ea typeface="+mn-ea"/>
                  <a:cs typeface="Times New Roman" panose="02020603050405020304" pitchFamily="18" charset="0"/>
                </a:defRPr>
              </a:pPr>
              <a:endParaRPr lang="en-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Times New Roman" panose="02020603050405020304" pitchFamily="18" charset="0"/>
                <a:ea typeface="+mn-ea"/>
                <a:cs typeface="Times New Roman" panose="02020603050405020304" pitchFamily="18" charset="0"/>
              </a:defRPr>
            </a:pPr>
            <a:endParaRPr lang="en-DE"/>
          </a:p>
        </c:txPr>
        <c:crossAx val="594768752"/>
        <c:crosses val="autoZero"/>
        <c:crossBetween val="between"/>
      </c:valAx>
      <c:spPr>
        <a:noFill/>
        <a:ln>
          <a:noFill/>
        </a:ln>
        <a:effectLst/>
      </c:spPr>
    </c:plotArea>
    <c:legend>
      <c:legendPos val="r"/>
      <c:layout>
        <c:manualLayout>
          <c:xMode val="edge"/>
          <c:yMode val="edge"/>
          <c:x val="0.89201642794107661"/>
          <c:y val="0.39204192532512794"/>
          <c:w val="9.7638042223881616E-2"/>
          <c:h val="0.22311382663822704"/>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Times New Roman" panose="02020603050405020304" pitchFamily="18" charset="0"/>
              <a:ea typeface="+mn-ea"/>
              <a:cs typeface="Times New Roman" panose="02020603050405020304" pitchFamily="18" charset="0"/>
            </a:defRPr>
          </a:pPr>
          <a:endParaRPr lang="en-DE"/>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GB" sz="1600" b="1">
                <a:solidFill>
                  <a:schemeClr val="tx1"/>
                </a:solidFill>
                <a:latin typeface="Times New Roman" panose="02020603050405020304" pitchFamily="18" charset="0"/>
                <a:cs typeface="Times New Roman" panose="02020603050405020304" pitchFamily="18" charset="0"/>
              </a:rPr>
              <a:t>Prior Startup</a:t>
            </a:r>
            <a:r>
              <a:rPr lang="en-GB" sz="1600" b="1" baseline="0">
                <a:solidFill>
                  <a:schemeClr val="tx1"/>
                </a:solidFill>
                <a:latin typeface="Times New Roman" panose="02020603050405020304" pitchFamily="18" charset="0"/>
                <a:cs typeface="Times New Roman" panose="02020603050405020304" pitchFamily="18" charset="0"/>
              </a:rPr>
              <a:t> Experience</a:t>
            </a:r>
            <a:endParaRPr lang="en-GB" sz="1600" b="1">
              <a:solidFill>
                <a:schemeClr val="tx1"/>
              </a:solidFill>
              <a:latin typeface="Times New Roman" panose="02020603050405020304" pitchFamily="18" charset="0"/>
              <a:cs typeface="Times New Roman" panose="02020603050405020304" pitchFamily="18" charset="0"/>
            </a:endParaRPr>
          </a:p>
        </c:rich>
      </c:tx>
      <c:overlay val="0"/>
      <c:spPr>
        <a:solidFill>
          <a:schemeClr val="bg1"/>
        </a:solidFill>
        <a:ln>
          <a:noFill/>
        </a:ln>
        <a:effectLst/>
      </c:spPr>
      <c:txPr>
        <a:bodyPr rot="0" spcFirstLastPara="1" vertOverflow="ellipsis" vert="horz" wrap="square" anchor="ctr" anchorCtr="1"/>
        <a:lstStyle/>
        <a:p>
          <a:pPr>
            <a:defRPr sz="16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DE"/>
        </a:p>
      </c:txPr>
    </c:title>
    <c:autoTitleDeleted val="0"/>
    <c:plotArea>
      <c:layout/>
      <c:barChart>
        <c:barDir val="col"/>
        <c:grouping val="stacked"/>
        <c:varyColors val="0"/>
        <c:ser>
          <c:idx val="0"/>
          <c:order val="0"/>
          <c:tx>
            <c:strRef>
              <c:f>'Analysis 2'!$U$8</c:f>
              <c:strCache>
                <c:ptCount val="1"/>
                <c:pt idx="0">
                  <c:v>Success</c:v>
                </c:pt>
              </c:strCache>
            </c:strRef>
          </c:tx>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2'!$V$7:$X$7</c:f>
              <c:strCache>
                <c:ptCount val="3"/>
                <c:pt idx="0">
                  <c:v>Prior Failure</c:v>
                </c:pt>
                <c:pt idx="1">
                  <c:v>Prior Success</c:v>
                </c:pt>
                <c:pt idx="2">
                  <c:v>Missing</c:v>
                </c:pt>
              </c:strCache>
            </c:strRef>
          </c:cat>
          <c:val>
            <c:numRef>
              <c:f>'Analysis 2'!$V$8:$X$8</c:f>
              <c:numCache>
                <c:formatCode>0.00%</c:formatCode>
                <c:ptCount val="3"/>
                <c:pt idx="0">
                  <c:v>0.20915032679738563</c:v>
                </c:pt>
                <c:pt idx="1">
                  <c:v>0.18954248366013071</c:v>
                </c:pt>
                <c:pt idx="2">
                  <c:v>0.16339869281045752</c:v>
                </c:pt>
              </c:numCache>
            </c:numRef>
          </c:val>
          <c:extLst>
            <c:ext xmlns:c16="http://schemas.microsoft.com/office/drawing/2014/chart" uri="{C3380CC4-5D6E-409C-BE32-E72D297353CC}">
              <c16:uniqueId val="{00000000-71AB-4048-8697-70780923A618}"/>
            </c:ext>
          </c:extLst>
        </c:ser>
        <c:ser>
          <c:idx val="1"/>
          <c:order val="1"/>
          <c:tx>
            <c:strRef>
              <c:f>'Analysis 2'!$U$9</c:f>
              <c:strCache>
                <c:ptCount val="1"/>
                <c:pt idx="0">
                  <c:v>Failure</c:v>
                </c:pt>
              </c:strCache>
            </c:strRef>
          </c:tx>
          <c:spPr>
            <a:solidFill>
              <a:schemeClr val="tx1">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2'!$V$7:$X$7</c:f>
              <c:strCache>
                <c:ptCount val="3"/>
                <c:pt idx="0">
                  <c:v>Prior Failure</c:v>
                </c:pt>
                <c:pt idx="1">
                  <c:v>Prior Success</c:v>
                </c:pt>
                <c:pt idx="2">
                  <c:v>Missing</c:v>
                </c:pt>
              </c:strCache>
            </c:strRef>
          </c:cat>
          <c:val>
            <c:numRef>
              <c:f>'Analysis 2'!$V$9:$X$9</c:f>
              <c:numCache>
                <c:formatCode>0.00%</c:formatCode>
                <c:ptCount val="3"/>
                <c:pt idx="0">
                  <c:v>0.11764705882352941</c:v>
                </c:pt>
                <c:pt idx="1">
                  <c:v>6.535947712418301E-2</c:v>
                </c:pt>
                <c:pt idx="2">
                  <c:v>0.25490196078431371</c:v>
                </c:pt>
              </c:numCache>
            </c:numRef>
          </c:val>
          <c:extLst>
            <c:ext xmlns:c16="http://schemas.microsoft.com/office/drawing/2014/chart" uri="{C3380CC4-5D6E-409C-BE32-E72D297353CC}">
              <c16:uniqueId val="{00000001-71AB-4048-8697-70780923A618}"/>
            </c:ext>
          </c:extLst>
        </c:ser>
        <c:dLbls>
          <c:dLblPos val="ctr"/>
          <c:showLegendKey val="0"/>
          <c:showVal val="1"/>
          <c:showCatName val="0"/>
          <c:showSerName val="0"/>
          <c:showPercent val="0"/>
          <c:showBubbleSize val="0"/>
        </c:dLbls>
        <c:gapWidth val="150"/>
        <c:overlap val="100"/>
        <c:axId val="347785552"/>
        <c:axId val="451499712"/>
      </c:barChart>
      <c:catAx>
        <c:axId val="34778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DE"/>
          </a:p>
        </c:txPr>
        <c:crossAx val="451499712"/>
        <c:crosses val="autoZero"/>
        <c:auto val="1"/>
        <c:lblAlgn val="ctr"/>
        <c:lblOffset val="100"/>
        <c:noMultiLvlLbl val="0"/>
      </c:catAx>
      <c:valAx>
        <c:axId val="451499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sz="1600" b="1">
                    <a:latin typeface="Times New Roman" panose="02020603050405020304" pitchFamily="18" charset="0"/>
                    <a:cs typeface="Times New Roman" panose="02020603050405020304" pitchFamily="18" charset="0"/>
                  </a:rPr>
                  <a:t>Frequency</a:t>
                </a:r>
              </a:p>
            </c:rich>
          </c:tx>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47785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19</xdr:col>
      <xdr:colOff>1393437</xdr:colOff>
      <xdr:row>4</xdr:row>
      <xdr:rowOff>100178</xdr:rowOff>
    </xdr:from>
    <xdr:to>
      <xdr:col>21</xdr:col>
      <xdr:colOff>1146559</xdr:colOff>
      <xdr:row>14</xdr:row>
      <xdr:rowOff>232163</xdr:rowOff>
    </xdr:to>
    <xdr:graphicFrame macro="">
      <xdr:nvGraphicFramePr>
        <xdr:cNvPr id="8" name="Chart 7">
          <a:extLst>
            <a:ext uri="{FF2B5EF4-FFF2-40B4-BE49-F238E27FC236}">
              <a16:creationId xmlns:a16="http://schemas.microsoft.com/office/drawing/2014/main" id="{3304CAA2-A347-E4E4-91D1-205D26DDE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467644</xdr:colOff>
      <xdr:row>63</xdr:row>
      <xdr:rowOff>52699</xdr:rowOff>
    </xdr:from>
    <xdr:to>
      <xdr:col>21</xdr:col>
      <xdr:colOff>220766</xdr:colOff>
      <xdr:row>73</xdr:row>
      <xdr:rowOff>184684</xdr:rowOff>
    </xdr:to>
    <xdr:graphicFrame macro="">
      <xdr:nvGraphicFramePr>
        <xdr:cNvPr id="9" name="Chart 8">
          <a:extLst>
            <a:ext uri="{FF2B5EF4-FFF2-40B4-BE49-F238E27FC236}">
              <a16:creationId xmlns:a16="http://schemas.microsoft.com/office/drawing/2014/main" id="{33803D4C-18B6-8544-D127-7F8E581CE6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42</xdr:col>
      <xdr:colOff>557612</xdr:colOff>
      <xdr:row>16</xdr:row>
      <xdr:rowOff>197384</xdr:rowOff>
    </xdr:from>
    <xdr:to>
      <xdr:col>48</xdr:col>
      <xdr:colOff>171272</xdr:colOff>
      <xdr:row>27</xdr:row>
      <xdr:rowOff>12463</xdr:rowOff>
    </xdr:to>
    <xdr:graphicFrame macro="">
      <xdr:nvGraphicFramePr>
        <xdr:cNvPr id="12" name="Chart 11">
          <a:extLst>
            <a:ext uri="{FF2B5EF4-FFF2-40B4-BE49-F238E27FC236}">
              <a16:creationId xmlns:a16="http://schemas.microsoft.com/office/drawing/2014/main" id="{E4A27C25-9A0A-B96B-D941-FE5F49FA6B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482815</xdr:colOff>
      <xdr:row>4</xdr:row>
      <xdr:rowOff>153969</xdr:rowOff>
    </xdr:from>
    <xdr:to>
      <xdr:col>12</xdr:col>
      <xdr:colOff>827641</xdr:colOff>
      <xdr:row>19</xdr:row>
      <xdr:rowOff>192069</xdr:rowOff>
    </xdr:to>
    <xdr:graphicFrame macro="">
      <xdr:nvGraphicFramePr>
        <xdr:cNvPr id="2" name="Chart 1">
          <a:extLst>
            <a:ext uri="{FF2B5EF4-FFF2-40B4-BE49-F238E27FC236}">
              <a16:creationId xmlns:a16="http://schemas.microsoft.com/office/drawing/2014/main" id="{24D7C7AC-AD03-5BC3-09AA-395A921C54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903269</xdr:colOff>
      <xdr:row>4</xdr:row>
      <xdr:rowOff>69635</xdr:rowOff>
    </xdr:from>
    <xdr:to>
      <xdr:col>25</xdr:col>
      <xdr:colOff>813371</xdr:colOff>
      <xdr:row>21</xdr:row>
      <xdr:rowOff>128427</xdr:rowOff>
    </xdr:to>
    <xdr:graphicFrame macro="">
      <xdr:nvGraphicFramePr>
        <xdr:cNvPr id="8" name="Chart 7">
          <a:extLst>
            <a:ext uri="{FF2B5EF4-FFF2-40B4-BE49-F238E27FC236}">
              <a16:creationId xmlns:a16="http://schemas.microsoft.com/office/drawing/2014/main" id="{33702DF8-E05B-CDB1-25E1-602E6392C3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johncedrickaler/Desktop/XRealStats-Mac.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Sig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 val="XRealStats-Mac"/>
    </sheetNames>
    <definedNames>
      <definedName name="CHI_MAX2"/>
      <definedName name="CHI_STAT2"/>
      <definedName name="CHISQ_INV_RT"/>
      <definedName name="FISHERTES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ilory.com/interview/emit" TargetMode="External"/><Relationship Id="rId21" Type="http://schemas.openxmlformats.org/officeDocument/2006/relationships/hyperlink" Target="https://www.failory.com/interview/snapshooter" TargetMode="External"/><Relationship Id="rId42" Type="http://schemas.openxmlformats.org/officeDocument/2006/relationships/hyperlink" Target="https://www.failory.com/interview/copyai" TargetMode="External"/><Relationship Id="rId63" Type="http://schemas.openxmlformats.org/officeDocument/2006/relationships/hyperlink" Target="https://www.failory.com/interview/inovvorx" TargetMode="External"/><Relationship Id="rId84" Type="http://schemas.openxmlformats.org/officeDocument/2006/relationships/hyperlink" Target="https://www.failory.com/interview/lemlist" TargetMode="External"/><Relationship Id="rId138" Type="http://schemas.openxmlformats.org/officeDocument/2006/relationships/hyperlink" Target="https://www.failory.com/interview/wantremotejob" TargetMode="External"/><Relationship Id="rId159" Type="http://schemas.openxmlformats.org/officeDocument/2006/relationships/hyperlink" Target="https://www.failory.com/interview/delite" TargetMode="External"/><Relationship Id="rId170" Type="http://schemas.openxmlformats.org/officeDocument/2006/relationships/hyperlink" Target="https://www.failory.com/interview/asktina" TargetMode="External"/><Relationship Id="rId107" Type="http://schemas.openxmlformats.org/officeDocument/2006/relationships/hyperlink" Target="https://www.failory.com/interview/140-canvas" TargetMode="External"/><Relationship Id="rId11" Type="http://schemas.openxmlformats.org/officeDocument/2006/relationships/hyperlink" Target="https://www.failory.com/interview/zenmaid" TargetMode="External"/><Relationship Id="rId32" Type="http://schemas.openxmlformats.org/officeDocument/2006/relationships/hyperlink" Target="https://www.failory.com/interview/resumemaker" TargetMode="External"/><Relationship Id="rId53" Type="http://schemas.openxmlformats.org/officeDocument/2006/relationships/hyperlink" Target="https://www.failory.com/interview/reality-hunt" TargetMode="External"/><Relationship Id="rId74" Type="http://schemas.openxmlformats.org/officeDocument/2006/relationships/hyperlink" Target="https://www.failory.com/interview/rent-round" TargetMode="External"/><Relationship Id="rId128" Type="http://schemas.openxmlformats.org/officeDocument/2006/relationships/hyperlink" Target="https://www.failory.com/interview/seomator" TargetMode="External"/><Relationship Id="rId149" Type="http://schemas.openxmlformats.org/officeDocument/2006/relationships/hyperlink" Target="https://www.failory.com/interview/explorevr" TargetMode="External"/><Relationship Id="rId5" Type="http://schemas.openxmlformats.org/officeDocument/2006/relationships/hyperlink" Target="https://www.failory.com/interview/plutoview" TargetMode="External"/><Relationship Id="rId95" Type="http://schemas.openxmlformats.org/officeDocument/2006/relationships/hyperlink" Target="https://www.failory.com/interview/playdate" TargetMode="External"/><Relationship Id="rId160" Type="http://schemas.openxmlformats.org/officeDocument/2006/relationships/hyperlink" Target="https://www.failory.com/interview/phoenix" TargetMode="External"/><Relationship Id="rId22" Type="http://schemas.openxmlformats.org/officeDocument/2006/relationships/hyperlink" Target="https://www.failory.com/interview/photopea" TargetMode="External"/><Relationship Id="rId43" Type="http://schemas.openxmlformats.org/officeDocument/2006/relationships/hyperlink" Target="https://www.failory.com/interview/pactero" TargetMode="External"/><Relationship Id="rId64" Type="http://schemas.openxmlformats.org/officeDocument/2006/relationships/hyperlink" Target="https://www.failory.com/interview/unicorn-platform" TargetMode="External"/><Relationship Id="rId118" Type="http://schemas.openxmlformats.org/officeDocument/2006/relationships/hyperlink" Target="https://www.failory.com/interview/tailor" TargetMode="External"/><Relationship Id="rId139" Type="http://schemas.openxmlformats.org/officeDocument/2006/relationships/hyperlink" Target="https://www.failory.com/interview/twitch-highlights" TargetMode="External"/><Relationship Id="rId85" Type="http://schemas.openxmlformats.org/officeDocument/2006/relationships/hyperlink" Target="https://www.failory.com/interview/teamometer" TargetMode="External"/><Relationship Id="rId150" Type="http://schemas.openxmlformats.org/officeDocument/2006/relationships/hyperlink" Target="https://www.failory.com/interview/lockpick-entertainment" TargetMode="External"/><Relationship Id="rId171" Type="http://schemas.openxmlformats.org/officeDocument/2006/relationships/hyperlink" Target="https://www.failory.com/interview/howell-market" TargetMode="External"/><Relationship Id="rId12" Type="http://schemas.openxmlformats.org/officeDocument/2006/relationships/hyperlink" Target="https://www.failory.com/interview/upvoty" TargetMode="External"/><Relationship Id="rId33" Type="http://schemas.openxmlformats.org/officeDocument/2006/relationships/hyperlink" Target="https://www.failory.com/interview/mycity" TargetMode="External"/><Relationship Id="rId108" Type="http://schemas.openxmlformats.org/officeDocument/2006/relationships/hyperlink" Target="https://www.failory.com/interview/festivilia" TargetMode="External"/><Relationship Id="rId129" Type="http://schemas.openxmlformats.org/officeDocument/2006/relationships/hyperlink" Target="https://www.failory.com/interview/metricspot" TargetMode="External"/><Relationship Id="rId54" Type="http://schemas.openxmlformats.org/officeDocument/2006/relationships/hyperlink" Target="https://www.failory.com/interview/lernin-games" TargetMode="External"/><Relationship Id="rId75" Type="http://schemas.openxmlformats.org/officeDocument/2006/relationships/hyperlink" Target="https://www.failory.com/interview/kopely" TargetMode="External"/><Relationship Id="rId96" Type="http://schemas.openxmlformats.org/officeDocument/2006/relationships/hyperlink" Target="https://www.failory.com/interview/waydev" TargetMode="External"/><Relationship Id="rId140" Type="http://schemas.openxmlformats.org/officeDocument/2006/relationships/hyperlink" Target="https://www.failory.com/interview/jobridge" TargetMode="External"/><Relationship Id="rId161" Type="http://schemas.openxmlformats.org/officeDocument/2006/relationships/hyperlink" Target="https://www.failory.com/interview/addressbin" TargetMode="External"/><Relationship Id="rId6" Type="http://schemas.openxmlformats.org/officeDocument/2006/relationships/hyperlink" Target="https://www.failory.com/interview/fibery" TargetMode="External"/><Relationship Id="rId23" Type="http://schemas.openxmlformats.org/officeDocument/2006/relationships/hyperlink" Target="https://www.failory.com/interview/siempo" TargetMode="External"/><Relationship Id="rId28" Type="http://schemas.openxmlformats.org/officeDocument/2006/relationships/hyperlink" Target="https://www.failory.com/interview/aplano" TargetMode="External"/><Relationship Id="rId49" Type="http://schemas.openxmlformats.org/officeDocument/2006/relationships/hyperlink" Target="https://www.failory.com/interview/ringdaddy" TargetMode="External"/><Relationship Id="rId114" Type="http://schemas.openxmlformats.org/officeDocument/2006/relationships/hyperlink" Target="https://www.failory.com/interview/wedmap" TargetMode="External"/><Relationship Id="rId119" Type="http://schemas.openxmlformats.org/officeDocument/2006/relationships/hyperlink" Target="https://www.failory.com/interview/hubrif" TargetMode="External"/><Relationship Id="rId44" Type="http://schemas.openxmlformats.org/officeDocument/2006/relationships/hyperlink" Target="https://www.failory.com/interview/openmargin" TargetMode="External"/><Relationship Id="rId60" Type="http://schemas.openxmlformats.org/officeDocument/2006/relationships/hyperlink" Target="https://www.failory.com/interview/eola" TargetMode="External"/><Relationship Id="rId65" Type="http://schemas.openxmlformats.org/officeDocument/2006/relationships/hyperlink" Target="https://www.failory.com/interview/plausible" TargetMode="External"/><Relationship Id="rId81" Type="http://schemas.openxmlformats.org/officeDocument/2006/relationships/hyperlink" Target="https://www.failory.com/interview/processkit" TargetMode="External"/><Relationship Id="rId86" Type="http://schemas.openxmlformats.org/officeDocument/2006/relationships/hyperlink" Target="https://www.failory.com/interview/kaya-gs" TargetMode="External"/><Relationship Id="rId130" Type="http://schemas.openxmlformats.org/officeDocument/2006/relationships/hyperlink" Target="https://www.failory.com/interview/leadsbridge" TargetMode="External"/><Relationship Id="rId135" Type="http://schemas.openxmlformats.org/officeDocument/2006/relationships/hyperlink" Target="https://www.failory.com/interview/liveagent" TargetMode="External"/><Relationship Id="rId151" Type="http://schemas.openxmlformats.org/officeDocument/2006/relationships/hyperlink" Target="https://www.failory.com/interview/worldos" TargetMode="External"/><Relationship Id="rId156" Type="http://schemas.openxmlformats.org/officeDocument/2006/relationships/hyperlink" Target="https://www.failory.com/interview/botnim" TargetMode="External"/><Relationship Id="rId177" Type="http://schemas.openxmlformats.org/officeDocument/2006/relationships/hyperlink" Target="https://www.failory.com/interview/gadget-flow" TargetMode="External"/><Relationship Id="rId172" Type="http://schemas.openxmlformats.org/officeDocument/2006/relationships/hyperlink" Target="https://www.failory.com/interview/freshconnect" TargetMode="External"/><Relationship Id="rId13" Type="http://schemas.openxmlformats.org/officeDocument/2006/relationships/hyperlink" Target="https://www.failory.com/interview/tactiq" TargetMode="External"/><Relationship Id="rId18" Type="http://schemas.openxmlformats.org/officeDocument/2006/relationships/hyperlink" Target="https://www.failory.com/interview/marketmuse" TargetMode="External"/><Relationship Id="rId39" Type="http://schemas.openxmlformats.org/officeDocument/2006/relationships/hyperlink" Target="https://www.failory.com/interview/awesomic" TargetMode="External"/><Relationship Id="rId109" Type="http://schemas.openxmlformats.org/officeDocument/2006/relationships/hyperlink" Target="https://www.failory.com/interview/oneup" TargetMode="External"/><Relationship Id="rId34" Type="http://schemas.openxmlformats.org/officeDocument/2006/relationships/hyperlink" Target="https://www.failory.com/interview/patron-ai" TargetMode="External"/><Relationship Id="rId50" Type="http://schemas.openxmlformats.org/officeDocument/2006/relationships/hyperlink" Target="https://www.failory.com/interview/station" TargetMode="External"/><Relationship Id="rId55" Type="http://schemas.openxmlformats.org/officeDocument/2006/relationships/hyperlink" Target="https://www.failory.com/interview/nogood" TargetMode="External"/><Relationship Id="rId76" Type="http://schemas.openxmlformats.org/officeDocument/2006/relationships/hyperlink" Target="https://www.failory.com/interview/helpwise" TargetMode="External"/><Relationship Id="rId97" Type="http://schemas.openxmlformats.org/officeDocument/2006/relationships/hyperlink" Target="https://www.failory.com/interview/sport-draftr" TargetMode="External"/><Relationship Id="rId104" Type="http://schemas.openxmlformats.org/officeDocument/2006/relationships/hyperlink" Target="https://www.failory.com/interview/standuply" TargetMode="External"/><Relationship Id="rId120" Type="http://schemas.openxmlformats.org/officeDocument/2006/relationships/hyperlink" Target="https://www.failory.com/interview/repitchbook" TargetMode="External"/><Relationship Id="rId125" Type="http://schemas.openxmlformats.org/officeDocument/2006/relationships/hyperlink" Target="https://www.failory.com/interview/canary" TargetMode="External"/><Relationship Id="rId141" Type="http://schemas.openxmlformats.org/officeDocument/2006/relationships/hyperlink" Target="https://www.failory.com/interview/haptly" TargetMode="External"/><Relationship Id="rId146" Type="http://schemas.openxmlformats.org/officeDocument/2006/relationships/hyperlink" Target="https://www.failory.com/interview/fantastic-house-buyers" TargetMode="External"/><Relationship Id="rId167" Type="http://schemas.openxmlformats.org/officeDocument/2006/relationships/hyperlink" Target="https://www.failory.com/interview/eloquis" TargetMode="External"/><Relationship Id="rId7" Type="http://schemas.openxmlformats.org/officeDocument/2006/relationships/hyperlink" Target="https://www.failory.com/interview/wotnot" TargetMode="External"/><Relationship Id="rId71" Type="http://schemas.openxmlformats.org/officeDocument/2006/relationships/hyperlink" Target="https://www.failory.com/interview/thepresence" TargetMode="External"/><Relationship Id="rId92" Type="http://schemas.openxmlformats.org/officeDocument/2006/relationships/hyperlink" Target="https://www.failory.com/interview/ansaro" TargetMode="External"/><Relationship Id="rId162" Type="http://schemas.openxmlformats.org/officeDocument/2006/relationships/hyperlink" Target="https://www.failory.com/interview/mishra-motors" TargetMode="External"/><Relationship Id="rId2" Type="http://schemas.openxmlformats.org/officeDocument/2006/relationships/hyperlink" Target="https://www.failory.com/interview/woovly" TargetMode="External"/><Relationship Id="rId29" Type="http://schemas.openxmlformats.org/officeDocument/2006/relationships/hyperlink" Target="https://www.failory.com/interview/ombori" TargetMode="External"/><Relationship Id="rId24" Type="http://schemas.openxmlformats.org/officeDocument/2006/relationships/hyperlink" Target="https://www.failory.com/interview/akko" TargetMode="External"/><Relationship Id="rId40" Type="http://schemas.openxmlformats.org/officeDocument/2006/relationships/hyperlink" Target="https://www.failory.com/interview/mentorcruise" TargetMode="External"/><Relationship Id="rId45" Type="http://schemas.openxmlformats.org/officeDocument/2006/relationships/hyperlink" Target="https://www.failory.com/interview/cam-ly" TargetMode="External"/><Relationship Id="rId66" Type="http://schemas.openxmlformats.org/officeDocument/2006/relationships/hyperlink" Target="https://www.failory.com/interview/kamua" TargetMode="External"/><Relationship Id="rId87" Type="http://schemas.openxmlformats.org/officeDocument/2006/relationships/hyperlink" Target="https://www.failory.com/interview/habitify" TargetMode="External"/><Relationship Id="rId110" Type="http://schemas.openxmlformats.org/officeDocument/2006/relationships/hyperlink" Target="https://www.failory.com/interview/singulution" TargetMode="External"/><Relationship Id="rId115" Type="http://schemas.openxmlformats.org/officeDocument/2006/relationships/hyperlink" Target="https://www.failory.com/interview/aura" TargetMode="External"/><Relationship Id="rId131" Type="http://schemas.openxmlformats.org/officeDocument/2006/relationships/hyperlink" Target="https://www.failory.com/interview/trackin" TargetMode="External"/><Relationship Id="rId136" Type="http://schemas.openxmlformats.org/officeDocument/2006/relationships/hyperlink" Target="https://www.failory.com/interview/content-snare" TargetMode="External"/><Relationship Id="rId157" Type="http://schemas.openxmlformats.org/officeDocument/2006/relationships/hyperlink" Target="https://www.failory.com/interview/abby" TargetMode="External"/><Relationship Id="rId178" Type="http://schemas.openxmlformats.org/officeDocument/2006/relationships/hyperlink" Target="https://www.failory.com/interview/gameslog" TargetMode="External"/><Relationship Id="rId61" Type="http://schemas.openxmlformats.org/officeDocument/2006/relationships/hyperlink" Target="https://www.failory.com/interview/sofetch" TargetMode="External"/><Relationship Id="rId82" Type="http://schemas.openxmlformats.org/officeDocument/2006/relationships/hyperlink" Target="https://www.failory.com/interview/101-studios" TargetMode="External"/><Relationship Id="rId152" Type="http://schemas.openxmlformats.org/officeDocument/2006/relationships/hyperlink" Target="https://www.failory.com/interview/birdy" TargetMode="External"/><Relationship Id="rId173" Type="http://schemas.openxmlformats.org/officeDocument/2006/relationships/hyperlink" Target="https://www.failory.com/interview/frontend-mentor" TargetMode="External"/><Relationship Id="rId19" Type="http://schemas.openxmlformats.org/officeDocument/2006/relationships/hyperlink" Target="https://www.failory.com/interview/inked-sports" TargetMode="External"/><Relationship Id="rId14" Type="http://schemas.openxmlformats.org/officeDocument/2006/relationships/hyperlink" Target="https://www.failory.com/interview/rize" TargetMode="External"/><Relationship Id="rId30" Type="http://schemas.openxmlformats.org/officeDocument/2006/relationships/hyperlink" Target="https://www.failory.com/interview/embarque" TargetMode="External"/><Relationship Id="rId35" Type="http://schemas.openxmlformats.org/officeDocument/2006/relationships/hyperlink" Target="https://www.failory.com/interview/the-agent-nest" TargetMode="External"/><Relationship Id="rId56" Type="http://schemas.openxmlformats.org/officeDocument/2006/relationships/hyperlink" Target="https://www.failory.com/interview/simplelogin" TargetMode="External"/><Relationship Id="rId77" Type="http://schemas.openxmlformats.org/officeDocument/2006/relationships/hyperlink" Target="https://www.failory.com/interview/lunch-money" TargetMode="External"/><Relationship Id="rId100" Type="http://schemas.openxmlformats.org/officeDocument/2006/relationships/hyperlink" Target="https://www.failory.com/interview/imaginovation" TargetMode="External"/><Relationship Id="rId105" Type="http://schemas.openxmlformats.org/officeDocument/2006/relationships/hyperlink" Target="https://www.failory.com/interview/claimcompass" TargetMode="External"/><Relationship Id="rId126" Type="http://schemas.openxmlformats.org/officeDocument/2006/relationships/hyperlink" Target="https://www.failory.com/interview/hubstaff" TargetMode="External"/><Relationship Id="rId147" Type="http://schemas.openxmlformats.org/officeDocument/2006/relationships/hyperlink" Target="https://www.failory.com/interview/wura" TargetMode="External"/><Relationship Id="rId168" Type="http://schemas.openxmlformats.org/officeDocument/2006/relationships/hyperlink" Target="https://www.failory.com/interview/hitronasplet" TargetMode="External"/><Relationship Id="rId8" Type="http://schemas.openxmlformats.org/officeDocument/2006/relationships/hyperlink" Target="https://www.failory.com/interview/vimcal" TargetMode="External"/><Relationship Id="rId51" Type="http://schemas.openxmlformats.org/officeDocument/2006/relationships/hyperlink" Target="https://www.failory.com/interview/toki" TargetMode="External"/><Relationship Id="rId72" Type="http://schemas.openxmlformats.org/officeDocument/2006/relationships/hyperlink" Target="https://www.failory.com/interview/watu" TargetMode="External"/><Relationship Id="rId93" Type="http://schemas.openxmlformats.org/officeDocument/2006/relationships/hyperlink" Target="https://www.failory.com/interview/scrapingbee" TargetMode="External"/><Relationship Id="rId98" Type="http://schemas.openxmlformats.org/officeDocument/2006/relationships/hyperlink" Target="https://www.failory.com/interview/tali" TargetMode="External"/><Relationship Id="rId121" Type="http://schemas.openxmlformats.org/officeDocument/2006/relationships/hyperlink" Target="https://www.failory.com/interview/nerdpilots" TargetMode="External"/><Relationship Id="rId142" Type="http://schemas.openxmlformats.org/officeDocument/2006/relationships/hyperlink" Target="https://www.failory.com/interview/taleship" TargetMode="External"/><Relationship Id="rId163" Type="http://schemas.openxmlformats.org/officeDocument/2006/relationships/hyperlink" Target="https://www.failory.com/interview/team-voice" TargetMode="External"/><Relationship Id="rId3" Type="http://schemas.openxmlformats.org/officeDocument/2006/relationships/hyperlink" Target="https://www.failory.com/interview/corebook" TargetMode="External"/><Relationship Id="rId25" Type="http://schemas.openxmlformats.org/officeDocument/2006/relationships/hyperlink" Target="https://www.failory.com/interview/feedcheck" TargetMode="External"/><Relationship Id="rId46" Type="http://schemas.openxmlformats.org/officeDocument/2006/relationships/hyperlink" Target="https://www.failory.com/interview/vacation-bird" TargetMode="External"/><Relationship Id="rId67" Type="http://schemas.openxmlformats.org/officeDocument/2006/relationships/hyperlink" Target="https://www.failory.com/interview/zapstream" TargetMode="External"/><Relationship Id="rId116" Type="http://schemas.openxmlformats.org/officeDocument/2006/relationships/hyperlink" Target="https://www.failory.com/interview/profitabilly" TargetMode="External"/><Relationship Id="rId137" Type="http://schemas.openxmlformats.org/officeDocument/2006/relationships/hyperlink" Target="https://www.failory.com/interview/bugfender" TargetMode="External"/><Relationship Id="rId158" Type="http://schemas.openxmlformats.org/officeDocument/2006/relationships/hyperlink" Target="https://www.failory.com/interview/beehiveid" TargetMode="External"/><Relationship Id="rId20" Type="http://schemas.openxmlformats.org/officeDocument/2006/relationships/hyperlink" Target="https://www.failory.com/interview/crabi" TargetMode="External"/><Relationship Id="rId41" Type="http://schemas.openxmlformats.org/officeDocument/2006/relationships/hyperlink" Target="https://www.failory.com/interview/hello-tyro" TargetMode="External"/><Relationship Id="rId62" Type="http://schemas.openxmlformats.org/officeDocument/2006/relationships/hyperlink" Target="https://www.failory.com/interview/linkody" TargetMode="External"/><Relationship Id="rId83" Type="http://schemas.openxmlformats.org/officeDocument/2006/relationships/hyperlink" Target="https://www.failory.com/interview/wavve" TargetMode="External"/><Relationship Id="rId88" Type="http://schemas.openxmlformats.org/officeDocument/2006/relationships/hyperlink" Target="https://www.failory.com/interview/motionthink" TargetMode="External"/><Relationship Id="rId111" Type="http://schemas.openxmlformats.org/officeDocument/2006/relationships/hyperlink" Target="https://www.failory.com/interview/encharge" TargetMode="External"/><Relationship Id="rId132" Type="http://schemas.openxmlformats.org/officeDocument/2006/relationships/hyperlink" Target="https://www.failory.com/interview/browserless" TargetMode="External"/><Relationship Id="rId153" Type="http://schemas.openxmlformats.org/officeDocument/2006/relationships/hyperlink" Target="https://www.failory.com/interview/motobox" TargetMode="External"/><Relationship Id="rId174" Type="http://schemas.openxmlformats.org/officeDocument/2006/relationships/hyperlink" Target="https://www.failory.com/interview/formatically" TargetMode="External"/><Relationship Id="rId179" Type="http://schemas.openxmlformats.org/officeDocument/2006/relationships/hyperlink" Target="https://www.failory.com/interview/flux" TargetMode="External"/><Relationship Id="rId15" Type="http://schemas.openxmlformats.org/officeDocument/2006/relationships/hyperlink" Target="https://www.failory.com/interview/tally" TargetMode="External"/><Relationship Id="rId36" Type="http://schemas.openxmlformats.org/officeDocument/2006/relationships/hyperlink" Target="https://www.failory.com/interview/adproval" TargetMode="External"/><Relationship Id="rId57" Type="http://schemas.openxmlformats.org/officeDocument/2006/relationships/hyperlink" Target="https://www.failory.com/interview/my-auto-shop" TargetMode="External"/><Relationship Id="rId106" Type="http://schemas.openxmlformats.org/officeDocument/2006/relationships/hyperlink" Target="https://www.failory.com/interview/justreachout" TargetMode="External"/><Relationship Id="rId127" Type="http://schemas.openxmlformats.org/officeDocument/2006/relationships/hyperlink" Target="https://www.failory.com/interview/pull-reminders" TargetMode="External"/><Relationship Id="rId10" Type="http://schemas.openxmlformats.org/officeDocument/2006/relationships/hyperlink" Target="https://www.failory.com/interview/reform" TargetMode="External"/><Relationship Id="rId31" Type="http://schemas.openxmlformats.org/officeDocument/2006/relationships/hyperlink" Target="https://www.failory.com/interview/no-code-founders" TargetMode="External"/><Relationship Id="rId52" Type="http://schemas.openxmlformats.org/officeDocument/2006/relationships/hyperlink" Target="https://www.failory.com/interview/vidico" TargetMode="External"/><Relationship Id="rId73" Type="http://schemas.openxmlformats.org/officeDocument/2006/relationships/hyperlink" Target="https://www.failory.com/interview/scout" TargetMode="External"/><Relationship Id="rId78" Type="http://schemas.openxmlformats.org/officeDocument/2006/relationships/hyperlink" Target="https://www.failory.com/interview/bunnyshell" TargetMode="External"/><Relationship Id="rId94" Type="http://schemas.openxmlformats.org/officeDocument/2006/relationships/hyperlink" Target="https://www.failory.com/interview/swipes" TargetMode="External"/><Relationship Id="rId99" Type="http://schemas.openxmlformats.org/officeDocument/2006/relationships/hyperlink" Target="https://www.failory.com/interview/gulp" TargetMode="External"/><Relationship Id="rId101" Type="http://schemas.openxmlformats.org/officeDocument/2006/relationships/hyperlink" Target="https://www.failory.com/interview/readership" TargetMode="External"/><Relationship Id="rId122" Type="http://schemas.openxmlformats.org/officeDocument/2006/relationships/hyperlink" Target="https://www.failory.com/interview/growth-cave" TargetMode="External"/><Relationship Id="rId143" Type="http://schemas.openxmlformats.org/officeDocument/2006/relationships/hyperlink" Target="https://www.failory.com/interview/eventloot" TargetMode="External"/><Relationship Id="rId148" Type="http://schemas.openxmlformats.org/officeDocument/2006/relationships/hyperlink" Target="https://www.failory.com/interview/ink" TargetMode="External"/><Relationship Id="rId164" Type="http://schemas.openxmlformats.org/officeDocument/2006/relationships/hyperlink" Target="https://www.failory.com/interview/toygaroo" TargetMode="External"/><Relationship Id="rId169" Type="http://schemas.openxmlformats.org/officeDocument/2006/relationships/hyperlink" Target="https://www.failory.com/interview/sharkius" TargetMode="External"/><Relationship Id="rId4" Type="http://schemas.openxmlformats.org/officeDocument/2006/relationships/hyperlink" Target="https://www.failory.com/interview/headlime" TargetMode="External"/><Relationship Id="rId9" Type="http://schemas.openxmlformats.org/officeDocument/2006/relationships/hyperlink" Target="https://www.failory.com/interview/bildr" TargetMode="External"/><Relationship Id="rId26" Type="http://schemas.openxmlformats.org/officeDocument/2006/relationships/hyperlink" Target="https://www.failory.com/interview/xena-intelligence" TargetMode="External"/><Relationship Id="rId47" Type="http://schemas.openxmlformats.org/officeDocument/2006/relationships/hyperlink" Target="https://www.failory.com/interview/scraper-api" TargetMode="External"/><Relationship Id="rId68" Type="http://schemas.openxmlformats.org/officeDocument/2006/relationships/hyperlink" Target="https://www.failory.com/interview/graphite-docs" TargetMode="External"/><Relationship Id="rId89" Type="http://schemas.openxmlformats.org/officeDocument/2006/relationships/hyperlink" Target="https://www.failory.com/interview/scalefusion" TargetMode="External"/><Relationship Id="rId112" Type="http://schemas.openxmlformats.org/officeDocument/2006/relationships/hyperlink" Target="https://www.failory.com/interview/nox" TargetMode="External"/><Relationship Id="rId133" Type="http://schemas.openxmlformats.org/officeDocument/2006/relationships/hyperlink" Target="https://www.failory.com/interview/iwantthatflight" TargetMode="External"/><Relationship Id="rId154" Type="http://schemas.openxmlformats.org/officeDocument/2006/relationships/hyperlink" Target="https://www.failory.com/interview/legaats" TargetMode="External"/><Relationship Id="rId175" Type="http://schemas.openxmlformats.org/officeDocument/2006/relationships/hyperlink" Target="https://www.failory.com/interview/friday" TargetMode="External"/><Relationship Id="rId16" Type="http://schemas.openxmlformats.org/officeDocument/2006/relationships/hyperlink" Target="https://www.failory.com/interview/syria-airlift-project" TargetMode="External"/><Relationship Id="rId37" Type="http://schemas.openxmlformats.org/officeDocument/2006/relationships/hyperlink" Target="https://www.failory.com/interview/viewst" TargetMode="External"/><Relationship Id="rId58" Type="http://schemas.openxmlformats.org/officeDocument/2006/relationships/hyperlink" Target="https://www.failory.com/interview/circle" TargetMode="External"/><Relationship Id="rId79" Type="http://schemas.openxmlformats.org/officeDocument/2006/relationships/hyperlink" Target="https://www.failory.com/interview/cuddli" TargetMode="External"/><Relationship Id="rId102" Type="http://schemas.openxmlformats.org/officeDocument/2006/relationships/hyperlink" Target="https://www.failory.com/interview/mangools" TargetMode="External"/><Relationship Id="rId123" Type="http://schemas.openxmlformats.org/officeDocument/2006/relationships/hyperlink" Target="https://www.failory.com/interview/pagestead" TargetMode="External"/><Relationship Id="rId144" Type="http://schemas.openxmlformats.org/officeDocument/2006/relationships/hyperlink" Target="https://www.failory.com/interview/hashtag-pirate" TargetMode="External"/><Relationship Id="rId90" Type="http://schemas.openxmlformats.org/officeDocument/2006/relationships/hyperlink" Target="https://www.failory.com/interview/price2spy" TargetMode="External"/><Relationship Id="rId165" Type="http://schemas.openxmlformats.org/officeDocument/2006/relationships/hyperlink" Target="https://www.failory.com/interview/hot-barber" TargetMode="External"/><Relationship Id="rId27" Type="http://schemas.openxmlformats.org/officeDocument/2006/relationships/hyperlink" Target="https://www.failory.com/interview/lifewave" TargetMode="External"/><Relationship Id="rId48" Type="http://schemas.openxmlformats.org/officeDocument/2006/relationships/hyperlink" Target="https://www.failory.com/interview/cold-email-studio" TargetMode="External"/><Relationship Id="rId69" Type="http://schemas.openxmlformats.org/officeDocument/2006/relationships/hyperlink" Target="https://www.failory.com/interview/habitual" TargetMode="External"/><Relationship Id="rId113" Type="http://schemas.openxmlformats.org/officeDocument/2006/relationships/hyperlink" Target="https://www.failory.com/interview/growthmentor" TargetMode="External"/><Relationship Id="rId134" Type="http://schemas.openxmlformats.org/officeDocument/2006/relationships/hyperlink" Target="https://www.failory.com/interview/park-io" TargetMode="External"/><Relationship Id="rId80" Type="http://schemas.openxmlformats.org/officeDocument/2006/relationships/hyperlink" Target="https://www.failory.com/interview/mailbrew" TargetMode="External"/><Relationship Id="rId155" Type="http://schemas.openxmlformats.org/officeDocument/2006/relationships/hyperlink" Target="https://www.failory.com/interview/busymind" TargetMode="External"/><Relationship Id="rId176" Type="http://schemas.openxmlformats.org/officeDocument/2006/relationships/hyperlink" Target="https://www.failory.com/interview/gawkbox" TargetMode="External"/><Relationship Id="rId17" Type="http://schemas.openxmlformats.org/officeDocument/2006/relationships/hyperlink" Target="https://www.failory.com/interview/mubert" TargetMode="External"/><Relationship Id="rId38" Type="http://schemas.openxmlformats.org/officeDocument/2006/relationships/hyperlink" Target="https://www.failory.com/interview/growsurf" TargetMode="External"/><Relationship Id="rId59" Type="http://schemas.openxmlformats.org/officeDocument/2006/relationships/hyperlink" Target="https://www.failory.com/interview/visualsitemaps" TargetMode="External"/><Relationship Id="rId103" Type="http://schemas.openxmlformats.org/officeDocument/2006/relationships/hyperlink" Target="https://www.failory.com/interview/qwaiting" TargetMode="External"/><Relationship Id="rId124" Type="http://schemas.openxmlformats.org/officeDocument/2006/relationships/hyperlink" Target="https://www.failory.com/interview/10er" TargetMode="External"/><Relationship Id="rId70" Type="http://schemas.openxmlformats.org/officeDocument/2006/relationships/hyperlink" Target="https://www.failory.com/interview/pathways" TargetMode="External"/><Relationship Id="rId91" Type="http://schemas.openxmlformats.org/officeDocument/2006/relationships/hyperlink" Target="https://www.failory.com/interview/yottio" TargetMode="External"/><Relationship Id="rId145" Type="http://schemas.openxmlformats.org/officeDocument/2006/relationships/hyperlink" Target="https://www.failory.com/interview/muun" TargetMode="External"/><Relationship Id="rId166" Type="http://schemas.openxmlformats.org/officeDocument/2006/relationships/hyperlink" Target="https://www.failory.com/interview/brisk" TargetMode="External"/><Relationship Id="rId1" Type="http://schemas.openxmlformats.org/officeDocument/2006/relationships/hyperlink" Target="https://www.failory.com/interview/tweet-hunte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failory.com/interview/hashtag-pirate" TargetMode="External"/><Relationship Id="rId21" Type="http://schemas.openxmlformats.org/officeDocument/2006/relationships/hyperlink" Target="https://www.failory.com/interview/snapshooter" TargetMode="External"/><Relationship Id="rId42" Type="http://schemas.openxmlformats.org/officeDocument/2006/relationships/hyperlink" Target="https://www.failory.com/interview/vacation-bird" TargetMode="External"/><Relationship Id="rId63" Type="http://schemas.openxmlformats.org/officeDocument/2006/relationships/hyperlink" Target="https://www.failory.com/interview/pathways" TargetMode="External"/><Relationship Id="rId84" Type="http://schemas.openxmlformats.org/officeDocument/2006/relationships/hyperlink" Target="https://www.failory.com/interview/tali" TargetMode="External"/><Relationship Id="rId138" Type="http://schemas.openxmlformats.org/officeDocument/2006/relationships/hyperlink" Target="https://www.failory.com/interview/formatically" TargetMode="External"/><Relationship Id="rId107" Type="http://schemas.openxmlformats.org/officeDocument/2006/relationships/hyperlink" Target="https://www.failory.com/interview/browserless" TargetMode="External"/><Relationship Id="rId11" Type="http://schemas.openxmlformats.org/officeDocument/2006/relationships/hyperlink" Target="https://www.failory.com/interview/zenmaid" TargetMode="External"/><Relationship Id="rId32" Type="http://schemas.openxmlformats.org/officeDocument/2006/relationships/hyperlink" Target="https://www.failory.com/interview/patron-ai" TargetMode="External"/><Relationship Id="rId53" Type="http://schemas.openxmlformats.org/officeDocument/2006/relationships/hyperlink" Target="https://www.failory.com/interview/circle" TargetMode="External"/><Relationship Id="rId74" Type="http://schemas.openxmlformats.org/officeDocument/2006/relationships/hyperlink" Target="https://www.failory.com/interview/wavve" TargetMode="External"/><Relationship Id="rId128" Type="http://schemas.openxmlformats.org/officeDocument/2006/relationships/hyperlink" Target="https://www.failory.com/interview/delite" TargetMode="External"/><Relationship Id="rId149" Type="http://schemas.openxmlformats.org/officeDocument/2006/relationships/hyperlink" Target="https://www.failory.com/interview/sport-draftr" TargetMode="External"/><Relationship Id="rId5" Type="http://schemas.openxmlformats.org/officeDocument/2006/relationships/hyperlink" Target="https://www.failory.com/interview/plutoview" TargetMode="External"/><Relationship Id="rId95" Type="http://schemas.openxmlformats.org/officeDocument/2006/relationships/hyperlink" Target="https://www.failory.com/interview/tailor" TargetMode="External"/><Relationship Id="rId22" Type="http://schemas.openxmlformats.org/officeDocument/2006/relationships/hyperlink" Target="https://www.failory.com/interview/akko" TargetMode="External"/><Relationship Id="rId27" Type="http://schemas.openxmlformats.org/officeDocument/2006/relationships/hyperlink" Target="https://www.failory.com/interview/ombori" TargetMode="External"/><Relationship Id="rId43" Type="http://schemas.openxmlformats.org/officeDocument/2006/relationships/hyperlink" Target="https://www.failory.com/interview/scraper-api" TargetMode="External"/><Relationship Id="rId48" Type="http://schemas.openxmlformats.org/officeDocument/2006/relationships/hyperlink" Target="https://www.failory.com/interview/reality-hunt" TargetMode="External"/><Relationship Id="rId64" Type="http://schemas.openxmlformats.org/officeDocument/2006/relationships/hyperlink" Target="https://www.failory.com/interview/thepresence" TargetMode="External"/><Relationship Id="rId69" Type="http://schemas.openxmlformats.org/officeDocument/2006/relationships/hyperlink" Target="https://www.failory.com/interview/bunnyshell" TargetMode="External"/><Relationship Id="rId113" Type="http://schemas.openxmlformats.org/officeDocument/2006/relationships/hyperlink" Target="https://www.failory.com/interview/twitch-highlights" TargetMode="External"/><Relationship Id="rId118" Type="http://schemas.openxmlformats.org/officeDocument/2006/relationships/hyperlink" Target="https://www.failory.com/interview/fantastic-house-buyers" TargetMode="External"/><Relationship Id="rId134" Type="http://schemas.openxmlformats.org/officeDocument/2006/relationships/hyperlink" Target="https://www.failory.com/interview/asktina" TargetMode="External"/><Relationship Id="rId139" Type="http://schemas.openxmlformats.org/officeDocument/2006/relationships/hyperlink" Target="https://www.failory.com/interview/friday" TargetMode="External"/><Relationship Id="rId80" Type="http://schemas.openxmlformats.org/officeDocument/2006/relationships/hyperlink" Target="https://www.failory.com/interview/ansaro" TargetMode="External"/><Relationship Id="rId85" Type="http://schemas.openxmlformats.org/officeDocument/2006/relationships/hyperlink" Target="https://www.failory.com/interview/readership" TargetMode="External"/><Relationship Id="rId150" Type="http://schemas.openxmlformats.org/officeDocument/2006/relationships/hyperlink" Target="https://www.failory.com/interview/wedmap" TargetMode="External"/><Relationship Id="rId12" Type="http://schemas.openxmlformats.org/officeDocument/2006/relationships/hyperlink" Target="https://www.failory.com/interview/upvoty" TargetMode="External"/><Relationship Id="rId17" Type="http://schemas.openxmlformats.org/officeDocument/2006/relationships/hyperlink" Target="https://www.failory.com/interview/mubert" TargetMode="External"/><Relationship Id="rId33" Type="http://schemas.openxmlformats.org/officeDocument/2006/relationships/hyperlink" Target="https://www.failory.com/interview/the-agent-nest" TargetMode="External"/><Relationship Id="rId38" Type="http://schemas.openxmlformats.org/officeDocument/2006/relationships/hyperlink" Target="https://www.failory.com/interview/copyai" TargetMode="External"/><Relationship Id="rId59" Type="http://schemas.openxmlformats.org/officeDocument/2006/relationships/hyperlink" Target="https://www.failory.com/interview/plausible" TargetMode="External"/><Relationship Id="rId103" Type="http://schemas.openxmlformats.org/officeDocument/2006/relationships/hyperlink" Target="https://www.failory.com/interview/seomator" TargetMode="External"/><Relationship Id="rId108" Type="http://schemas.openxmlformats.org/officeDocument/2006/relationships/hyperlink" Target="https://www.failory.com/interview/iwantthatflight" TargetMode="External"/><Relationship Id="rId124" Type="http://schemas.openxmlformats.org/officeDocument/2006/relationships/hyperlink" Target="https://www.failory.com/interview/legaats" TargetMode="External"/><Relationship Id="rId129" Type="http://schemas.openxmlformats.org/officeDocument/2006/relationships/hyperlink" Target="https://www.failory.com/interview/addressbin" TargetMode="External"/><Relationship Id="rId54" Type="http://schemas.openxmlformats.org/officeDocument/2006/relationships/hyperlink" Target="https://www.failory.com/interview/visualsitemaps" TargetMode="External"/><Relationship Id="rId70" Type="http://schemas.openxmlformats.org/officeDocument/2006/relationships/hyperlink" Target="https://www.failory.com/interview/cuddli" TargetMode="External"/><Relationship Id="rId75" Type="http://schemas.openxmlformats.org/officeDocument/2006/relationships/hyperlink" Target="https://www.failory.com/interview/lemlist" TargetMode="External"/><Relationship Id="rId91" Type="http://schemas.openxmlformats.org/officeDocument/2006/relationships/hyperlink" Target="https://www.failory.com/interview/singulution" TargetMode="External"/><Relationship Id="rId96" Type="http://schemas.openxmlformats.org/officeDocument/2006/relationships/hyperlink" Target="https://www.failory.com/interview/nerdpilots" TargetMode="External"/><Relationship Id="rId140" Type="http://schemas.openxmlformats.org/officeDocument/2006/relationships/hyperlink" Target="https://www.failory.com/interview/gadget-flow" TargetMode="External"/><Relationship Id="rId145" Type="http://schemas.openxmlformats.org/officeDocument/2006/relationships/hyperlink" Target="https://www.failory.com/interview/inovvorx" TargetMode="External"/><Relationship Id="rId1" Type="http://schemas.openxmlformats.org/officeDocument/2006/relationships/hyperlink" Target="https://www.failory.com/interview/tweet-hunter" TargetMode="External"/><Relationship Id="rId6" Type="http://schemas.openxmlformats.org/officeDocument/2006/relationships/hyperlink" Target="https://www.failory.com/interview/fibery" TargetMode="External"/><Relationship Id="rId23" Type="http://schemas.openxmlformats.org/officeDocument/2006/relationships/hyperlink" Target="https://www.failory.com/interview/feedcheck" TargetMode="External"/><Relationship Id="rId28" Type="http://schemas.openxmlformats.org/officeDocument/2006/relationships/hyperlink" Target="https://www.failory.com/interview/embarque" TargetMode="External"/><Relationship Id="rId49" Type="http://schemas.openxmlformats.org/officeDocument/2006/relationships/hyperlink" Target="https://www.failory.com/interview/lernin-games" TargetMode="External"/><Relationship Id="rId114" Type="http://schemas.openxmlformats.org/officeDocument/2006/relationships/hyperlink" Target="https://www.failory.com/interview/jobridge" TargetMode="External"/><Relationship Id="rId119" Type="http://schemas.openxmlformats.org/officeDocument/2006/relationships/hyperlink" Target="https://www.failory.com/interview/ink" TargetMode="External"/><Relationship Id="rId44" Type="http://schemas.openxmlformats.org/officeDocument/2006/relationships/hyperlink" Target="https://www.failory.com/interview/cold-email-studio" TargetMode="External"/><Relationship Id="rId60" Type="http://schemas.openxmlformats.org/officeDocument/2006/relationships/hyperlink" Target="https://www.failory.com/interview/kamua" TargetMode="External"/><Relationship Id="rId65" Type="http://schemas.openxmlformats.org/officeDocument/2006/relationships/hyperlink" Target="https://www.failory.com/interview/scout" TargetMode="External"/><Relationship Id="rId81" Type="http://schemas.openxmlformats.org/officeDocument/2006/relationships/hyperlink" Target="https://www.failory.com/interview/scrapingbee" TargetMode="External"/><Relationship Id="rId86" Type="http://schemas.openxmlformats.org/officeDocument/2006/relationships/hyperlink" Target="https://www.failory.com/interview/mangools" TargetMode="External"/><Relationship Id="rId130" Type="http://schemas.openxmlformats.org/officeDocument/2006/relationships/hyperlink" Target="https://www.failory.com/interview/toygaroo" TargetMode="External"/><Relationship Id="rId135" Type="http://schemas.openxmlformats.org/officeDocument/2006/relationships/hyperlink" Target="https://www.failory.com/interview/howell-market" TargetMode="External"/><Relationship Id="rId151" Type="http://schemas.openxmlformats.org/officeDocument/2006/relationships/hyperlink" Target="https://www.failory.com/interview/wura" TargetMode="External"/><Relationship Id="rId13" Type="http://schemas.openxmlformats.org/officeDocument/2006/relationships/hyperlink" Target="https://www.failory.com/interview/tactiq" TargetMode="External"/><Relationship Id="rId18" Type="http://schemas.openxmlformats.org/officeDocument/2006/relationships/hyperlink" Target="https://www.failory.com/interview/marketmuse" TargetMode="External"/><Relationship Id="rId39" Type="http://schemas.openxmlformats.org/officeDocument/2006/relationships/hyperlink" Target="https://www.failory.com/interview/pactero" TargetMode="External"/><Relationship Id="rId109" Type="http://schemas.openxmlformats.org/officeDocument/2006/relationships/hyperlink" Target="https://www.failory.com/interview/park-io" TargetMode="External"/><Relationship Id="rId34" Type="http://schemas.openxmlformats.org/officeDocument/2006/relationships/hyperlink" Target="https://www.failory.com/interview/adproval" TargetMode="External"/><Relationship Id="rId50" Type="http://schemas.openxmlformats.org/officeDocument/2006/relationships/hyperlink" Target="https://www.failory.com/interview/nogood" TargetMode="External"/><Relationship Id="rId55" Type="http://schemas.openxmlformats.org/officeDocument/2006/relationships/hyperlink" Target="https://www.failory.com/interview/eola" TargetMode="External"/><Relationship Id="rId76" Type="http://schemas.openxmlformats.org/officeDocument/2006/relationships/hyperlink" Target="https://www.failory.com/interview/kaya-gs" TargetMode="External"/><Relationship Id="rId97" Type="http://schemas.openxmlformats.org/officeDocument/2006/relationships/hyperlink" Target="https://www.failory.com/interview/growth-cave" TargetMode="External"/><Relationship Id="rId104" Type="http://schemas.openxmlformats.org/officeDocument/2006/relationships/hyperlink" Target="https://www.failory.com/interview/metricspot" TargetMode="External"/><Relationship Id="rId120" Type="http://schemas.openxmlformats.org/officeDocument/2006/relationships/hyperlink" Target="https://www.failory.com/interview/explorevr" TargetMode="External"/><Relationship Id="rId125" Type="http://schemas.openxmlformats.org/officeDocument/2006/relationships/hyperlink" Target="https://www.failory.com/interview/busymind" TargetMode="External"/><Relationship Id="rId141" Type="http://schemas.openxmlformats.org/officeDocument/2006/relationships/hyperlink" Target="https://www.failory.com/interview/gameslog" TargetMode="External"/><Relationship Id="rId146" Type="http://schemas.openxmlformats.org/officeDocument/2006/relationships/hyperlink" Target="https://www.failory.com/interview/mishra-motors" TargetMode="External"/><Relationship Id="rId7" Type="http://schemas.openxmlformats.org/officeDocument/2006/relationships/hyperlink" Target="https://www.failory.com/interview/wotnot" TargetMode="External"/><Relationship Id="rId71" Type="http://schemas.openxmlformats.org/officeDocument/2006/relationships/hyperlink" Target="https://www.failory.com/interview/mailbrew" TargetMode="External"/><Relationship Id="rId92" Type="http://schemas.openxmlformats.org/officeDocument/2006/relationships/hyperlink" Target="https://www.failory.com/interview/encharge" TargetMode="External"/><Relationship Id="rId2" Type="http://schemas.openxmlformats.org/officeDocument/2006/relationships/hyperlink" Target="https://www.failory.com/interview/woovly" TargetMode="External"/><Relationship Id="rId29" Type="http://schemas.openxmlformats.org/officeDocument/2006/relationships/hyperlink" Target="https://www.failory.com/interview/no-code-founders" TargetMode="External"/><Relationship Id="rId24" Type="http://schemas.openxmlformats.org/officeDocument/2006/relationships/hyperlink" Target="https://www.failory.com/interview/xena-intelligence" TargetMode="External"/><Relationship Id="rId40" Type="http://schemas.openxmlformats.org/officeDocument/2006/relationships/hyperlink" Target="https://www.failory.com/interview/openmargin" TargetMode="External"/><Relationship Id="rId45" Type="http://schemas.openxmlformats.org/officeDocument/2006/relationships/hyperlink" Target="https://www.failory.com/interview/ringdaddy" TargetMode="External"/><Relationship Id="rId66" Type="http://schemas.openxmlformats.org/officeDocument/2006/relationships/hyperlink" Target="https://www.failory.com/interview/kopely" TargetMode="External"/><Relationship Id="rId87" Type="http://schemas.openxmlformats.org/officeDocument/2006/relationships/hyperlink" Target="https://www.failory.com/interview/claimcompass" TargetMode="External"/><Relationship Id="rId110" Type="http://schemas.openxmlformats.org/officeDocument/2006/relationships/hyperlink" Target="https://www.failory.com/interview/content-snare" TargetMode="External"/><Relationship Id="rId115" Type="http://schemas.openxmlformats.org/officeDocument/2006/relationships/hyperlink" Target="https://www.failory.com/interview/haptly" TargetMode="External"/><Relationship Id="rId131" Type="http://schemas.openxmlformats.org/officeDocument/2006/relationships/hyperlink" Target="https://www.failory.com/interview/brisk" TargetMode="External"/><Relationship Id="rId136" Type="http://schemas.openxmlformats.org/officeDocument/2006/relationships/hyperlink" Target="https://www.failory.com/interview/freshconnect" TargetMode="External"/><Relationship Id="rId61" Type="http://schemas.openxmlformats.org/officeDocument/2006/relationships/hyperlink" Target="https://www.failory.com/interview/graphite-docs" TargetMode="External"/><Relationship Id="rId82" Type="http://schemas.openxmlformats.org/officeDocument/2006/relationships/hyperlink" Target="https://www.failory.com/interview/swipes" TargetMode="External"/><Relationship Id="rId152" Type="http://schemas.openxmlformats.org/officeDocument/2006/relationships/hyperlink" Target="https://www.failory.com/interview/yottio" TargetMode="External"/><Relationship Id="rId19" Type="http://schemas.openxmlformats.org/officeDocument/2006/relationships/hyperlink" Target="https://www.failory.com/interview/inked-sports" TargetMode="External"/><Relationship Id="rId14" Type="http://schemas.openxmlformats.org/officeDocument/2006/relationships/hyperlink" Target="https://www.failory.com/interview/rize" TargetMode="External"/><Relationship Id="rId30" Type="http://schemas.openxmlformats.org/officeDocument/2006/relationships/hyperlink" Target="https://www.failory.com/interview/resumemaker" TargetMode="External"/><Relationship Id="rId35" Type="http://schemas.openxmlformats.org/officeDocument/2006/relationships/hyperlink" Target="https://www.failory.com/interview/viewst" TargetMode="External"/><Relationship Id="rId56" Type="http://schemas.openxmlformats.org/officeDocument/2006/relationships/hyperlink" Target="https://www.failory.com/interview/sofetch" TargetMode="External"/><Relationship Id="rId77" Type="http://schemas.openxmlformats.org/officeDocument/2006/relationships/hyperlink" Target="https://www.failory.com/interview/motionthink" TargetMode="External"/><Relationship Id="rId100" Type="http://schemas.openxmlformats.org/officeDocument/2006/relationships/hyperlink" Target="https://www.failory.com/interview/canary" TargetMode="External"/><Relationship Id="rId105" Type="http://schemas.openxmlformats.org/officeDocument/2006/relationships/hyperlink" Target="https://www.failory.com/interview/leadsbridge" TargetMode="External"/><Relationship Id="rId126" Type="http://schemas.openxmlformats.org/officeDocument/2006/relationships/hyperlink" Target="https://www.failory.com/interview/botnim" TargetMode="External"/><Relationship Id="rId147" Type="http://schemas.openxmlformats.org/officeDocument/2006/relationships/hyperlink" Target="https://www.failory.com/interview/nox" TargetMode="External"/><Relationship Id="rId8" Type="http://schemas.openxmlformats.org/officeDocument/2006/relationships/hyperlink" Target="https://www.failory.com/interview/vimcal" TargetMode="External"/><Relationship Id="rId51" Type="http://schemas.openxmlformats.org/officeDocument/2006/relationships/hyperlink" Target="https://www.failory.com/interview/simplelogin" TargetMode="External"/><Relationship Id="rId72" Type="http://schemas.openxmlformats.org/officeDocument/2006/relationships/hyperlink" Target="https://www.failory.com/interview/processkit" TargetMode="External"/><Relationship Id="rId93" Type="http://schemas.openxmlformats.org/officeDocument/2006/relationships/hyperlink" Target="https://www.failory.com/interview/growthmentor" TargetMode="External"/><Relationship Id="rId98" Type="http://schemas.openxmlformats.org/officeDocument/2006/relationships/hyperlink" Target="https://www.failory.com/interview/pagestead" TargetMode="External"/><Relationship Id="rId121" Type="http://schemas.openxmlformats.org/officeDocument/2006/relationships/hyperlink" Target="https://www.failory.com/interview/worldos" TargetMode="External"/><Relationship Id="rId142" Type="http://schemas.openxmlformats.org/officeDocument/2006/relationships/hyperlink" Target="https://www.failory.com/interview/beehiveid" TargetMode="External"/><Relationship Id="rId3" Type="http://schemas.openxmlformats.org/officeDocument/2006/relationships/hyperlink" Target="https://www.failory.com/interview/corebook" TargetMode="External"/><Relationship Id="rId25" Type="http://schemas.openxmlformats.org/officeDocument/2006/relationships/hyperlink" Target="https://www.failory.com/interview/lifewave" TargetMode="External"/><Relationship Id="rId46" Type="http://schemas.openxmlformats.org/officeDocument/2006/relationships/hyperlink" Target="https://www.failory.com/interview/toki" TargetMode="External"/><Relationship Id="rId67" Type="http://schemas.openxmlformats.org/officeDocument/2006/relationships/hyperlink" Target="https://www.failory.com/interview/helpwise" TargetMode="External"/><Relationship Id="rId116" Type="http://schemas.openxmlformats.org/officeDocument/2006/relationships/hyperlink" Target="https://www.failory.com/interview/eventloot" TargetMode="External"/><Relationship Id="rId137" Type="http://schemas.openxmlformats.org/officeDocument/2006/relationships/hyperlink" Target="https://www.failory.com/interview/frontend-mentor" TargetMode="External"/><Relationship Id="rId20" Type="http://schemas.openxmlformats.org/officeDocument/2006/relationships/hyperlink" Target="https://www.failory.com/interview/crabi" TargetMode="External"/><Relationship Id="rId41" Type="http://schemas.openxmlformats.org/officeDocument/2006/relationships/hyperlink" Target="https://www.failory.com/interview/cam-ly" TargetMode="External"/><Relationship Id="rId62" Type="http://schemas.openxmlformats.org/officeDocument/2006/relationships/hyperlink" Target="https://www.failory.com/interview/habitual" TargetMode="External"/><Relationship Id="rId83" Type="http://schemas.openxmlformats.org/officeDocument/2006/relationships/hyperlink" Target="https://www.failory.com/interview/waydev" TargetMode="External"/><Relationship Id="rId88" Type="http://schemas.openxmlformats.org/officeDocument/2006/relationships/hyperlink" Target="https://www.failory.com/interview/justreachout" TargetMode="External"/><Relationship Id="rId111" Type="http://schemas.openxmlformats.org/officeDocument/2006/relationships/hyperlink" Target="https://www.failory.com/interview/bugfender" TargetMode="External"/><Relationship Id="rId132" Type="http://schemas.openxmlformats.org/officeDocument/2006/relationships/hyperlink" Target="https://www.failory.com/interview/eloquis" TargetMode="External"/><Relationship Id="rId153" Type="http://schemas.openxmlformats.org/officeDocument/2006/relationships/hyperlink" Target="https://www.failory.com/interview/zapstream" TargetMode="External"/><Relationship Id="rId15" Type="http://schemas.openxmlformats.org/officeDocument/2006/relationships/hyperlink" Target="https://www.failory.com/interview/tally" TargetMode="External"/><Relationship Id="rId36" Type="http://schemas.openxmlformats.org/officeDocument/2006/relationships/hyperlink" Target="https://www.failory.com/interview/awesomic" TargetMode="External"/><Relationship Id="rId57" Type="http://schemas.openxmlformats.org/officeDocument/2006/relationships/hyperlink" Target="https://www.failory.com/interview/linkody" TargetMode="External"/><Relationship Id="rId106" Type="http://schemas.openxmlformats.org/officeDocument/2006/relationships/hyperlink" Target="https://www.failory.com/interview/trackin" TargetMode="External"/><Relationship Id="rId127" Type="http://schemas.openxmlformats.org/officeDocument/2006/relationships/hyperlink" Target="https://www.failory.com/interview/abby" TargetMode="External"/><Relationship Id="rId10" Type="http://schemas.openxmlformats.org/officeDocument/2006/relationships/hyperlink" Target="https://www.failory.com/interview/reform" TargetMode="External"/><Relationship Id="rId31" Type="http://schemas.openxmlformats.org/officeDocument/2006/relationships/hyperlink" Target="https://www.failory.com/interview/mycity" TargetMode="External"/><Relationship Id="rId52" Type="http://schemas.openxmlformats.org/officeDocument/2006/relationships/hyperlink" Target="https://www.failory.com/interview/my-auto-shop" TargetMode="External"/><Relationship Id="rId73" Type="http://schemas.openxmlformats.org/officeDocument/2006/relationships/hyperlink" Target="https://www.failory.com/interview/101-studios" TargetMode="External"/><Relationship Id="rId78" Type="http://schemas.openxmlformats.org/officeDocument/2006/relationships/hyperlink" Target="https://www.failory.com/interview/scalefusion" TargetMode="External"/><Relationship Id="rId94" Type="http://schemas.openxmlformats.org/officeDocument/2006/relationships/hyperlink" Target="https://www.failory.com/interview/aura" TargetMode="External"/><Relationship Id="rId99" Type="http://schemas.openxmlformats.org/officeDocument/2006/relationships/hyperlink" Target="https://www.failory.com/interview/10er" TargetMode="External"/><Relationship Id="rId101" Type="http://schemas.openxmlformats.org/officeDocument/2006/relationships/hyperlink" Target="https://www.failory.com/interview/hubstaff" TargetMode="External"/><Relationship Id="rId122" Type="http://schemas.openxmlformats.org/officeDocument/2006/relationships/hyperlink" Target="https://www.failory.com/interview/birdy" TargetMode="External"/><Relationship Id="rId143" Type="http://schemas.openxmlformats.org/officeDocument/2006/relationships/hyperlink" Target="https://www.failory.com/interview/gawkbox" TargetMode="External"/><Relationship Id="rId148" Type="http://schemas.openxmlformats.org/officeDocument/2006/relationships/hyperlink" Target="https://www.failory.com/interview/playdate" TargetMode="External"/><Relationship Id="rId4" Type="http://schemas.openxmlformats.org/officeDocument/2006/relationships/hyperlink" Target="https://www.failory.com/interview/headlime" TargetMode="External"/><Relationship Id="rId9" Type="http://schemas.openxmlformats.org/officeDocument/2006/relationships/hyperlink" Target="https://www.failory.com/interview/bildr" TargetMode="External"/><Relationship Id="rId26" Type="http://schemas.openxmlformats.org/officeDocument/2006/relationships/hyperlink" Target="https://www.failory.com/interview/aplano" TargetMode="External"/><Relationship Id="rId47" Type="http://schemas.openxmlformats.org/officeDocument/2006/relationships/hyperlink" Target="https://www.failory.com/interview/vidico" TargetMode="External"/><Relationship Id="rId68" Type="http://schemas.openxmlformats.org/officeDocument/2006/relationships/hyperlink" Target="https://www.failory.com/interview/lunch-money" TargetMode="External"/><Relationship Id="rId89" Type="http://schemas.openxmlformats.org/officeDocument/2006/relationships/hyperlink" Target="https://www.failory.com/interview/festivilia" TargetMode="External"/><Relationship Id="rId112" Type="http://schemas.openxmlformats.org/officeDocument/2006/relationships/hyperlink" Target="https://www.failory.com/interview/wantremotejob" TargetMode="External"/><Relationship Id="rId133" Type="http://schemas.openxmlformats.org/officeDocument/2006/relationships/hyperlink" Target="https://www.failory.com/interview/sharkius" TargetMode="External"/><Relationship Id="rId16" Type="http://schemas.openxmlformats.org/officeDocument/2006/relationships/hyperlink" Target="https://www.failory.com/interview/syria-airlift-project" TargetMode="External"/><Relationship Id="rId37" Type="http://schemas.openxmlformats.org/officeDocument/2006/relationships/hyperlink" Target="https://www.failory.com/interview/hello-tyro" TargetMode="External"/><Relationship Id="rId58" Type="http://schemas.openxmlformats.org/officeDocument/2006/relationships/hyperlink" Target="https://www.failory.com/interview/unicorn-platform" TargetMode="External"/><Relationship Id="rId79" Type="http://schemas.openxmlformats.org/officeDocument/2006/relationships/hyperlink" Target="https://www.failory.com/interview/price2spy" TargetMode="External"/><Relationship Id="rId102" Type="http://schemas.openxmlformats.org/officeDocument/2006/relationships/hyperlink" Target="https://www.failory.com/interview/pull-reminders" TargetMode="External"/><Relationship Id="rId123" Type="http://schemas.openxmlformats.org/officeDocument/2006/relationships/hyperlink" Target="https://www.failory.com/interview/motobox" TargetMode="External"/><Relationship Id="rId144" Type="http://schemas.openxmlformats.org/officeDocument/2006/relationships/hyperlink" Target="https://www.failory.com/interview/hitronasplet" TargetMode="External"/><Relationship Id="rId90" Type="http://schemas.openxmlformats.org/officeDocument/2006/relationships/hyperlink" Target="https://www.failory.com/interview/oneup"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failory.com/interview/hashtag-pirate" TargetMode="External"/><Relationship Id="rId21" Type="http://schemas.openxmlformats.org/officeDocument/2006/relationships/hyperlink" Target="https://www.failory.com/interview/snapshooter" TargetMode="External"/><Relationship Id="rId42" Type="http://schemas.openxmlformats.org/officeDocument/2006/relationships/hyperlink" Target="https://www.failory.com/interview/vacation-bird" TargetMode="External"/><Relationship Id="rId63" Type="http://schemas.openxmlformats.org/officeDocument/2006/relationships/hyperlink" Target="https://www.failory.com/interview/pathways" TargetMode="External"/><Relationship Id="rId84" Type="http://schemas.openxmlformats.org/officeDocument/2006/relationships/hyperlink" Target="https://www.failory.com/interview/tali" TargetMode="External"/><Relationship Id="rId138" Type="http://schemas.openxmlformats.org/officeDocument/2006/relationships/hyperlink" Target="https://www.failory.com/interview/formatically" TargetMode="External"/><Relationship Id="rId107" Type="http://schemas.openxmlformats.org/officeDocument/2006/relationships/hyperlink" Target="https://www.failory.com/interview/browserless" TargetMode="External"/><Relationship Id="rId11" Type="http://schemas.openxmlformats.org/officeDocument/2006/relationships/hyperlink" Target="https://www.failory.com/interview/zenmaid" TargetMode="External"/><Relationship Id="rId32" Type="http://schemas.openxmlformats.org/officeDocument/2006/relationships/hyperlink" Target="https://www.failory.com/interview/patron-ai" TargetMode="External"/><Relationship Id="rId53" Type="http://schemas.openxmlformats.org/officeDocument/2006/relationships/hyperlink" Target="https://www.failory.com/interview/circle" TargetMode="External"/><Relationship Id="rId74" Type="http://schemas.openxmlformats.org/officeDocument/2006/relationships/hyperlink" Target="https://www.failory.com/interview/wavve" TargetMode="External"/><Relationship Id="rId128" Type="http://schemas.openxmlformats.org/officeDocument/2006/relationships/hyperlink" Target="https://www.failory.com/interview/delite" TargetMode="External"/><Relationship Id="rId149" Type="http://schemas.openxmlformats.org/officeDocument/2006/relationships/hyperlink" Target="https://www.failory.com/interview/sport-draftr" TargetMode="External"/><Relationship Id="rId5" Type="http://schemas.openxmlformats.org/officeDocument/2006/relationships/hyperlink" Target="https://www.failory.com/interview/plutoview" TargetMode="External"/><Relationship Id="rId95" Type="http://schemas.openxmlformats.org/officeDocument/2006/relationships/hyperlink" Target="https://www.failory.com/interview/tailor" TargetMode="External"/><Relationship Id="rId22" Type="http://schemas.openxmlformats.org/officeDocument/2006/relationships/hyperlink" Target="https://www.failory.com/interview/akko" TargetMode="External"/><Relationship Id="rId27" Type="http://schemas.openxmlformats.org/officeDocument/2006/relationships/hyperlink" Target="https://www.failory.com/interview/ombori" TargetMode="External"/><Relationship Id="rId43" Type="http://schemas.openxmlformats.org/officeDocument/2006/relationships/hyperlink" Target="https://www.failory.com/interview/scraper-api" TargetMode="External"/><Relationship Id="rId48" Type="http://schemas.openxmlformats.org/officeDocument/2006/relationships/hyperlink" Target="https://www.failory.com/interview/reality-hunt" TargetMode="External"/><Relationship Id="rId64" Type="http://schemas.openxmlformats.org/officeDocument/2006/relationships/hyperlink" Target="https://www.failory.com/interview/thepresence" TargetMode="External"/><Relationship Id="rId69" Type="http://schemas.openxmlformats.org/officeDocument/2006/relationships/hyperlink" Target="https://www.failory.com/interview/bunnyshell" TargetMode="External"/><Relationship Id="rId113" Type="http://schemas.openxmlformats.org/officeDocument/2006/relationships/hyperlink" Target="https://www.failory.com/interview/twitch-highlights" TargetMode="External"/><Relationship Id="rId118" Type="http://schemas.openxmlformats.org/officeDocument/2006/relationships/hyperlink" Target="https://www.failory.com/interview/fantastic-house-buyers" TargetMode="External"/><Relationship Id="rId134" Type="http://schemas.openxmlformats.org/officeDocument/2006/relationships/hyperlink" Target="https://www.failory.com/interview/asktina" TargetMode="External"/><Relationship Id="rId139" Type="http://schemas.openxmlformats.org/officeDocument/2006/relationships/hyperlink" Target="https://www.failory.com/interview/friday" TargetMode="External"/><Relationship Id="rId80" Type="http://schemas.openxmlformats.org/officeDocument/2006/relationships/hyperlink" Target="https://www.failory.com/interview/ansaro" TargetMode="External"/><Relationship Id="rId85" Type="http://schemas.openxmlformats.org/officeDocument/2006/relationships/hyperlink" Target="https://www.failory.com/interview/readership" TargetMode="External"/><Relationship Id="rId150" Type="http://schemas.openxmlformats.org/officeDocument/2006/relationships/hyperlink" Target="https://www.failory.com/interview/wedmap" TargetMode="External"/><Relationship Id="rId12" Type="http://schemas.openxmlformats.org/officeDocument/2006/relationships/hyperlink" Target="https://www.failory.com/interview/upvoty" TargetMode="External"/><Relationship Id="rId17" Type="http://schemas.openxmlformats.org/officeDocument/2006/relationships/hyperlink" Target="https://www.failory.com/interview/mubert" TargetMode="External"/><Relationship Id="rId33" Type="http://schemas.openxmlformats.org/officeDocument/2006/relationships/hyperlink" Target="https://www.failory.com/interview/the-agent-nest" TargetMode="External"/><Relationship Id="rId38" Type="http://schemas.openxmlformats.org/officeDocument/2006/relationships/hyperlink" Target="https://www.failory.com/interview/copyai" TargetMode="External"/><Relationship Id="rId59" Type="http://schemas.openxmlformats.org/officeDocument/2006/relationships/hyperlink" Target="https://www.failory.com/interview/plausible" TargetMode="External"/><Relationship Id="rId103" Type="http://schemas.openxmlformats.org/officeDocument/2006/relationships/hyperlink" Target="https://www.failory.com/interview/seomator" TargetMode="External"/><Relationship Id="rId108" Type="http://schemas.openxmlformats.org/officeDocument/2006/relationships/hyperlink" Target="https://www.failory.com/interview/iwantthatflight" TargetMode="External"/><Relationship Id="rId124" Type="http://schemas.openxmlformats.org/officeDocument/2006/relationships/hyperlink" Target="https://www.failory.com/interview/legaats" TargetMode="External"/><Relationship Id="rId129" Type="http://schemas.openxmlformats.org/officeDocument/2006/relationships/hyperlink" Target="https://www.failory.com/interview/addressbin" TargetMode="External"/><Relationship Id="rId54" Type="http://schemas.openxmlformats.org/officeDocument/2006/relationships/hyperlink" Target="https://www.failory.com/interview/visualsitemaps" TargetMode="External"/><Relationship Id="rId70" Type="http://schemas.openxmlformats.org/officeDocument/2006/relationships/hyperlink" Target="https://www.failory.com/interview/cuddli" TargetMode="External"/><Relationship Id="rId75" Type="http://schemas.openxmlformats.org/officeDocument/2006/relationships/hyperlink" Target="https://www.failory.com/interview/lemlist" TargetMode="External"/><Relationship Id="rId91" Type="http://schemas.openxmlformats.org/officeDocument/2006/relationships/hyperlink" Target="https://www.failory.com/interview/singulution" TargetMode="External"/><Relationship Id="rId96" Type="http://schemas.openxmlformats.org/officeDocument/2006/relationships/hyperlink" Target="https://www.failory.com/interview/nerdpilots" TargetMode="External"/><Relationship Id="rId140" Type="http://schemas.openxmlformats.org/officeDocument/2006/relationships/hyperlink" Target="https://www.failory.com/interview/gadget-flow" TargetMode="External"/><Relationship Id="rId145" Type="http://schemas.openxmlformats.org/officeDocument/2006/relationships/hyperlink" Target="https://www.failory.com/interview/inovvorx" TargetMode="External"/><Relationship Id="rId1" Type="http://schemas.openxmlformats.org/officeDocument/2006/relationships/hyperlink" Target="https://www.failory.com/interview/tweet-hunter" TargetMode="External"/><Relationship Id="rId6" Type="http://schemas.openxmlformats.org/officeDocument/2006/relationships/hyperlink" Target="https://www.failory.com/interview/fibery" TargetMode="External"/><Relationship Id="rId23" Type="http://schemas.openxmlformats.org/officeDocument/2006/relationships/hyperlink" Target="https://www.failory.com/interview/feedcheck" TargetMode="External"/><Relationship Id="rId28" Type="http://schemas.openxmlformats.org/officeDocument/2006/relationships/hyperlink" Target="https://www.failory.com/interview/embarque" TargetMode="External"/><Relationship Id="rId49" Type="http://schemas.openxmlformats.org/officeDocument/2006/relationships/hyperlink" Target="https://www.failory.com/interview/lernin-games" TargetMode="External"/><Relationship Id="rId114" Type="http://schemas.openxmlformats.org/officeDocument/2006/relationships/hyperlink" Target="https://www.failory.com/interview/jobridge" TargetMode="External"/><Relationship Id="rId119" Type="http://schemas.openxmlformats.org/officeDocument/2006/relationships/hyperlink" Target="https://www.failory.com/interview/ink" TargetMode="External"/><Relationship Id="rId44" Type="http://schemas.openxmlformats.org/officeDocument/2006/relationships/hyperlink" Target="https://www.failory.com/interview/cold-email-studio" TargetMode="External"/><Relationship Id="rId60" Type="http://schemas.openxmlformats.org/officeDocument/2006/relationships/hyperlink" Target="https://www.failory.com/interview/kamua" TargetMode="External"/><Relationship Id="rId65" Type="http://schemas.openxmlformats.org/officeDocument/2006/relationships/hyperlink" Target="https://www.failory.com/interview/scout" TargetMode="External"/><Relationship Id="rId81" Type="http://schemas.openxmlformats.org/officeDocument/2006/relationships/hyperlink" Target="https://www.failory.com/interview/scrapingbee" TargetMode="External"/><Relationship Id="rId86" Type="http://schemas.openxmlformats.org/officeDocument/2006/relationships/hyperlink" Target="https://www.failory.com/interview/mangools" TargetMode="External"/><Relationship Id="rId130" Type="http://schemas.openxmlformats.org/officeDocument/2006/relationships/hyperlink" Target="https://www.failory.com/interview/toygaroo" TargetMode="External"/><Relationship Id="rId135" Type="http://schemas.openxmlformats.org/officeDocument/2006/relationships/hyperlink" Target="https://www.failory.com/interview/howell-market" TargetMode="External"/><Relationship Id="rId151" Type="http://schemas.openxmlformats.org/officeDocument/2006/relationships/hyperlink" Target="https://www.failory.com/interview/wura" TargetMode="External"/><Relationship Id="rId13" Type="http://schemas.openxmlformats.org/officeDocument/2006/relationships/hyperlink" Target="https://www.failory.com/interview/tactiq" TargetMode="External"/><Relationship Id="rId18" Type="http://schemas.openxmlformats.org/officeDocument/2006/relationships/hyperlink" Target="https://www.failory.com/interview/marketmuse" TargetMode="External"/><Relationship Id="rId39" Type="http://schemas.openxmlformats.org/officeDocument/2006/relationships/hyperlink" Target="https://www.failory.com/interview/pactero" TargetMode="External"/><Relationship Id="rId109" Type="http://schemas.openxmlformats.org/officeDocument/2006/relationships/hyperlink" Target="https://www.failory.com/interview/park-io" TargetMode="External"/><Relationship Id="rId34" Type="http://schemas.openxmlformats.org/officeDocument/2006/relationships/hyperlink" Target="https://www.failory.com/interview/adproval" TargetMode="External"/><Relationship Id="rId50" Type="http://schemas.openxmlformats.org/officeDocument/2006/relationships/hyperlink" Target="https://www.failory.com/interview/nogood" TargetMode="External"/><Relationship Id="rId55" Type="http://schemas.openxmlformats.org/officeDocument/2006/relationships/hyperlink" Target="https://www.failory.com/interview/eola" TargetMode="External"/><Relationship Id="rId76" Type="http://schemas.openxmlformats.org/officeDocument/2006/relationships/hyperlink" Target="https://www.failory.com/interview/kaya-gs" TargetMode="External"/><Relationship Id="rId97" Type="http://schemas.openxmlformats.org/officeDocument/2006/relationships/hyperlink" Target="https://www.failory.com/interview/growth-cave" TargetMode="External"/><Relationship Id="rId104" Type="http://schemas.openxmlformats.org/officeDocument/2006/relationships/hyperlink" Target="https://www.failory.com/interview/metricspot" TargetMode="External"/><Relationship Id="rId120" Type="http://schemas.openxmlformats.org/officeDocument/2006/relationships/hyperlink" Target="https://www.failory.com/interview/explorevr" TargetMode="External"/><Relationship Id="rId125" Type="http://schemas.openxmlformats.org/officeDocument/2006/relationships/hyperlink" Target="https://www.failory.com/interview/busymind" TargetMode="External"/><Relationship Id="rId141" Type="http://schemas.openxmlformats.org/officeDocument/2006/relationships/hyperlink" Target="https://www.failory.com/interview/gameslog" TargetMode="External"/><Relationship Id="rId146" Type="http://schemas.openxmlformats.org/officeDocument/2006/relationships/hyperlink" Target="https://www.failory.com/interview/mishra-motors" TargetMode="External"/><Relationship Id="rId7" Type="http://schemas.openxmlformats.org/officeDocument/2006/relationships/hyperlink" Target="https://www.failory.com/interview/wotnot" TargetMode="External"/><Relationship Id="rId71" Type="http://schemas.openxmlformats.org/officeDocument/2006/relationships/hyperlink" Target="https://www.failory.com/interview/mailbrew" TargetMode="External"/><Relationship Id="rId92" Type="http://schemas.openxmlformats.org/officeDocument/2006/relationships/hyperlink" Target="https://www.failory.com/interview/encharge" TargetMode="External"/><Relationship Id="rId2" Type="http://schemas.openxmlformats.org/officeDocument/2006/relationships/hyperlink" Target="https://www.failory.com/interview/woovly" TargetMode="External"/><Relationship Id="rId29" Type="http://schemas.openxmlformats.org/officeDocument/2006/relationships/hyperlink" Target="https://www.failory.com/interview/no-code-founders" TargetMode="External"/><Relationship Id="rId24" Type="http://schemas.openxmlformats.org/officeDocument/2006/relationships/hyperlink" Target="https://www.failory.com/interview/xena-intelligence" TargetMode="External"/><Relationship Id="rId40" Type="http://schemas.openxmlformats.org/officeDocument/2006/relationships/hyperlink" Target="https://www.failory.com/interview/openmargin" TargetMode="External"/><Relationship Id="rId45" Type="http://schemas.openxmlformats.org/officeDocument/2006/relationships/hyperlink" Target="https://www.failory.com/interview/ringdaddy" TargetMode="External"/><Relationship Id="rId66" Type="http://schemas.openxmlformats.org/officeDocument/2006/relationships/hyperlink" Target="https://www.failory.com/interview/kopely" TargetMode="External"/><Relationship Id="rId87" Type="http://schemas.openxmlformats.org/officeDocument/2006/relationships/hyperlink" Target="https://www.failory.com/interview/claimcompass" TargetMode="External"/><Relationship Id="rId110" Type="http://schemas.openxmlformats.org/officeDocument/2006/relationships/hyperlink" Target="https://www.failory.com/interview/content-snare" TargetMode="External"/><Relationship Id="rId115" Type="http://schemas.openxmlformats.org/officeDocument/2006/relationships/hyperlink" Target="https://www.failory.com/interview/haptly" TargetMode="External"/><Relationship Id="rId131" Type="http://schemas.openxmlformats.org/officeDocument/2006/relationships/hyperlink" Target="https://www.failory.com/interview/brisk" TargetMode="External"/><Relationship Id="rId136" Type="http://schemas.openxmlformats.org/officeDocument/2006/relationships/hyperlink" Target="https://www.failory.com/interview/freshconnect" TargetMode="External"/><Relationship Id="rId61" Type="http://schemas.openxmlformats.org/officeDocument/2006/relationships/hyperlink" Target="https://www.failory.com/interview/graphite-docs" TargetMode="External"/><Relationship Id="rId82" Type="http://schemas.openxmlformats.org/officeDocument/2006/relationships/hyperlink" Target="https://www.failory.com/interview/swipes" TargetMode="External"/><Relationship Id="rId152" Type="http://schemas.openxmlformats.org/officeDocument/2006/relationships/hyperlink" Target="https://www.failory.com/interview/yottio" TargetMode="External"/><Relationship Id="rId19" Type="http://schemas.openxmlformats.org/officeDocument/2006/relationships/hyperlink" Target="https://www.failory.com/interview/inked-sports" TargetMode="External"/><Relationship Id="rId14" Type="http://schemas.openxmlformats.org/officeDocument/2006/relationships/hyperlink" Target="https://www.failory.com/interview/rize" TargetMode="External"/><Relationship Id="rId30" Type="http://schemas.openxmlformats.org/officeDocument/2006/relationships/hyperlink" Target="https://www.failory.com/interview/resumemaker" TargetMode="External"/><Relationship Id="rId35" Type="http://schemas.openxmlformats.org/officeDocument/2006/relationships/hyperlink" Target="https://www.failory.com/interview/viewst" TargetMode="External"/><Relationship Id="rId56" Type="http://schemas.openxmlformats.org/officeDocument/2006/relationships/hyperlink" Target="https://www.failory.com/interview/sofetch" TargetMode="External"/><Relationship Id="rId77" Type="http://schemas.openxmlformats.org/officeDocument/2006/relationships/hyperlink" Target="https://www.failory.com/interview/motionthink" TargetMode="External"/><Relationship Id="rId100" Type="http://schemas.openxmlformats.org/officeDocument/2006/relationships/hyperlink" Target="https://www.failory.com/interview/canary" TargetMode="External"/><Relationship Id="rId105" Type="http://schemas.openxmlformats.org/officeDocument/2006/relationships/hyperlink" Target="https://www.failory.com/interview/leadsbridge" TargetMode="External"/><Relationship Id="rId126" Type="http://schemas.openxmlformats.org/officeDocument/2006/relationships/hyperlink" Target="https://www.failory.com/interview/botnim" TargetMode="External"/><Relationship Id="rId147" Type="http://schemas.openxmlformats.org/officeDocument/2006/relationships/hyperlink" Target="https://www.failory.com/interview/nox" TargetMode="External"/><Relationship Id="rId8" Type="http://schemas.openxmlformats.org/officeDocument/2006/relationships/hyperlink" Target="https://www.failory.com/interview/vimcal" TargetMode="External"/><Relationship Id="rId51" Type="http://schemas.openxmlformats.org/officeDocument/2006/relationships/hyperlink" Target="https://www.failory.com/interview/simplelogin" TargetMode="External"/><Relationship Id="rId72" Type="http://schemas.openxmlformats.org/officeDocument/2006/relationships/hyperlink" Target="https://www.failory.com/interview/processkit" TargetMode="External"/><Relationship Id="rId93" Type="http://schemas.openxmlformats.org/officeDocument/2006/relationships/hyperlink" Target="https://www.failory.com/interview/growthmentor" TargetMode="External"/><Relationship Id="rId98" Type="http://schemas.openxmlformats.org/officeDocument/2006/relationships/hyperlink" Target="https://www.failory.com/interview/pagestead" TargetMode="External"/><Relationship Id="rId121" Type="http://schemas.openxmlformats.org/officeDocument/2006/relationships/hyperlink" Target="https://www.failory.com/interview/worldos" TargetMode="External"/><Relationship Id="rId142" Type="http://schemas.openxmlformats.org/officeDocument/2006/relationships/hyperlink" Target="https://www.failory.com/interview/beehiveid" TargetMode="External"/><Relationship Id="rId3" Type="http://schemas.openxmlformats.org/officeDocument/2006/relationships/hyperlink" Target="https://www.failory.com/interview/corebook" TargetMode="External"/><Relationship Id="rId25" Type="http://schemas.openxmlformats.org/officeDocument/2006/relationships/hyperlink" Target="https://www.failory.com/interview/lifewave" TargetMode="External"/><Relationship Id="rId46" Type="http://schemas.openxmlformats.org/officeDocument/2006/relationships/hyperlink" Target="https://www.failory.com/interview/toki" TargetMode="External"/><Relationship Id="rId67" Type="http://schemas.openxmlformats.org/officeDocument/2006/relationships/hyperlink" Target="https://www.failory.com/interview/helpwise" TargetMode="External"/><Relationship Id="rId116" Type="http://schemas.openxmlformats.org/officeDocument/2006/relationships/hyperlink" Target="https://www.failory.com/interview/eventloot" TargetMode="External"/><Relationship Id="rId137" Type="http://schemas.openxmlformats.org/officeDocument/2006/relationships/hyperlink" Target="https://www.failory.com/interview/frontend-mentor" TargetMode="External"/><Relationship Id="rId20" Type="http://schemas.openxmlformats.org/officeDocument/2006/relationships/hyperlink" Target="https://www.failory.com/interview/crabi" TargetMode="External"/><Relationship Id="rId41" Type="http://schemas.openxmlformats.org/officeDocument/2006/relationships/hyperlink" Target="https://www.failory.com/interview/cam-ly" TargetMode="External"/><Relationship Id="rId62" Type="http://schemas.openxmlformats.org/officeDocument/2006/relationships/hyperlink" Target="https://www.failory.com/interview/habitual" TargetMode="External"/><Relationship Id="rId83" Type="http://schemas.openxmlformats.org/officeDocument/2006/relationships/hyperlink" Target="https://www.failory.com/interview/waydev" TargetMode="External"/><Relationship Id="rId88" Type="http://schemas.openxmlformats.org/officeDocument/2006/relationships/hyperlink" Target="https://www.failory.com/interview/justreachout" TargetMode="External"/><Relationship Id="rId111" Type="http://schemas.openxmlformats.org/officeDocument/2006/relationships/hyperlink" Target="https://www.failory.com/interview/bugfender" TargetMode="External"/><Relationship Id="rId132" Type="http://schemas.openxmlformats.org/officeDocument/2006/relationships/hyperlink" Target="https://www.failory.com/interview/eloquis" TargetMode="External"/><Relationship Id="rId153" Type="http://schemas.openxmlformats.org/officeDocument/2006/relationships/hyperlink" Target="https://www.failory.com/interview/zapstream" TargetMode="External"/><Relationship Id="rId15" Type="http://schemas.openxmlformats.org/officeDocument/2006/relationships/hyperlink" Target="https://www.failory.com/interview/tally" TargetMode="External"/><Relationship Id="rId36" Type="http://schemas.openxmlformats.org/officeDocument/2006/relationships/hyperlink" Target="https://www.failory.com/interview/awesomic" TargetMode="External"/><Relationship Id="rId57" Type="http://schemas.openxmlformats.org/officeDocument/2006/relationships/hyperlink" Target="https://www.failory.com/interview/linkody" TargetMode="External"/><Relationship Id="rId106" Type="http://schemas.openxmlformats.org/officeDocument/2006/relationships/hyperlink" Target="https://www.failory.com/interview/trackin" TargetMode="External"/><Relationship Id="rId127" Type="http://schemas.openxmlformats.org/officeDocument/2006/relationships/hyperlink" Target="https://www.failory.com/interview/abby" TargetMode="External"/><Relationship Id="rId10" Type="http://schemas.openxmlformats.org/officeDocument/2006/relationships/hyperlink" Target="https://www.failory.com/interview/reform" TargetMode="External"/><Relationship Id="rId31" Type="http://schemas.openxmlformats.org/officeDocument/2006/relationships/hyperlink" Target="https://www.failory.com/interview/mycity" TargetMode="External"/><Relationship Id="rId52" Type="http://schemas.openxmlformats.org/officeDocument/2006/relationships/hyperlink" Target="https://www.failory.com/interview/my-auto-shop" TargetMode="External"/><Relationship Id="rId73" Type="http://schemas.openxmlformats.org/officeDocument/2006/relationships/hyperlink" Target="https://www.failory.com/interview/101-studios" TargetMode="External"/><Relationship Id="rId78" Type="http://schemas.openxmlformats.org/officeDocument/2006/relationships/hyperlink" Target="https://www.failory.com/interview/scalefusion" TargetMode="External"/><Relationship Id="rId94" Type="http://schemas.openxmlformats.org/officeDocument/2006/relationships/hyperlink" Target="https://www.failory.com/interview/aura" TargetMode="External"/><Relationship Id="rId99" Type="http://schemas.openxmlformats.org/officeDocument/2006/relationships/hyperlink" Target="https://www.failory.com/interview/10er" TargetMode="External"/><Relationship Id="rId101" Type="http://schemas.openxmlformats.org/officeDocument/2006/relationships/hyperlink" Target="https://www.failory.com/interview/hubstaff" TargetMode="External"/><Relationship Id="rId122" Type="http://schemas.openxmlformats.org/officeDocument/2006/relationships/hyperlink" Target="https://www.failory.com/interview/birdy" TargetMode="External"/><Relationship Id="rId143" Type="http://schemas.openxmlformats.org/officeDocument/2006/relationships/hyperlink" Target="https://www.failory.com/interview/gawkbox" TargetMode="External"/><Relationship Id="rId148" Type="http://schemas.openxmlformats.org/officeDocument/2006/relationships/hyperlink" Target="https://www.failory.com/interview/playdate" TargetMode="External"/><Relationship Id="rId4" Type="http://schemas.openxmlformats.org/officeDocument/2006/relationships/hyperlink" Target="https://www.failory.com/interview/headlime" TargetMode="External"/><Relationship Id="rId9" Type="http://schemas.openxmlformats.org/officeDocument/2006/relationships/hyperlink" Target="https://www.failory.com/interview/bildr" TargetMode="External"/><Relationship Id="rId26" Type="http://schemas.openxmlformats.org/officeDocument/2006/relationships/hyperlink" Target="https://www.failory.com/interview/aplano" TargetMode="External"/><Relationship Id="rId47" Type="http://schemas.openxmlformats.org/officeDocument/2006/relationships/hyperlink" Target="https://www.failory.com/interview/vidico" TargetMode="External"/><Relationship Id="rId68" Type="http://schemas.openxmlformats.org/officeDocument/2006/relationships/hyperlink" Target="https://www.failory.com/interview/lunch-money" TargetMode="External"/><Relationship Id="rId89" Type="http://schemas.openxmlformats.org/officeDocument/2006/relationships/hyperlink" Target="https://www.failory.com/interview/festivilia" TargetMode="External"/><Relationship Id="rId112" Type="http://schemas.openxmlformats.org/officeDocument/2006/relationships/hyperlink" Target="https://www.failory.com/interview/wantremotejob" TargetMode="External"/><Relationship Id="rId133" Type="http://schemas.openxmlformats.org/officeDocument/2006/relationships/hyperlink" Target="https://www.failory.com/interview/sharkius" TargetMode="External"/><Relationship Id="rId16" Type="http://schemas.openxmlformats.org/officeDocument/2006/relationships/hyperlink" Target="https://www.failory.com/interview/syria-airlift-project" TargetMode="External"/><Relationship Id="rId37" Type="http://schemas.openxmlformats.org/officeDocument/2006/relationships/hyperlink" Target="https://www.failory.com/interview/hello-tyro" TargetMode="External"/><Relationship Id="rId58" Type="http://schemas.openxmlformats.org/officeDocument/2006/relationships/hyperlink" Target="https://www.failory.com/interview/unicorn-platform" TargetMode="External"/><Relationship Id="rId79" Type="http://schemas.openxmlformats.org/officeDocument/2006/relationships/hyperlink" Target="https://www.failory.com/interview/price2spy" TargetMode="External"/><Relationship Id="rId102" Type="http://schemas.openxmlformats.org/officeDocument/2006/relationships/hyperlink" Target="https://www.failory.com/interview/pull-reminders" TargetMode="External"/><Relationship Id="rId123" Type="http://schemas.openxmlformats.org/officeDocument/2006/relationships/hyperlink" Target="https://www.failory.com/interview/motobox" TargetMode="External"/><Relationship Id="rId144" Type="http://schemas.openxmlformats.org/officeDocument/2006/relationships/hyperlink" Target="https://www.failory.com/interview/hitronasplet" TargetMode="External"/><Relationship Id="rId90" Type="http://schemas.openxmlformats.org/officeDocument/2006/relationships/hyperlink" Target="https://www.failory.com/interview/oneup"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2A3EA-3EBB-9F46-BC50-699BF71036AD}">
  <dimension ref="A1:N180"/>
  <sheetViews>
    <sheetView zoomScale="106" zoomScaleNormal="97" workbookViewId="0">
      <pane xSplit="2" ySplit="1" topLeftCell="C2" activePane="bottomRight" state="frozen"/>
      <selection pane="topRight" activeCell="C1" sqref="C1"/>
      <selection pane="bottomLeft" activeCell="A2" sqref="A2"/>
      <selection pane="bottomRight" activeCell="C188" sqref="C188"/>
    </sheetView>
  </sheetViews>
  <sheetFormatPr baseColWidth="10" defaultColWidth="10.83203125" defaultRowHeight="16" x14ac:dyDescent="0.2"/>
  <cols>
    <col min="1" max="1" width="11.33203125" style="2" customWidth="1"/>
    <col min="2" max="2" width="30.5" style="4" customWidth="1"/>
    <col min="3" max="3" width="16.6640625" style="17" customWidth="1"/>
    <col min="4" max="4" width="41.1640625" style="17" customWidth="1"/>
    <col min="5" max="5" width="26.33203125" style="17" customWidth="1"/>
    <col min="6" max="6" width="22.33203125" style="17" customWidth="1"/>
    <col min="7" max="7" width="19" style="27" customWidth="1"/>
    <col min="8" max="8" width="19.1640625" style="27" customWidth="1"/>
    <col min="9" max="9" width="70.5" style="21" hidden="1" customWidth="1"/>
    <col min="10" max="10" width="33.1640625" style="24" hidden="1" customWidth="1"/>
    <col min="11" max="11" width="35.6640625" style="24" hidden="1" customWidth="1"/>
    <col min="12" max="13" width="65.33203125" style="21" customWidth="1"/>
    <col min="14" max="14" width="59.33203125" style="21" customWidth="1"/>
    <col min="15" max="16384" width="10.83203125" style="2"/>
  </cols>
  <sheetData>
    <row r="1" spans="1:14" ht="44" customHeight="1" x14ac:dyDescent="0.2">
      <c r="A1" s="1" t="s">
        <v>0</v>
      </c>
      <c r="B1" s="1" t="s">
        <v>1</v>
      </c>
      <c r="C1" s="1" t="s">
        <v>2</v>
      </c>
      <c r="D1" s="1" t="s">
        <v>3</v>
      </c>
      <c r="E1" s="1" t="s">
        <v>4</v>
      </c>
      <c r="F1" s="1" t="s">
        <v>5</v>
      </c>
      <c r="G1" s="5" t="s">
        <v>6</v>
      </c>
      <c r="H1" s="5" t="s">
        <v>7</v>
      </c>
      <c r="I1" s="6" t="s">
        <v>8</v>
      </c>
      <c r="J1" s="7" t="s">
        <v>9</v>
      </c>
      <c r="K1" s="7" t="s">
        <v>10</v>
      </c>
      <c r="L1" s="8" t="s">
        <v>11</v>
      </c>
      <c r="M1" s="8" t="s">
        <v>12</v>
      </c>
      <c r="N1" s="8" t="s">
        <v>13</v>
      </c>
    </row>
    <row r="2" spans="1:14" ht="78" customHeight="1" x14ac:dyDescent="0.2">
      <c r="A2" s="2">
        <v>1</v>
      </c>
      <c r="B2" s="3" t="s">
        <v>14</v>
      </c>
      <c r="C2" s="3" t="s">
        <v>15</v>
      </c>
      <c r="D2" s="9" t="s">
        <v>16</v>
      </c>
      <c r="E2" s="9" t="s">
        <v>17</v>
      </c>
      <c r="F2" s="10" t="s">
        <v>18</v>
      </c>
      <c r="G2" s="11">
        <v>1</v>
      </c>
      <c r="H2" s="11">
        <v>0</v>
      </c>
      <c r="I2" s="12" t="s">
        <v>19</v>
      </c>
      <c r="J2" s="13">
        <v>1</v>
      </c>
      <c r="K2" s="13">
        <v>0</v>
      </c>
      <c r="L2" s="14" t="s">
        <v>20</v>
      </c>
      <c r="M2" s="14" t="s">
        <v>21</v>
      </c>
      <c r="N2" s="14"/>
    </row>
    <row r="3" spans="1:14" ht="105" customHeight="1" x14ac:dyDescent="0.2">
      <c r="A3" s="2">
        <v>2</v>
      </c>
      <c r="B3" s="3" t="s">
        <v>22</v>
      </c>
      <c r="C3" s="3" t="s">
        <v>23</v>
      </c>
      <c r="D3" s="9" t="s">
        <v>24</v>
      </c>
      <c r="E3" s="9"/>
      <c r="F3" s="10" t="s">
        <v>18</v>
      </c>
      <c r="G3" s="11">
        <v>1</v>
      </c>
      <c r="H3" s="11">
        <v>0</v>
      </c>
      <c r="I3" s="12" t="s">
        <v>25</v>
      </c>
      <c r="J3" s="13">
        <v>1</v>
      </c>
      <c r="K3" s="13">
        <v>0</v>
      </c>
      <c r="L3" s="14" t="s">
        <v>26</v>
      </c>
      <c r="M3" s="14" t="s">
        <v>21</v>
      </c>
      <c r="N3" s="14" t="s">
        <v>27</v>
      </c>
    </row>
    <row r="4" spans="1:14" ht="63" customHeight="1" x14ac:dyDescent="0.2">
      <c r="A4" s="2">
        <v>3</v>
      </c>
      <c r="B4" s="3" t="s">
        <v>28</v>
      </c>
      <c r="C4" s="3" t="s">
        <v>29</v>
      </c>
      <c r="D4" s="9" t="s">
        <v>30</v>
      </c>
      <c r="E4" s="9" t="s">
        <v>31</v>
      </c>
      <c r="F4" s="15" t="s">
        <v>32</v>
      </c>
      <c r="G4" s="11">
        <v>0</v>
      </c>
      <c r="H4" s="11">
        <v>1</v>
      </c>
      <c r="I4" s="14"/>
      <c r="J4" s="14"/>
      <c r="K4" s="14"/>
      <c r="L4" s="14" t="s">
        <v>33</v>
      </c>
      <c r="M4" s="14" t="s">
        <v>34</v>
      </c>
      <c r="N4" s="14"/>
    </row>
    <row r="5" spans="1:14" ht="85" x14ac:dyDescent="0.2">
      <c r="A5" s="2">
        <v>4</v>
      </c>
      <c r="B5" s="3" t="s">
        <v>35</v>
      </c>
      <c r="C5" s="3" t="s">
        <v>36</v>
      </c>
      <c r="D5" s="9" t="s">
        <v>37</v>
      </c>
      <c r="E5" s="9" t="s">
        <v>31</v>
      </c>
      <c r="F5" s="10" t="s">
        <v>18</v>
      </c>
      <c r="G5" s="11">
        <v>1</v>
      </c>
      <c r="H5" s="11">
        <v>0</v>
      </c>
      <c r="I5" s="16" t="s">
        <v>38</v>
      </c>
      <c r="J5" s="13">
        <v>0</v>
      </c>
      <c r="K5" s="13">
        <v>1</v>
      </c>
      <c r="L5" s="14" t="s">
        <v>39</v>
      </c>
      <c r="M5" s="14" t="s">
        <v>21</v>
      </c>
      <c r="N5" s="14"/>
    </row>
    <row r="6" spans="1:14" ht="34" x14ac:dyDescent="0.2">
      <c r="A6" s="2">
        <v>5</v>
      </c>
      <c r="B6" s="3" t="s">
        <v>40</v>
      </c>
      <c r="C6" s="3" t="s">
        <v>41</v>
      </c>
      <c r="D6" s="9" t="s">
        <v>42</v>
      </c>
      <c r="E6" s="9" t="s">
        <v>43</v>
      </c>
      <c r="F6" s="15" t="s">
        <v>32</v>
      </c>
      <c r="G6" s="17">
        <v>0</v>
      </c>
      <c r="H6" s="17">
        <v>1</v>
      </c>
      <c r="I6" s="14"/>
      <c r="J6" s="14"/>
      <c r="K6" s="14"/>
      <c r="L6" s="14" t="s">
        <v>44</v>
      </c>
      <c r="M6" s="14" t="s">
        <v>45</v>
      </c>
      <c r="N6" s="14" t="s">
        <v>46</v>
      </c>
    </row>
    <row r="7" spans="1:14" ht="108" customHeight="1" x14ac:dyDescent="0.2">
      <c r="A7" s="2">
        <v>6</v>
      </c>
      <c r="B7" s="3" t="s">
        <v>47</v>
      </c>
      <c r="C7" s="3" t="s">
        <v>48</v>
      </c>
      <c r="D7" s="9" t="s">
        <v>49</v>
      </c>
      <c r="E7" s="9" t="s">
        <v>50</v>
      </c>
      <c r="F7" s="15" t="s">
        <v>32</v>
      </c>
      <c r="G7" s="17">
        <v>0</v>
      </c>
      <c r="H7" s="17">
        <v>1</v>
      </c>
      <c r="I7" s="14"/>
      <c r="J7" s="14"/>
      <c r="K7" s="14"/>
      <c r="L7" s="14" t="s">
        <v>51</v>
      </c>
      <c r="M7" s="14" t="s">
        <v>34</v>
      </c>
      <c r="N7" s="14" t="s">
        <v>52</v>
      </c>
    </row>
    <row r="8" spans="1:14" ht="102" x14ac:dyDescent="0.2">
      <c r="A8" s="2">
        <v>7</v>
      </c>
      <c r="B8" s="3" t="s">
        <v>53</v>
      </c>
      <c r="C8" s="3" t="s">
        <v>54</v>
      </c>
      <c r="D8" s="9" t="s">
        <v>55</v>
      </c>
      <c r="E8" s="9"/>
      <c r="F8" s="15" t="s">
        <v>32</v>
      </c>
      <c r="G8" s="17">
        <v>0</v>
      </c>
      <c r="H8" s="17">
        <v>1</v>
      </c>
      <c r="I8" s="16" t="s">
        <v>56</v>
      </c>
      <c r="J8" s="13">
        <v>0</v>
      </c>
      <c r="K8" s="13">
        <v>1</v>
      </c>
      <c r="L8" s="14" t="s">
        <v>57</v>
      </c>
      <c r="M8" s="14" t="s">
        <v>34</v>
      </c>
      <c r="N8" s="14" t="s">
        <v>58</v>
      </c>
    </row>
    <row r="9" spans="1:14" ht="68" x14ac:dyDescent="0.2">
      <c r="A9" s="2">
        <v>8</v>
      </c>
      <c r="B9" s="3" t="s">
        <v>59</v>
      </c>
      <c r="C9" s="3" t="s">
        <v>60</v>
      </c>
      <c r="D9" s="9" t="s">
        <v>61</v>
      </c>
      <c r="E9" s="9" t="s">
        <v>17</v>
      </c>
      <c r="F9" s="15" t="s">
        <v>32</v>
      </c>
      <c r="G9" s="17">
        <v>0</v>
      </c>
      <c r="H9" s="17">
        <v>1</v>
      </c>
      <c r="I9" s="14"/>
      <c r="J9" s="14"/>
      <c r="K9" s="14"/>
      <c r="L9" s="14" t="s">
        <v>62</v>
      </c>
      <c r="M9" s="14" t="s">
        <v>34</v>
      </c>
      <c r="N9" s="14" t="s">
        <v>63</v>
      </c>
    </row>
    <row r="10" spans="1:14" ht="85" x14ac:dyDescent="0.2">
      <c r="A10" s="2">
        <v>9</v>
      </c>
      <c r="B10" s="3" t="s">
        <v>64</v>
      </c>
      <c r="C10" s="3" t="s">
        <v>65</v>
      </c>
      <c r="D10" s="9" t="s">
        <v>66</v>
      </c>
      <c r="E10" s="9"/>
      <c r="F10" s="10" t="s">
        <v>18</v>
      </c>
      <c r="G10" s="11">
        <v>1</v>
      </c>
      <c r="H10" s="11">
        <v>0</v>
      </c>
      <c r="I10" s="16" t="s">
        <v>67</v>
      </c>
      <c r="J10" s="13">
        <v>0</v>
      </c>
      <c r="K10" s="13">
        <v>1</v>
      </c>
      <c r="L10" s="14" t="s">
        <v>68</v>
      </c>
      <c r="M10" s="14" t="s">
        <v>21</v>
      </c>
      <c r="N10" s="14" t="s">
        <v>69</v>
      </c>
    </row>
    <row r="11" spans="1:14" ht="85" x14ac:dyDescent="0.2">
      <c r="A11" s="2">
        <v>10</v>
      </c>
      <c r="B11" s="3" t="s">
        <v>70</v>
      </c>
      <c r="C11" s="3" t="s">
        <v>71</v>
      </c>
      <c r="D11" s="9" t="s">
        <v>72</v>
      </c>
      <c r="E11" s="9" t="s">
        <v>17</v>
      </c>
      <c r="F11" s="15" t="s">
        <v>32</v>
      </c>
      <c r="G11" s="17">
        <v>0</v>
      </c>
      <c r="H11" s="17">
        <v>1</v>
      </c>
      <c r="I11" s="14"/>
      <c r="J11" s="14"/>
      <c r="K11" s="14"/>
      <c r="L11" s="14" t="s">
        <v>73</v>
      </c>
      <c r="M11" s="14" t="s">
        <v>34</v>
      </c>
      <c r="N11" s="14"/>
    </row>
    <row r="12" spans="1:14" ht="102" x14ac:dyDescent="0.2">
      <c r="A12" s="2">
        <v>11</v>
      </c>
      <c r="B12" s="3" t="s">
        <v>74</v>
      </c>
      <c r="C12" s="3" t="s">
        <v>75</v>
      </c>
      <c r="D12" s="9" t="s">
        <v>76</v>
      </c>
      <c r="E12" s="9"/>
      <c r="F12" s="10" t="s">
        <v>18</v>
      </c>
      <c r="G12" s="11">
        <v>1</v>
      </c>
      <c r="H12" s="11">
        <v>0</v>
      </c>
      <c r="I12" s="14"/>
      <c r="J12" s="14"/>
      <c r="K12" s="14"/>
      <c r="L12" s="14" t="s">
        <v>77</v>
      </c>
      <c r="M12" s="14" t="s">
        <v>34</v>
      </c>
      <c r="N12" s="14" t="s">
        <v>78</v>
      </c>
    </row>
    <row r="13" spans="1:14" ht="107" customHeight="1" x14ac:dyDescent="0.2">
      <c r="A13" s="2">
        <v>12</v>
      </c>
      <c r="B13" s="3" t="s">
        <v>79</v>
      </c>
      <c r="C13" s="3" t="s">
        <v>80</v>
      </c>
      <c r="D13" s="9" t="s">
        <v>81</v>
      </c>
      <c r="E13" s="9"/>
      <c r="F13" s="15" t="s">
        <v>32</v>
      </c>
      <c r="G13" s="17">
        <v>0</v>
      </c>
      <c r="H13" s="17">
        <v>1</v>
      </c>
      <c r="I13" s="14"/>
      <c r="J13" s="13"/>
      <c r="K13" s="13"/>
      <c r="L13" s="14" t="s">
        <v>82</v>
      </c>
      <c r="M13" s="14" t="s">
        <v>21</v>
      </c>
      <c r="N13" s="14" t="s">
        <v>83</v>
      </c>
    </row>
    <row r="14" spans="1:14" ht="141" customHeight="1" x14ac:dyDescent="0.2">
      <c r="A14" s="2">
        <v>13</v>
      </c>
      <c r="B14" s="3" t="s">
        <v>84</v>
      </c>
      <c r="C14" s="3" t="s">
        <v>85</v>
      </c>
      <c r="D14" s="9" t="s">
        <v>86</v>
      </c>
      <c r="E14" s="9" t="s">
        <v>87</v>
      </c>
      <c r="F14" s="10" t="s">
        <v>18</v>
      </c>
      <c r="G14" s="11">
        <v>1</v>
      </c>
      <c r="H14" s="11">
        <v>0</v>
      </c>
      <c r="I14" s="16" t="s">
        <v>88</v>
      </c>
      <c r="J14" s="13">
        <v>0</v>
      </c>
      <c r="K14" s="13">
        <v>1</v>
      </c>
      <c r="L14" s="14" t="s">
        <v>89</v>
      </c>
      <c r="M14" s="14" t="s">
        <v>45</v>
      </c>
      <c r="N14" s="14" t="s">
        <v>90</v>
      </c>
    </row>
    <row r="15" spans="1:14" ht="51" x14ac:dyDescent="0.2">
      <c r="A15" s="2">
        <v>14</v>
      </c>
      <c r="B15" s="3" t="s">
        <v>91</v>
      </c>
      <c r="C15" s="3" t="s">
        <v>92</v>
      </c>
      <c r="D15" s="9" t="s">
        <v>93</v>
      </c>
      <c r="E15" s="9"/>
      <c r="F15" s="10" t="s">
        <v>18</v>
      </c>
      <c r="G15" s="11">
        <v>1</v>
      </c>
      <c r="H15" s="11">
        <v>0</v>
      </c>
      <c r="I15" s="18" t="s">
        <v>94</v>
      </c>
      <c r="J15" s="13">
        <v>1</v>
      </c>
      <c r="K15" s="13">
        <v>0</v>
      </c>
      <c r="L15" s="21" t="s">
        <v>95</v>
      </c>
      <c r="M15" s="14" t="s">
        <v>45</v>
      </c>
      <c r="N15" s="14" t="s">
        <v>96</v>
      </c>
    </row>
    <row r="16" spans="1:14" ht="198" customHeight="1" x14ac:dyDescent="0.2">
      <c r="A16" s="2">
        <v>15</v>
      </c>
      <c r="B16" s="3" t="s">
        <v>97</v>
      </c>
      <c r="C16" s="3" t="s">
        <v>98</v>
      </c>
      <c r="D16" s="9" t="s">
        <v>99</v>
      </c>
      <c r="E16" s="9" t="s">
        <v>100</v>
      </c>
      <c r="F16" s="15" t="s">
        <v>32</v>
      </c>
      <c r="G16" s="17">
        <v>0</v>
      </c>
      <c r="H16" s="17">
        <v>1</v>
      </c>
      <c r="I16" s="16" t="s">
        <v>101</v>
      </c>
      <c r="J16" s="13">
        <v>0</v>
      </c>
      <c r="K16" s="13">
        <v>1</v>
      </c>
      <c r="L16" s="21" t="s">
        <v>102</v>
      </c>
      <c r="M16" s="14" t="s">
        <v>45</v>
      </c>
      <c r="N16" s="14" t="s">
        <v>103</v>
      </c>
    </row>
    <row r="17" spans="1:14" ht="161" customHeight="1" x14ac:dyDescent="0.2">
      <c r="A17" s="2">
        <v>16</v>
      </c>
      <c r="B17" s="3" t="s">
        <v>104</v>
      </c>
      <c r="C17" s="3" t="s">
        <v>105</v>
      </c>
      <c r="D17" s="9" t="s">
        <v>106</v>
      </c>
      <c r="E17" s="9" t="s">
        <v>17</v>
      </c>
      <c r="F17" s="10" t="s">
        <v>18</v>
      </c>
      <c r="G17" s="11">
        <v>1</v>
      </c>
      <c r="H17" s="11">
        <v>0</v>
      </c>
      <c r="I17" s="18" t="s">
        <v>107</v>
      </c>
      <c r="J17" s="13">
        <v>1</v>
      </c>
      <c r="K17" s="13">
        <v>0</v>
      </c>
      <c r="L17" s="14" t="s">
        <v>108</v>
      </c>
      <c r="M17" s="14" t="s">
        <v>21</v>
      </c>
      <c r="N17" s="14"/>
    </row>
    <row r="18" spans="1:14" ht="51" x14ac:dyDescent="0.2">
      <c r="A18" s="2">
        <v>17</v>
      </c>
      <c r="B18" s="3" t="s">
        <v>109</v>
      </c>
      <c r="C18" s="3" t="s">
        <v>110</v>
      </c>
      <c r="D18" s="9" t="s">
        <v>111</v>
      </c>
      <c r="E18" s="9" t="s">
        <v>112</v>
      </c>
      <c r="F18" s="15" t="s">
        <v>32</v>
      </c>
      <c r="G18" s="17">
        <v>0</v>
      </c>
      <c r="H18" s="17">
        <v>1</v>
      </c>
      <c r="I18" s="18" t="s">
        <v>113</v>
      </c>
      <c r="J18" s="13">
        <v>1</v>
      </c>
      <c r="K18" s="13">
        <v>0</v>
      </c>
      <c r="L18" s="14" t="s">
        <v>114</v>
      </c>
      <c r="M18" s="14" t="s">
        <v>34</v>
      </c>
      <c r="N18" s="14"/>
    </row>
    <row r="19" spans="1:14" ht="34" x14ac:dyDescent="0.2">
      <c r="A19" s="2">
        <v>18</v>
      </c>
      <c r="B19" s="3" t="s">
        <v>115</v>
      </c>
      <c r="C19" s="3" t="s">
        <v>116</v>
      </c>
      <c r="D19" s="9" t="s">
        <v>117</v>
      </c>
      <c r="E19" s="9"/>
      <c r="F19" s="15" t="s">
        <v>32</v>
      </c>
      <c r="G19" s="17">
        <v>0</v>
      </c>
      <c r="H19" s="17">
        <v>1</v>
      </c>
      <c r="I19" s="14"/>
      <c r="J19" s="14"/>
      <c r="K19" s="14"/>
      <c r="L19" s="14" t="s">
        <v>118</v>
      </c>
      <c r="M19" s="14" t="s">
        <v>21</v>
      </c>
      <c r="N19" s="14" t="s">
        <v>119</v>
      </c>
    </row>
    <row r="20" spans="1:14" ht="170" x14ac:dyDescent="0.2">
      <c r="A20" s="2">
        <v>19</v>
      </c>
      <c r="B20" s="3" t="s">
        <v>120</v>
      </c>
      <c r="C20" s="3" t="s">
        <v>121</v>
      </c>
      <c r="D20" s="9" t="s">
        <v>122</v>
      </c>
      <c r="E20" s="9"/>
      <c r="F20" s="15" t="s">
        <v>32</v>
      </c>
      <c r="G20" s="17">
        <v>0</v>
      </c>
      <c r="H20" s="17">
        <v>1</v>
      </c>
      <c r="I20" s="16" t="s">
        <v>123</v>
      </c>
      <c r="J20" s="13">
        <v>0</v>
      </c>
      <c r="K20" s="13">
        <v>1</v>
      </c>
      <c r="L20" s="14" t="s">
        <v>124</v>
      </c>
      <c r="M20" s="14" t="s">
        <v>45</v>
      </c>
      <c r="N20" s="14" t="s">
        <v>125</v>
      </c>
    </row>
    <row r="21" spans="1:14" ht="65" customHeight="1" x14ac:dyDescent="0.2">
      <c r="A21" s="2">
        <v>20</v>
      </c>
      <c r="B21" s="3" t="s">
        <v>126</v>
      </c>
      <c r="C21" s="3" t="s">
        <v>127</v>
      </c>
      <c r="D21" s="9" t="s">
        <v>128</v>
      </c>
      <c r="E21" s="9"/>
      <c r="F21" s="10" t="s">
        <v>18</v>
      </c>
      <c r="G21" s="11">
        <v>1</v>
      </c>
      <c r="H21" s="11">
        <v>0</v>
      </c>
      <c r="I21" s="14"/>
      <c r="J21" s="14"/>
      <c r="K21" s="14"/>
      <c r="L21" s="14" t="s">
        <v>129</v>
      </c>
      <c r="M21" s="14" t="s">
        <v>34</v>
      </c>
      <c r="N21" s="14" t="s">
        <v>130</v>
      </c>
    </row>
    <row r="22" spans="1:14" ht="148" customHeight="1" x14ac:dyDescent="0.2">
      <c r="A22" s="2">
        <v>21</v>
      </c>
      <c r="B22" s="3" t="s">
        <v>131</v>
      </c>
      <c r="C22" s="3" t="s">
        <v>132</v>
      </c>
      <c r="D22" s="9" t="s">
        <v>133</v>
      </c>
      <c r="E22" s="9" t="s">
        <v>112</v>
      </c>
      <c r="F22" s="10" t="s">
        <v>18</v>
      </c>
      <c r="G22" s="11">
        <v>1</v>
      </c>
      <c r="H22" s="11">
        <v>0</v>
      </c>
      <c r="I22" s="16" t="s">
        <v>134</v>
      </c>
      <c r="J22" s="13">
        <v>0</v>
      </c>
      <c r="K22" s="13">
        <v>1</v>
      </c>
      <c r="L22" s="14" t="s">
        <v>135</v>
      </c>
      <c r="M22" s="14" t="s">
        <v>34</v>
      </c>
      <c r="N22" s="14"/>
    </row>
    <row r="23" spans="1:14" ht="84" customHeight="1" x14ac:dyDescent="0.2">
      <c r="A23" s="2">
        <v>22</v>
      </c>
      <c r="B23" s="3" t="s">
        <v>136</v>
      </c>
      <c r="C23" s="3" t="s">
        <v>137</v>
      </c>
      <c r="D23" s="19" t="s">
        <v>138</v>
      </c>
      <c r="E23" s="9" t="s">
        <v>139</v>
      </c>
      <c r="F23" s="10" t="s">
        <v>18</v>
      </c>
      <c r="G23" s="11">
        <v>1</v>
      </c>
      <c r="H23" s="11">
        <v>0</v>
      </c>
      <c r="I23" s="14"/>
      <c r="J23" s="14"/>
      <c r="K23" s="14"/>
      <c r="L23" s="14" t="s">
        <v>129</v>
      </c>
      <c r="M23" s="14" t="s">
        <v>34</v>
      </c>
      <c r="N23" s="14"/>
    </row>
    <row r="24" spans="1:14" ht="102" customHeight="1" x14ac:dyDescent="0.2">
      <c r="A24" s="2">
        <v>23</v>
      </c>
      <c r="B24" s="3" t="s">
        <v>140</v>
      </c>
      <c r="C24" s="3" t="s">
        <v>141</v>
      </c>
      <c r="D24" s="9" t="s">
        <v>142</v>
      </c>
      <c r="E24" s="9"/>
      <c r="F24" s="15" t="s">
        <v>32</v>
      </c>
      <c r="G24" s="17">
        <v>0</v>
      </c>
      <c r="H24" s="17">
        <v>1</v>
      </c>
      <c r="I24" s="14"/>
      <c r="J24" s="14"/>
      <c r="K24" s="14"/>
      <c r="L24" s="14" t="s">
        <v>143</v>
      </c>
      <c r="M24" s="14" t="s">
        <v>34</v>
      </c>
      <c r="N24" s="14" t="s">
        <v>144</v>
      </c>
    </row>
    <row r="25" spans="1:14" ht="68" x14ac:dyDescent="0.2">
      <c r="A25" s="2">
        <v>24</v>
      </c>
      <c r="B25" s="3" t="s">
        <v>145</v>
      </c>
      <c r="C25" s="3" t="s">
        <v>146</v>
      </c>
      <c r="D25" s="9" t="s">
        <v>147</v>
      </c>
      <c r="E25" s="9"/>
      <c r="F25" s="15" t="s">
        <v>32</v>
      </c>
      <c r="G25" s="17">
        <v>0</v>
      </c>
      <c r="H25" s="17">
        <v>1</v>
      </c>
      <c r="I25" s="16" t="s">
        <v>148</v>
      </c>
      <c r="J25" s="13">
        <v>0</v>
      </c>
      <c r="K25" s="13">
        <v>1</v>
      </c>
      <c r="L25" s="14" t="s">
        <v>149</v>
      </c>
      <c r="M25" s="14" t="s">
        <v>34</v>
      </c>
      <c r="N25" s="20"/>
    </row>
    <row r="26" spans="1:14" ht="160" customHeight="1" x14ac:dyDescent="0.2">
      <c r="A26" s="2">
        <v>25</v>
      </c>
      <c r="B26" s="3" t="s">
        <v>150</v>
      </c>
      <c r="C26" s="3" t="s">
        <v>151</v>
      </c>
      <c r="D26" s="9" t="s">
        <v>152</v>
      </c>
      <c r="E26" s="9"/>
      <c r="F26" s="10" t="s">
        <v>18</v>
      </c>
      <c r="G26" s="11">
        <v>1</v>
      </c>
      <c r="H26" s="11">
        <v>0</v>
      </c>
      <c r="I26" s="18" t="s">
        <v>153</v>
      </c>
      <c r="J26" s="13">
        <v>1</v>
      </c>
      <c r="K26" s="13">
        <v>0</v>
      </c>
      <c r="L26" s="14" t="s">
        <v>154</v>
      </c>
      <c r="M26" s="14" t="s">
        <v>45</v>
      </c>
      <c r="N26" s="20"/>
    </row>
    <row r="27" spans="1:14" ht="74" customHeight="1" x14ac:dyDescent="0.2">
      <c r="A27" s="2">
        <v>26</v>
      </c>
      <c r="B27" s="3" t="s">
        <v>155</v>
      </c>
      <c r="C27" s="3" t="s">
        <v>156</v>
      </c>
      <c r="D27" s="9" t="s">
        <v>157</v>
      </c>
      <c r="E27" s="9"/>
      <c r="F27" s="10" t="s">
        <v>18</v>
      </c>
      <c r="G27" s="11">
        <v>1</v>
      </c>
      <c r="H27" s="11">
        <v>0</v>
      </c>
      <c r="I27" s="14"/>
      <c r="J27" s="13"/>
      <c r="K27" s="13"/>
      <c r="L27" s="14" t="s">
        <v>158</v>
      </c>
      <c r="M27" s="14" t="s">
        <v>34</v>
      </c>
      <c r="N27" s="20"/>
    </row>
    <row r="28" spans="1:14" ht="114" customHeight="1" x14ac:dyDescent="0.2">
      <c r="A28" s="2">
        <v>27</v>
      </c>
      <c r="B28" s="3" t="s">
        <v>159</v>
      </c>
      <c r="C28" s="3" t="s">
        <v>160</v>
      </c>
      <c r="D28" s="9" t="s">
        <v>161</v>
      </c>
      <c r="E28" s="9"/>
      <c r="F28" s="10" t="s">
        <v>18</v>
      </c>
      <c r="G28" s="11">
        <v>1</v>
      </c>
      <c r="H28" s="11">
        <v>0</v>
      </c>
      <c r="I28" s="18" t="s">
        <v>162</v>
      </c>
      <c r="J28" s="13">
        <v>1</v>
      </c>
      <c r="K28" s="13">
        <v>0</v>
      </c>
      <c r="L28" s="14" t="s">
        <v>163</v>
      </c>
      <c r="M28" s="14" t="s">
        <v>45</v>
      </c>
      <c r="N28" s="14" t="s">
        <v>164</v>
      </c>
    </row>
    <row r="29" spans="1:14" ht="59" customHeight="1" x14ac:dyDescent="0.2">
      <c r="A29" s="2">
        <v>28</v>
      </c>
      <c r="B29" s="3" t="s">
        <v>165</v>
      </c>
      <c r="C29" s="3" t="s">
        <v>166</v>
      </c>
      <c r="D29" s="9" t="s">
        <v>167</v>
      </c>
      <c r="E29" s="9"/>
      <c r="F29" s="10" t="s">
        <v>18</v>
      </c>
      <c r="G29" s="11">
        <v>1</v>
      </c>
      <c r="H29" s="11">
        <v>0</v>
      </c>
      <c r="I29" s="18" t="s">
        <v>168</v>
      </c>
      <c r="J29" s="13">
        <v>1</v>
      </c>
      <c r="K29" s="13">
        <v>0</v>
      </c>
      <c r="L29" s="14" t="s">
        <v>169</v>
      </c>
      <c r="M29" s="14" t="s">
        <v>34</v>
      </c>
      <c r="N29" s="20"/>
    </row>
    <row r="30" spans="1:14" ht="78" customHeight="1" x14ac:dyDescent="0.2">
      <c r="A30" s="2">
        <v>29</v>
      </c>
      <c r="B30" s="3" t="s">
        <v>170</v>
      </c>
      <c r="C30" s="3" t="s">
        <v>171</v>
      </c>
      <c r="D30" s="9" t="s">
        <v>172</v>
      </c>
      <c r="E30" s="9"/>
      <c r="F30" s="10" t="s">
        <v>18</v>
      </c>
      <c r="G30" s="11">
        <v>1</v>
      </c>
      <c r="H30" s="11">
        <v>0</v>
      </c>
      <c r="I30" s="18" t="s">
        <v>173</v>
      </c>
      <c r="J30" s="13">
        <v>1</v>
      </c>
      <c r="K30" s="13">
        <v>0</v>
      </c>
      <c r="L30" s="14" t="s">
        <v>174</v>
      </c>
      <c r="M30" s="14" t="s">
        <v>21</v>
      </c>
      <c r="N30" s="20"/>
    </row>
    <row r="31" spans="1:14" ht="221" x14ac:dyDescent="0.2">
      <c r="A31" s="2">
        <v>30</v>
      </c>
      <c r="B31" s="3" t="s">
        <v>175</v>
      </c>
      <c r="C31" s="3" t="s">
        <v>176</v>
      </c>
      <c r="D31" s="9" t="s">
        <v>177</v>
      </c>
      <c r="E31" s="9"/>
      <c r="F31" s="10" t="s">
        <v>18</v>
      </c>
      <c r="G31" s="11">
        <v>1</v>
      </c>
      <c r="H31" s="11">
        <v>0</v>
      </c>
      <c r="I31" s="18" t="s">
        <v>178</v>
      </c>
      <c r="J31" s="13">
        <v>1</v>
      </c>
      <c r="K31" s="13">
        <v>0</v>
      </c>
      <c r="L31" s="14" t="s">
        <v>179</v>
      </c>
      <c r="M31" s="14" t="s">
        <v>45</v>
      </c>
      <c r="N31" s="20"/>
    </row>
    <row r="32" spans="1:14" ht="71" customHeight="1" x14ac:dyDescent="0.2">
      <c r="A32" s="2">
        <v>31</v>
      </c>
      <c r="B32" s="3" t="s">
        <v>180</v>
      </c>
      <c r="C32" s="3" t="s">
        <v>181</v>
      </c>
      <c r="D32" s="9" t="s">
        <v>182</v>
      </c>
      <c r="E32" s="9" t="s">
        <v>50</v>
      </c>
      <c r="F32" s="10" t="s">
        <v>18</v>
      </c>
      <c r="G32" s="11">
        <v>1</v>
      </c>
      <c r="H32" s="11">
        <v>0</v>
      </c>
      <c r="I32" s="18" t="s">
        <v>183</v>
      </c>
      <c r="J32" s="13">
        <v>1</v>
      </c>
      <c r="K32" s="13">
        <v>0</v>
      </c>
      <c r="L32" s="14" t="s">
        <v>184</v>
      </c>
      <c r="M32" s="14" t="s">
        <v>21</v>
      </c>
      <c r="N32" s="14" t="s">
        <v>185</v>
      </c>
    </row>
    <row r="33" spans="1:14" ht="119" x14ac:dyDescent="0.2">
      <c r="A33" s="2">
        <v>32</v>
      </c>
      <c r="B33" s="3" t="s">
        <v>186</v>
      </c>
      <c r="C33" s="3" t="s">
        <v>187</v>
      </c>
      <c r="D33" s="9" t="s">
        <v>188</v>
      </c>
      <c r="E33" s="9" t="s">
        <v>31</v>
      </c>
      <c r="F33" s="10" t="s">
        <v>18</v>
      </c>
      <c r="G33" s="11">
        <v>1</v>
      </c>
      <c r="H33" s="11">
        <v>0</v>
      </c>
      <c r="I33" s="16" t="s">
        <v>189</v>
      </c>
      <c r="J33" s="13">
        <v>0</v>
      </c>
      <c r="K33" s="13">
        <v>1</v>
      </c>
      <c r="L33" s="14" t="s">
        <v>190</v>
      </c>
      <c r="M33" s="14" t="s">
        <v>21</v>
      </c>
      <c r="N33" s="14" t="s">
        <v>191</v>
      </c>
    </row>
    <row r="34" spans="1:14" ht="51" x14ac:dyDescent="0.2">
      <c r="A34" s="2">
        <v>33</v>
      </c>
      <c r="B34" s="3" t="s">
        <v>192</v>
      </c>
      <c r="C34" s="3" t="s">
        <v>193</v>
      </c>
      <c r="D34" s="9" t="s">
        <v>194</v>
      </c>
      <c r="E34" s="9" t="s">
        <v>31</v>
      </c>
      <c r="F34" s="15" t="s">
        <v>32</v>
      </c>
      <c r="G34" s="17">
        <v>0</v>
      </c>
      <c r="H34" s="17">
        <v>1</v>
      </c>
      <c r="I34" s="14"/>
      <c r="J34" s="9"/>
      <c r="K34" s="9"/>
      <c r="L34" s="21" t="s">
        <v>195</v>
      </c>
      <c r="M34" s="21" t="s">
        <v>45</v>
      </c>
    </row>
    <row r="35" spans="1:14" ht="76" customHeight="1" x14ac:dyDescent="0.2">
      <c r="A35" s="2">
        <v>34</v>
      </c>
      <c r="B35" s="3" t="s">
        <v>196</v>
      </c>
      <c r="C35" s="3" t="s">
        <v>197</v>
      </c>
      <c r="D35" s="9" t="s">
        <v>198</v>
      </c>
      <c r="E35" s="9"/>
      <c r="F35" s="15" t="s">
        <v>32</v>
      </c>
      <c r="G35" s="17">
        <v>0</v>
      </c>
      <c r="H35" s="17">
        <v>1</v>
      </c>
      <c r="I35" s="14"/>
      <c r="J35" s="9"/>
      <c r="K35" s="9"/>
      <c r="L35" s="21" t="s">
        <v>199</v>
      </c>
      <c r="M35" s="21" t="s">
        <v>45</v>
      </c>
      <c r="N35" s="21" t="s">
        <v>200</v>
      </c>
    </row>
    <row r="36" spans="1:14" ht="68" x14ac:dyDescent="0.2">
      <c r="A36" s="2">
        <v>35</v>
      </c>
      <c r="B36" s="3" t="s">
        <v>201</v>
      </c>
      <c r="C36" s="3" t="s">
        <v>202</v>
      </c>
      <c r="D36" s="32" t="s">
        <v>203</v>
      </c>
      <c r="E36" s="9"/>
      <c r="F36" s="15" t="s">
        <v>32</v>
      </c>
      <c r="G36" s="17">
        <v>0</v>
      </c>
      <c r="H36" s="17">
        <v>1</v>
      </c>
      <c r="I36" s="9"/>
      <c r="J36" s="9"/>
      <c r="K36" s="9"/>
      <c r="L36" s="21" t="s">
        <v>204</v>
      </c>
      <c r="M36" s="21" t="s">
        <v>34</v>
      </c>
      <c r="N36" s="21" t="s">
        <v>205</v>
      </c>
    </row>
    <row r="37" spans="1:14" ht="53" customHeight="1" x14ac:dyDescent="0.2">
      <c r="A37" s="2">
        <v>36</v>
      </c>
      <c r="B37" s="3" t="s">
        <v>206</v>
      </c>
      <c r="C37" s="3" t="s">
        <v>207</v>
      </c>
      <c r="D37" s="9" t="s">
        <v>208</v>
      </c>
      <c r="E37" s="9"/>
      <c r="F37" s="10" t="s">
        <v>18</v>
      </c>
      <c r="G37" s="11">
        <v>1</v>
      </c>
      <c r="H37" s="11">
        <v>0</v>
      </c>
      <c r="I37" s="9"/>
      <c r="J37" s="13"/>
      <c r="K37" s="13"/>
      <c r="L37" s="21" t="s">
        <v>209</v>
      </c>
      <c r="M37" s="21" t="s">
        <v>45</v>
      </c>
    </row>
    <row r="38" spans="1:14" ht="96" customHeight="1" x14ac:dyDescent="0.2">
      <c r="A38" s="2">
        <v>37</v>
      </c>
      <c r="B38" s="3" t="s">
        <v>210</v>
      </c>
      <c r="C38" s="3" t="s">
        <v>211</v>
      </c>
      <c r="D38" s="9" t="s">
        <v>212</v>
      </c>
      <c r="E38" s="9"/>
      <c r="F38" s="10" t="s">
        <v>18</v>
      </c>
      <c r="G38" s="11">
        <v>1</v>
      </c>
      <c r="H38" s="11">
        <v>0</v>
      </c>
      <c r="I38" s="9"/>
      <c r="J38" s="13"/>
      <c r="K38" s="13"/>
      <c r="L38" s="21" t="s">
        <v>213</v>
      </c>
      <c r="M38" s="21" t="s">
        <v>45</v>
      </c>
    </row>
    <row r="39" spans="1:14" ht="85" x14ac:dyDescent="0.2">
      <c r="A39" s="2">
        <v>38</v>
      </c>
      <c r="B39" s="3" t="s">
        <v>214</v>
      </c>
      <c r="C39" s="3" t="s">
        <v>215</v>
      </c>
      <c r="D39" s="9" t="s">
        <v>216</v>
      </c>
      <c r="E39" s="9" t="s">
        <v>31</v>
      </c>
      <c r="F39" s="10" t="s">
        <v>18</v>
      </c>
      <c r="G39" s="11">
        <v>1</v>
      </c>
      <c r="H39" s="11">
        <v>0</v>
      </c>
      <c r="I39" s="22" t="s">
        <v>217</v>
      </c>
      <c r="J39" s="13">
        <v>1</v>
      </c>
      <c r="K39" s="13">
        <v>0</v>
      </c>
      <c r="L39" s="21" t="s">
        <v>218</v>
      </c>
      <c r="M39" s="21" t="s">
        <v>21</v>
      </c>
      <c r="N39" s="21" t="s">
        <v>219</v>
      </c>
    </row>
    <row r="40" spans="1:14" ht="409" customHeight="1" x14ac:dyDescent="0.2">
      <c r="A40" s="2">
        <v>39</v>
      </c>
      <c r="B40" s="3" t="s">
        <v>220</v>
      </c>
      <c r="C40" s="3" t="s">
        <v>221</v>
      </c>
      <c r="D40" s="9" t="s">
        <v>222</v>
      </c>
      <c r="E40" s="9" t="s">
        <v>223</v>
      </c>
      <c r="F40" s="10" t="s">
        <v>18</v>
      </c>
      <c r="G40" s="11">
        <v>1</v>
      </c>
      <c r="H40" s="11">
        <v>0</v>
      </c>
      <c r="I40" s="22" t="s">
        <v>224</v>
      </c>
      <c r="J40" s="13">
        <v>1</v>
      </c>
      <c r="K40" s="13">
        <v>0</v>
      </c>
      <c r="L40" s="29" t="s">
        <v>225</v>
      </c>
      <c r="M40" s="21" t="s">
        <v>45</v>
      </c>
      <c r="N40" s="21" t="s">
        <v>226</v>
      </c>
    </row>
    <row r="41" spans="1:14" ht="110" customHeight="1" x14ac:dyDescent="0.2">
      <c r="A41" s="2">
        <v>40</v>
      </c>
      <c r="B41" s="3" t="s">
        <v>227</v>
      </c>
      <c r="C41" s="3" t="s">
        <v>228</v>
      </c>
      <c r="D41" s="9" t="s">
        <v>229</v>
      </c>
      <c r="E41" s="9" t="s">
        <v>31</v>
      </c>
      <c r="F41" s="15" t="s">
        <v>32</v>
      </c>
      <c r="G41" s="17">
        <v>0</v>
      </c>
      <c r="H41" s="17">
        <v>1</v>
      </c>
      <c r="I41" s="22" t="s">
        <v>230</v>
      </c>
      <c r="J41" s="13">
        <v>1</v>
      </c>
      <c r="K41" s="13">
        <v>0</v>
      </c>
      <c r="L41" s="21" t="s">
        <v>231</v>
      </c>
      <c r="M41" s="21" t="s">
        <v>21</v>
      </c>
      <c r="N41" s="21" t="s">
        <v>232</v>
      </c>
    </row>
    <row r="42" spans="1:14" ht="73" customHeight="1" x14ac:dyDescent="0.2">
      <c r="A42" s="2">
        <v>41</v>
      </c>
      <c r="B42" s="3" t="s">
        <v>233</v>
      </c>
      <c r="C42" s="3" t="s">
        <v>234</v>
      </c>
      <c r="D42" s="9" t="s">
        <v>235</v>
      </c>
      <c r="E42" s="9"/>
      <c r="F42" s="15" t="s">
        <v>32</v>
      </c>
      <c r="G42" s="17">
        <v>0</v>
      </c>
      <c r="H42" s="17">
        <v>1</v>
      </c>
      <c r="I42" s="9"/>
      <c r="J42" s="21"/>
      <c r="K42" s="21"/>
      <c r="L42" s="21" t="s">
        <v>236</v>
      </c>
    </row>
    <row r="43" spans="1:14" ht="74" customHeight="1" x14ac:dyDescent="0.2">
      <c r="A43" s="2">
        <v>42</v>
      </c>
      <c r="B43" s="3" t="s">
        <v>237</v>
      </c>
      <c r="C43" s="3" t="s">
        <v>238</v>
      </c>
      <c r="D43" s="9" t="s">
        <v>239</v>
      </c>
      <c r="E43" s="9"/>
      <c r="F43" s="15" t="s">
        <v>32</v>
      </c>
      <c r="G43" s="17">
        <v>0</v>
      </c>
      <c r="H43" s="17">
        <v>1</v>
      </c>
      <c r="I43" s="9"/>
      <c r="J43" s="23"/>
      <c r="K43" s="23"/>
      <c r="L43" s="21" t="s">
        <v>240</v>
      </c>
      <c r="M43" s="21" t="s">
        <v>45</v>
      </c>
    </row>
    <row r="44" spans="1:14" ht="204" x14ac:dyDescent="0.2">
      <c r="A44" s="2">
        <v>43</v>
      </c>
      <c r="B44" s="3" t="s">
        <v>241</v>
      </c>
      <c r="C44" s="3" t="s">
        <v>242</v>
      </c>
      <c r="D44" s="9" t="s">
        <v>243</v>
      </c>
      <c r="E44" s="9"/>
      <c r="F44" s="10" t="s">
        <v>18</v>
      </c>
      <c r="G44" s="11">
        <v>1</v>
      </c>
      <c r="H44" s="11">
        <v>0</v>
      </c>
      <c r="I44" s="16" t="s">
        <v>244</v>
      </c>
      <c r="J44" s="13">
        <v>0</v>
      </c>
      <c r="K44" s="13">
        <v>1</v>
      </c>
      <c r="L44" s="21" t="s">
        <v>245</v>
      </c>
      <c r="M44" s="21" t="s">
        <v>21</v>
      </c>
    </row>
    <row r="45" spans="1:14" ht="77" customHeight="1" x14ac:dyDescent="0.2">
      <c r="A45" s="2">
        <v>44</v>
      </c>
      <c r="B45" s="3" t="s">
        <v>246</v>
      </c>
      <c r="C45" s="3" t="s">
        <v>247</v>
      </c>
      <c r="D45" s="9" t="s">
        <v>248</v>
      </c>
      <c r="E45" s="9" t="s">
        <v>249</v>
      </c>
      <c r="F45" s="15" t="s">
        <v>32</v>
      </c>
      <c r="G45" s="17">
        <v>0</v>
      </c>
      <c r="H45" s="17">
        <v>1</v>
      </c>
      <c r="I45" s="9"/>
      <c r="J45" s="9"/>
      <c r="K45" s="9"/>
      <c r="L45" s="21" t="s">
        <v>250</v>
      </c>
      <c r="M45" s="21" t="s">
        <v>21</v>
      </c>
      <c r="N45" s="21" t="s">
        <v>251</v>
      </c>
    </row>
    <row r="46" spans="1:14" ht="170" x14ac:dyDescent="0.2">
      <c r="A46" s="2">
        <v>45</v>
      </c>
      <c r="B46" s="3" t="s">
        <v>252</v>
      </c>
      <c r="C46" s="3" t="s">
        <v>253</v>
      </c>
      <c r="D46" s="9" t="s">
        <v>254</v>
      </c>
      <c r="E46" s="9" t="s">
        <v>50</v>
      </c>
      <c r="F46" s="15" t="s">
        <v>32</v>
      </c>
      <c r="G46" s="17">
        <v>0</v>
      </c>
      <c r="H46" s="17">
        <v>1</v>
      </c>
      <c r="I46" s="12" t="s">
        <v>255</v>
      </c>
      <c r="J46" s="13">
        <v>1</v>
      </c>
      <c r="K46" s="13">
        <v>0</v>
      </c>
      <c r="L46" s="21" t="s">
        <v>256</v>
      </c>
      <c r="M46" s="21" t="s">
        <v>45</v>
      </c>
      <c r="N46" s="21" t="s">
        <v>257</v>
      </c>
    </row>
    <row r="47" spans="1:14" ht="372" x14ac:dyDescent="0.2">
      <c r="A47" s="2">
        <v>46</v>
      </c>
      <c r="B47" s="3" t="s">
        <v>258</v>
      </c>
      <c r="C47" s="3" t="s">
        <v>259</v>
      </c>
      <c r="D47" s="9" t="s">
        <v>260</v>
      </c>
      <c r="E47" s="9" t="s">
        <v>249</v>
      </c>
      <c r="F47" s="15" t="s">
        <v>32</v>
      </c>
      <c r="G47" s="17">
        <v>0</v>
      </c>
      <c r="H47" s="17">
        <v>1</v>
      </c>
      <c r="I47" s="12" t="s">
        <v>261</v>
      </c>
      <c r="J47" s="13">
        <v>1</v>
      </c>
      <c r="K47" s="13">
        <v>0</v>
      </c>
      <c r="L47" s="21" t="s">
        <v>262</v>
      </c>
      <c r="M47" s="21" t="s">
        <v>45</v>
      </c>
      <c r="N47" s="21" t="s">
        <v>263</v>
      </c>
    </row>
    <row r="48" spans="1:14" ht="95" customHeight="1" x14ac:dyDescent="0.2">
      <c r="A48" s="2">
        <v>47</v>
      </c>
      <c r="B48" s="3" t="s">
        <v>264</v>
      </c>
      <c r="C48" s="3" t="s">
        <v>265</v>
      </c>
      <c r="D48" s="9" t="s">
        <v>266</v>
      </c>
      <c r="E48" s="9"/>
      <c r="F48" s="10" t="s">
        <v>18</v>
      </c>
      <c r="G48" s="11">
        <v>1</v>
      </c>
      <c r="H48" s="11">
        <v>0</v>
      </c>
      <c r="I48" s="9"/>
      <c r="J48" s="9"/>
      <c r="K48" s="9"/>
      <c r="L48" s="21" t="s">
        <v>267</v>
      </c>
      <c r="M48" s="21" t="s">
        <v>34</v>
      </c>
      <c r="N48" s="21" t="s">
        <v>268</v>
      </c>
    </row>
    <row r="49" spans="1:14" ht="79" customHeight="1" x14ac:dyDescent="0.2">
      <c r="A49" s="2">
        <v>48</v>
      </c>
      <c r="B49" s="3" t="s">
        <v>269</v>
      </c>
      <c r="C49" s="3" t="s">
        <v>270</v>
      </c>
      <c r="D49" s="9" t="s">
        <v>271</v>
      </c>
      <c r="E49" s="9"/>
      <c r="F49" s="10" t="s">
        <v>18</v>
      </c>
      <c r="G49" s="11">
        <v>1</v>
      </c>
      <c r="H49" s="11">
        <v>0</v>
      </c>
      <c r="I49" s="22" t="s">
        <v>272</v>
      </c>
      <c r="J49" s="13">
        <v>1</v>
      </c>
      <c r="K49" s="13">
        <v>0</v>
      </c>
      <c r="L49" s="21" t="s">
        <v>273</v>
      </c>
      <c r="M49" s="21" t="s">
        <v>34</v>
      </c>
    </row>
    <row r="50" spans="1:14" ht="204" x14ac:dyDescent="0.2">
      <c r="A50" s="2">
        <v>49</v>
      </c>
      <c r="B50" s="3" t="s">
        <v>274</v>
      </c>
      <c r="C50" s="3" t="s">
        <v>275</v>
      </c>
      <c r="D50" s="9" t="s">
        <v>276</v>
      </c>
      <c r="E50" s="9"/>
      <c r="F50" s="10" t="s">
        <v>18</v>
      </c>
      <c r="G50" s="11">
        <v>1</v>
      </c>
      <c r="H50" s="11">
        <v>0</v>
      </c>
      <c r="I50" s="16" t="s">
        <v>277</v>
      </c>
      <c r="J50" s="13">
        <v>0</v>
      </c>
      <c r="K50" s="13">
        <v>1</v>
      </c>
      <c r="L50" s="21" t="s">
        <v>278</v>
      </c>
      <c r="M50" s="21" t="s">
        <v>45</v>
      </c>
      <c r="N50" s="21" t="s">
        <v>279</v>
      </c>
    </row>
    <row r="51" spans="1:14" ht="136" x14ac:dyDescent="0.2">
      <c r="A51" s="2">
        <v>50</v>
      </c>
      <c r="B51" s="3" t="s">
        <v>280</v>
      </c>
      <c r="C51" s="3" t="s">
        <v>281</v>
      </c>
      <c r="D51" s="9" t="s">
        <v>282</v>
      </c>
      <c r="E51" s="9" t="s">
        <v>283</v>
      </c>
      <c r="F51" s="15" t="s">
        <v>32</v>
      </c>
      <c r="G51" s="17">
        <v>0</v>
      </c>
      <c r="H51" s="17">
        <v>1</v>
      </c>
      <c r="I51" s="14"/>
      <c r="J51" s="13"/>
      <c r="K51" s="13"/>
      <c r="L51" s="21" t="s">
        <v>284</v>
      </c>
      <c r="M51" s="21" t="s">
        <v>34</v>
      </c>
    </row>
    <row r="52" spans="1:14" ht="187" x14ac:dyDescent="0.2">
      <c r="A52" s="2">
        <v>51</v>
      </c>
      <c r="B52" s="3" t="s">
        <v>285</v>
      </c>
      <c r="C52" s="3" t="s">
        <v>286</v>
      </c>
      <c r="D52" s="9" t="s">
        <v>287</v>
      </c>
      <c r="E52" s="9" t="s">
        <v>100</v>
      </c>
      <c r="F52" s="15" t="s">
        <v>32</v>
      </c>
      <c r="G52" s="17">
        <v>0</v>
      </c>
      <c r="H52" s="17">
        <v>1</v>
      </c>
      <c r="I52" s="16" t="s">
        <v>288</v>
      </c>
      <c r="J52" s="13">
        <v>0</v>
      </c>
      <c r="K52" s="13">
        <v>1</v>
      </c>
      <c r="L52" s="21" t="s">
        <v>289</v>
      </c>
      <c r="M52" s="21" t="s">
        <v>45</v>
      </c>
    </row>
    <row r="53" spans="1:14" ht="85" x14ac:dyDescent="0.2">
      <c r="A53" s="2">
        <v>52</v>
      </c>
      <c r="B53" s="3" t="s">
        <v>290</v>
      </c>
      <c r="C53" s="3" t="s">
        <v>291</v>
      </c>
      <c r="D53" s="9" t="s">
        <v>292</v>
      </c>
      <c r="E53" s="9" t="s">
        <v>50</v>
      </c>
      <c r="F53" s="15" t="s">
        <v>32</v>
      </c>
      <c r="G53" s="17">
        <v>0</v>
      </c>
      <c r="H53" s="17">
        <v>1</v>
      </c>
      <c r="I53" s="14"/>
      <c r="J53" s="9"/>
      <c r="K53" s="9"/>
      <c r="L53" s="21" t="s">
        <v>293</v>
      </c>
      <c r="M53" s="21" t="s">
        <v>45</v>
      </c>
    </row>
    <row r="54" spans="1:14" ht="51" x14ac:dyDescent="0.2">
      <c r="A54" s="2">
        <v>53</v>
      </c>
      <c r="B54" s="3" t="s">
        <v>294</v>
      </c>
      <c r="C54" s="3" t="s">
        <v>295</v>
      </c>
      <c r="D54" s="9" t="s">
        <v>296</v>
      </c>
      <c r="E54" s="9"/>
      <c r="F54" s="10" t="s">
        <v>18</v>
      </c>
      <c r="G54" s="11">
        <v>1</v>
      </c>
      <c r="H54" s="11">
        <v>0</v>
      </c>
      <c r="I54" s="14"/>
      <c r="J54" s="9"/>
      <c r="K54" s="9"/>
      <c r="L54" s="21" t="s">
        <v>297</v>
      </c>
      <c r="M54" s="21" t="s">
        <v>45</v>
      </c>
    </row>
    <row r="55" spans="1:14" ht="272" x14ac:dyDescent="0.2">
      <c r="A55" s="2">
        <v>54</v>
      </c>
      <c r="B55" s="3" t="s">
        <v>298</v>
      </c>
      <c r="C55" s="3" t="s">
        <v>299</v>
      </c>
      <c r="D55" s="9" t="s">
        <v>300</v>
      </c>
      <c r="E55" s="9"/>
      <c r="F55" s="10" t="s">
        <v>18</v>
      </c>
      <c r="G55" s="11">
        <v>1</v>
      </c>
      <c r="H55" s="11">
        <v>0</v>
      </c>
      <c r="I55" s="14"/>
      <c r="J55" s="9"/>
      <c r="K55" s="9"/>
      <c r="L55" s="21" t="s">
        <v>301</v>
      </c>
      <c r="M55" s="21" t="s">
        <v>21</v>
      </c>
      <c r="N55" s="21" t="s">
        <v>302</v>
      </c>
    </row>
    <row r="56" spans="1:14" ht="119" x14ac:dyDescent="0.2">
      <c r="A56" s="2">
        <v>55</v>
      </c>
      <c r="B56" s="3" t="s">
        <v>303</v>
      </c>
      <c r="C56" s="3" t="s">
        <v>304</v>
      </c>
      <c r="D56" s="9" t="s">
        <v>305</v>
      </c>
      <c r="E56" s="9"/>
      <c r="F56" s="10" t="s">
        <v>18</v>
      </c>
      <c r="G56" s="11">
        <v>1</v>
      </c>
      <c r="H56" s="11">
        <v>0</v>
      </c>
      <c r="I56" s="14"/>
      <c r="J56" s="9"/>
      <c r="K56" s="9"/>
      <c r="L56" s="21" t="s">
        <v>306</v>
      </c>
      <c r="M56" s="21" t="s">
        <v>45</v>
      </c>
      <c r="N56" s="21" t="s">
        <v>307</v>
      </c>
    </row>
    <row r="57" spans="1:14" ht="85" x14ac:dyDescent="0.2">
      <c r="A57" s="2">
        <v>56</v>
      </c>
      <c r="B57" s="3" t="s">
        <v>308</v>
      </c>
      <c r="C57" s="3" t="s">
        <v>309</v>
      </c>
      <c r="D57" s="9" t="s">
        <v>310</v>
      </c>
      <c r="E57" s="9" t="s">
        <v>50</v>
      </c>
      <c r="F57" s="15" t="s">
        <v>32</v>
      </c>
      <c r="G57" s="17">
        <v>0</v>
      </c>
      <c r="H57" s="17">
        <v>1</v>
      </c>
      <c r="I57" s="14"/>
      <c r="J57" s="9"/>
      <c r="K57" s="9"/>
      <c r="L57" s="21" t="s">
        <v>311</v>
      </c>
      <c r="M57" s="21" t="s">
        <v>45</v>
      </c>
    </row>
    <row r="58" spans="1:14" ht="289" x14ac:dyDescent="0.2">
      <c r="A58" s="2">
        <v>57</v>
      </c>
      <c r="B58" s="3" t="s">
        <v>312</v>
      </c>
      <c r="C58" s="3" t="s">
        <v>313</v>
      </c>
      <c r="D58" s="9" t="s">
        <v>314</v>
      </c>
      <c r="E58" s="9"/>
      <c r="F58" s="10" t="s">
        <v>18</v>
      </c>
      <c r="G58" s="11">
        <v>1</v>
      </c>
      <c r="H58" s="11">
        <v>0</v>
      </c>
      <c r="I58" s="14"/>
      <c r="J58" s="9"/>
      <c r="K58" s="9"/>
      <c r="L58" s="21" t="s">
        <v>315</v>
      </c>
      <c r="M58" s="21" t="s">
        <v>34</v>
      </c>
      <c r="N58" s="21" t="s">
        <v>316</v>
      </c>
    </row>
    <row r="59" spans="1:14" ht="85" x14ac:dyDescent="0.2">
      <c r="A59" s="2">
        <v>58</v>
      </c>
      <c r="B59" s="3" t="s">
        <v>317</v>
      </c>
      <c r="C59" s="3" t="s">
        <v>318</v>
      </c>
      <c r="D59" s="9" t="s">
        <v>319</v>
      </c>
      <c r="E59" s="9" t="s">
        <v>43</v>
      </c>
      <c r="F59" s="15" t="s">
        <v>32</v>
      </c>
      <c r="G59" s="17">
        <v>0</v>
      </c>
      <c r="H59" s="17">
        <v>1</v>
      </c>
      <c r="I59" s="18" t="s">
        <v>320</v>
      </c>
      <c r="J59" s="24" t="s">
        <v>321</v>
      </c>
      <c r="K59" s="24" t="s">
        <v>322</v>
      </c>
      <c r="L59" s="21" t="s">
        <v>323</v>
      </c>
      <c r="M59" s="21" t="s">
        <v>45</v>
      </c>
    </row>
    <row r="60" spans="1:14" x14ac:dyDescent="0.2">
      <c r="A60" s="2">
        <v>59</v>
      </c>
      <c r="B60" s="3" t="s">
        <v>324</v>
      </c>
      <c r="C60" s="3" t="s">
        <v>325</v>
      </c>
      <c r="D60" s="9" t="s">
        <v>326</v>
      </c>
      <c r="E60" s="9" t="s">
        <v>223</v>
      </c>
      <c r="F60" s="15" t="s">
        <v>32</v>
      </c>
      <c r="G60" s="17">
        <v>0</v>
      </c>
      <c r="H60" s="17">
        <v>1</v>
      </c>
      <c r="I60" s="9"/>
      <c r="J60" s="9"/>
      <c r="K60" s="9"/>
      <c r="L60" s="29"/>
    </row>
    <row r="61" spans="1:14" ht="136" x14ac:dyDescent="0.2">
      <c r="A61" s="2">
        <v>60</v>
      </c>
      <c r="B61" s="3" t="s">
        <v>327</v>
      </c>
      <c r="C61" s="3" t="s">
        <v>328</v>
      </c>
      <c r="D61" s="9" t="s">
        <v>329</v>
      </c>
      <c r="E61" s="9" t="s">
        <v>87</v>
      </c>
      <c r="F61" s="15" t="s">
        <v>32</v>
      </c>
      <c r="G61" s="17">
        <v>0</v>
      </c>
      <c r="H61" s="17">
        <v>1</v>
      </c>
      <c r="I61" s="9"/>
      <c r="J61" s="9"/>
      <c r="K61" s="9"/>
      <c r="L61" s="21" t="s">
        <v>330</v>
      </c>
      <c r="M61" s="21" t="s">
        <v>34</v>
      </c>
      <c r="N61" s="21" t="s">
        <v>331</v>
      </c>
    </row>
    <row r="62" spans="1:14" ht="221" x14ac:dyDescent="0.2">
      <c r="A62" s="2">
        <v>61</v>
      </c>
      <c r="B62" s="3" t="s">
        <v>332</v>
      </c>
      <c r="C62" s="3" t="s">
        <v>333</v>
      </c>
      <c r="D62" s="9" t="s">
        <v>334</v>
      </c>
      <c r="E62" s="9"/>
      <c r="F62" s="10" t="s">
        <v>18</v>
      </c>
      <c r="G62" s="11">
        <v>1</v>
      </c>
      <c r="H62" s="11">
        <v>0</v>
      </c>
      <c r="I62" s="12" t="s">
        <v>335</v>
      </c>
      <c r="J62" s="13">
        <v>1</v>
      </c>
      <c r="K62" s="13">
        <v>0</v>
      </c>
      <c r="L62" s="21" t="s">
        <v>336</v>
      </c>
      <c r="M62" s="21" t="s">
        <v>21</v>
      </c>
      <c r="N62" s="21" t="s">
        <v>337</v>
      </c>
    </row>
    <row r="63" spans="1:14" ht="68" x14ac:dyDescent="0.2">
      <c r="A63" s="2">
        <v>62</v>
      </c>
      <c r="B63" s="3" t="s">
        <v>338</v>
      </c>
      <c r="C63" s="3" t="s">
        <v>339</v>
      </c>
      <c r="D63" s="9" t="s">
        <v>340</v>
      </c>
      <c r="E63" s="9" t="s">
        <v>31</v>
      </c>
      <c r="F63" s="15" t="s">
        <v>32</v>
      </c>
      <c r="G63" s="17">
        <v>0</v>
      </c>
      <c r="H63" s="17">
        <v>1</v>
      </c>
      <c r="I63" s="9"/>
      <c r="J63" s="9"/>
      <c r="K63" s="9"/>
      <c r="L63" s="21" t="s">
        <v>341</v>
      </c>
      <c r="M63" s="21" t="s">
        <v>21</v>
      </c>
    </row>
    <row r="64" spans="1:14" ht="204" x14ac:dyDescent="0.2">
      <c r="A64" s="2">
        <v>63</v>
      </c>
      <c r="B64" s="3" t="s">
        <v>342</v>
      </c>
      <c r="C64" s="3" t="s">
        <v>343</v>
      </c>
      <c r="D64" s="9" t="s">
        <v>344</v>
      </c>
      <c r="E64" s="9"/>
      <c r="F64" s="10" t="s">
        <v>18</v>
      </c>
      <c r="G64" s="11">
        <v>1</v>
      </c>
      <c r="H64" s="11">
        <v>0</v>
      </c>
      <c r="I64" s="12" t="s">
        <v>345</v>
      </c>
      <c r="J64" s="13">
        <v>1</v>
      </c>
      <c r="K64" s="13">
        <v>0</v>
      </c>
      <c r="L64" s="21" t="s">
        <v>346</v>
      </c>
      <c r="M64" s="21" t="s">
        <v>34</v>
      </c>
    </row>
    <row r="65" spans="1:14" ht="221" x14ac:dyDescent="0.2">
      <c r="A65" s="2">
        <v>64</v>
      </c>
      <c r="B65" s="3" t="s">
        <v>347</v>
      </c>
      <c r="C65" s="3" t="s">
        <v>348</v>
      </c>
      <c r="D65" s="9" t="s">
        <v>349</v>
      </c>
      <c r="E65" s="9" t="s">
        <v>100</v>
      </c>
      <c r="F65" s="15" t="s">
        <v>32</v>
      </c>
      <c r="G65" s="17">
        <v>0</v>
      </c>
      <c r="H65" s="17">
        <v>1</v>
      </c>
      <c r="I65" s="12" t="s">
        <v>350</v>
      </c>
      <c r="J65" s="13">
        <v>1</v>
      </c>
      <c r="K65" s="13">
        <v>0</v>
      </c>
      <c r="L65" s="21" t="s">
        <v>351</v>
      </c>
      <c r="M65" s="21" t="s">
        <v>34</v>
      </c>
    </row>
    <row r="66" spans="1:14" ht="68" x14ac:dyDescent="0.2">
      <c r="A66" s="2">
        <v>65</v>
      </c>
      <c r="B66" s="3" t="s">
        <v>352</v>
      </c>
      <c r="C66" s="3" t="s">
        <v>353</v>
      </c>
      <c r="D66" s="9" t="s">
        <v>354</v>
      </c>
      <c r="E66" s="9" t="s">
        <v>50</v>
      </c>
      <c r="F66" s="15" t="s">
        <v>32</v>
      </c>
      <c r="G66" s="17">
        <v>0</v>
      </c>
      <c r="H66" s="17">
        <v>1</v>
      </c>
      <c r="I66" s="9"/>
      <c r="J66" s="9"/>
      <c r="K66" s="9"/>
      <c r="L66" s="21" t="s">
        <v>355</v>
      </c>
      <c r="M66" s="21" t="s">
        <v>34</v>
      </c>
    </row>
    <row r="67" spans="1:14" ht="85" x14ac:dyDescent="0.2">
      <c r="A67" s="2">
        <v>66</v>
      </c>
      <c r="B67" s="3" t="s">
        <v>356</v>
      </c>
      <c r="C67" s="3" t="s">
        <v>357</v>
      </c>
      <c r="D67" s="9" t="s">
        <v>358</v>
      </c>
      <c r="E67" s="9" t="s">
        <v>249</v>
      </c>
      <c r="F67" s="15" t="s">
        <v>32</v>
      </c>
      <c r="G67" s="17">
        <v>0</v>
      </c>
      <c r="H67" s="17">
        <v>1</v>
      </c>
      <c r="I67" s="9"/>
      <c r="J67" s="9"/>
      <c r="K67" s="9"/>
      <c r="L67" s="21" t="s">
        <v>359</v>
      </c>
      <c r="M67" s="21" t="s">
        <v>45</v>
      </c>
      <c r="N67" s="21" t="s">
        <v>360</v>
      </c>
    </row>
    <row r="68" spans="1:14" ht="153" x14ac:dyDescent="0.2">
      <c r="A68" s="2">
        <v>67</v>
      </c>
      <c r="B68" s="3" t="s">
        <v>237</v>
      </c>
      <c r="C68" s="3" t="s">
        <v>361</v>
      </c>
      <c r="D68" s="9" t="s">
        <v>362</v>
      </c>
      <c r="E68" s="9" t="s">
        <v>50</v>
      </c>
      <c r="F68" s="15" t="s">
        <v>32</v>
      </c>
      <c r="G68" s="17">
        <v>0</v>
      </c>
      <c r="H68" s="17">
        <v>1</v>
      </c>
      <c r="I68" s="23"/>
      <c r="J68" s="23"/>
      <c r="K68" s="23"/>
      <c r="L68" s="21" t="s">
        <v>363</v>
      </c>
    </row>
    <row r="69" spans="1:14" ht="170" x14ac:dyDescent="0.2">
      <c r="A69" s="2">
        <v>68</v>
      </c>
      <c r="B69" s="3" t="s">
        <v>364</v>
      </c>
      <c r="C69" s="3" t="s">
        <v>365</v>
      </c>
      <c r="D69" s="9" t="s">
        <v>366</v>
      </c>
      <c r="E69" s="9"/>
      <c r="F69" s="10" t="s">
        <v>18</v>
      </c>
      <c r="G69" s="11">
        <v>1</v>
      </c>
      <c r="H69" s="11">
        <v>0</v>
      </c>
      <c r="I69" s="16" t="s">
        <v>367</v>
      </c>
      <c r="J69" s="13">
        <v>0</v>
      </c>
      <c r="K69" s="13">
        <v>1</v>
      </c>
      <c r="L69" s="21" t="s">
        <v>368</v>
      </c>
      <c r="M69" s="21" t="s">
        <v>21</v>
      </c>
      <c r="N69" s="21" t="s">
        <v>369</v>
      </c>
    </row>
    <row r="70" spans="1:14" ht="356" x14ac:dyDescent="0.2">
      <c r="A70" s="2">
        <v>69</v>
      </c>
      <c r="B70" s="3" t="s">
        <v>370</v>
      </c>
      <c r="C70" s="3" t="s">
        <v>371</v>
      </c>
      <c r="D70" s="9" t="s">
        <v>372</v>
      </c>
      <c r="E70" s="9"/>
      <c r="F70" s="10" t="s">
        <v>18</v>
      </c>
      <c r="G70" s="11">
        <v>1</v>
      </c>
      <c r="H70" s="11">
        <v>0</v>
      </c>
      <c r="I70" s="14"/>
      <c r="J70" s="9"/>
      <c r="K70" s="9"/>
      <c r="L70" s="21" t="s">
        <v>373</v>
      </c>
      <c r="M70" s="21" t="s">
        <v>45</v>
      </c>
      <c r="N70" s="21" t="s">
        <v>374</v>
      </c>
    </row>
    <row r="71" spans="1:14" ht="187" x14ac:dyDescent="0.2">
      <c r="A71" s="2">
        <v>70</v>
      </c>
      <c r="B71" s="3" t="s">
        <v>375</v>
      </c>
      <c r="C71" s="3" t="s">
        <v>376</v>
      </c>
      <c r="D71" s="9" t="s">
        <v>377</v>
      </c>
      <c r="E71" s="9" t="s">
        <v>112</v>
      </c>
      <c r="F71" s="15" t="s">
        <v>32</v>
      </c>
      <c r="G71" s="17">
        <v>0</v>
      </c>
      <c r="H71" s="17">
        <v>1</v>
      </c>
      <c r="I71" s="16" t="s">
        <v>378</v>
      </c>
      <c r="J71" s="13">
        <v>0</v>
      </c>
      <c r="K71" s="13">
        <v>1</v>
      </c>
      <c r="L71" s="21" t="s">
        <v>379</v>
      </c>
      <c r="M71" s="21" t="s">
        <v>21</v>
      </c>
      <c r="N71" s="21" t="s">
        <v>380</v>
      </c>
    </row>
    <row r="72" spans="1:14" ht="153" x14ac:dyDescent="0.2">
      <c r="A72" s="2">
        <v>71</v>
      </c>
      <c r="B72" s="3" t="s">
        <v>381</v>
      </c>
      <c r="C72" s="3" t="s">
        <v>382</v>
      </c>
      <c r="D72" s="9" t="s">
        <v>383</v>
      </c>
      <c r="E72" s="9"/>
      <c r="F72" s="10" t="s">
        <v>18</v>
      </c>
      <c r="G72" s="11">
        <v>1</v>
      </c>
      <c r="H72" s="11">
        <v>0</v>
      </c>
      <c r="I72" s="9"/>
      <c r="J72" s="9"/>
      <c r="K72" s="9"/>
      <c r="L72" s="21" t="s">
        <v>384</v>
      </c>
      <c r="M72" s="21" t="s">
        <v>45</v>
      </c>
      <c r="N72" s="21" t="s">
        <v>385</v>
      </c>
    </row>
    <row r="73" spans="1:14" ht="170" x14ac:dyDescent="0.2">
      <c r="A73" s="2">
        <v>72</v>
      </c>
      <c r="B73" s="3" t="s">
        <v>386</v>
      </c>
      <c r="C73" s="3" t="s">
        <v>387</v>
      </c>
      <c r="D73" s="9" t="s">
        <v>388</v>
      </c>
      <c r="E73" s="9" t="s">
        <v>100</v>
      </c>
      <c r="F73" s="15" t="s">
        <v>32</v>
      </c>
      <c r="G73" s="17">
        <v>0</v>
      </c>
      <c r="H73" s="17">
        <v>1</v>
      </c>
      <c r="I73" s="9"/>
      <c r="J73" s="9"/>
      <c r="K73" s="9"/>
      <c r="L73" s="21" t="s">
        <v>389</v>
      </c>
    </row>
    <row r="74" spans="1:14" ht="103" customHeight="1" x14ac:dyDescent="0.2">
      <c r="A74" s="2">
        <v>73</v>
      </c>
      <c r="B74" s="3" t="s">
        <v>390</v>
      </c>
      <c r="C74" s="3" t="s">
        <v>391</v>
      </c>
      <c r="D74" s="9" t="s">
        <v>392</v>
      </c>
      <c r="E74" s="9"/>
      <c r="F74" s="10" t="s">
        <v>18</v>
      </c>
      <c r="G74" s="11">
        <v>1</v>
      </c>
      <c r="H74" s="11">
        <v>0</v>
      </c>
      <c r="I74" s="12" t="s">
        <v>393</v>
      </c>
      <c r="J74" s="13">
        <v>1</v>
      </c>
      <c r="K74" s="13">
        <v>0</v>
      </c>
      <c r="L74" s="21" t="s">
        <v>394</v>
      </c>
      <c r="M74" s="21" t="s">
        <v>45</v>
      </c>
    </row>
    <row r="75" spans="1:14" ht="102" x14ac:dyDescent="0.2">
      <c r="A75" s="2">
        <v>74</v>
      </c>
      <c r="B75" s="3" t="s">
        <v>395</v>
      </c>
      <c r="C75" s="3" t="s">
        <v>396</v>
      </c>
      <c r="D75" s="9" t="s">
        <v>397</v>
      </c>
      <c r="E75" s="9" t="s">
        <v>50</v>
      </c>
      <c r="F75" s="15" t="s">
        <v>32</v>
      </c>
      <c r="G75" s="17">
        <v>0</v>
      </c>
      <c r="H75" s="17">
        <v>1</v>
      </c>
      <c r="I75" s="16" t="s">
        <v>398</v>
      </c>
      <c r="J75" s="13">
        <v>0</v>
      </c>
      <c r="K75" s="13">
        <v>1</v>
      </c>
      <c r="L75" s="21" t="s">
        <v>399</v>
      </c>
    </row>
    <row r="76" spans="1:14" ht="85" x14ac:dyDescent="0.2">
      <c r="A76" s="2">
        <v>75</v>
      </c>
      <c r="B76" s="3" t="s">
        <v>400</v>
      </c>
      <c r="C76" s="3" t="s">
        <v>401</v>
      </c>
      <c r="D76" s="9" t="s">
        <v>402</v>
      </c>
      <c r="E76" s="9"/>
      <c r="F76" s="10" t="s">
        <v>18</v>
      </c>
      <c r="G76" s="11">
        <v>1</v>
      </c>
      <c r="H76" s="11">
        <v>0</v>
      </c>
      <c r="I76" s="14"/>
      <c r="J76" s="9"/>
      <c r="K76" s="9"/>
      <c r="L76" s="21" t="s">
        <v>403</v>
      </c>
      <c r="M76" s="21" t="s">
        <v>45</v>
      </c>
    </row>
    <row r="77" spans="1:14" ht="409.6" x14ac:dyDescent="0.2">
      <c r="A77" s="2">
        <v>76</v>
      </c>
      <c r="B77" s="3" t="s">
        <v>404</v>
      </c>
      <c r="C77" s="3" t="s">
        <v>405</v>
      </c>
      <c r="D77" s="9" t="s">
        <v>406</v>
      </c>
      <c r="E77" s="9"/>
      <c r="F77" s="10" t="s">
        <v>18</v>
      </c>
      <c r="G77" s="11">
        <v>1</v>
      </c>
      <c r="H77" s="11">
        <v>0</v>
      </c>
      <c r="I77" s="12" t="s">
        <v>407</v>
      </c>
      <c r="J77" s="13">
        <v>1</v>
      </c>
      <c r="K77" s="13">
        <v>0</v>
      </c>
      <c r="L77" s="21" t="s">
        <v>408</v>
      </c>
    </row>
    <row r="78" spans="1:14" ht="170" x14ac:dyDescent="0.2">
      <c r="A78" s="2">
        <v>77</v>
      </c>
      <c r="B78" s="3" t="s">
        <v>409</v>
      </c>
      <c r="C78" s="3" t="s">
        <v>410</v>
      </c>
      <c r="D78" s="9" t="s">
        <v>411</v>
      </c>
      <c r="E78" s="9" t="s">
        <v>139</v>
      </c>
      <c r="F78" s="15" t="s">
        <v>32</v>
      </c>
      <c r="G78" s="17">
        <v>0</v>
      </c>
      <c r="H78" s="17">
        <v>1</v>
      </c>
      <c r="I78" s="9"/>
      <c r="J78" s="9"/>
      <c r="K78" s="9"/>
      <c r="L78" s="21" t="s">
        <v>412</v>
      </c>
      <c r="N78" s="21" t="s">
        <v>413</v>
      </c>
    </row>
    <row r="79" spans="1:14" ht="136" x14ac:dyDescent="0.2">
      <c r="A79" s="2">
        <v>78</v>
      </c>
      <c r="B79" s="3" t="s">
        <v>414</v>
      </c>
      <c r="C79" s="3" t="s">
        <v>415</v>
      </c>
      <c r="D79" s="9" t="s">
        <v>416</v>
      </c>
      <c r="E79" s="9" t="s">
        <v>87</v>
      </c>
      <c r="F79" s="15" t="s">
        <v>32</v>
      </c>
      <c r="G79" s="17">
        <v>0</v>
      </c>
      <c r="H79" s="17">
        <v>1</v>
      </c>
      <c r="I79" s="9"/>
      <c r="J79" s="9"/>
      <c r="K79" s="9"/>
      <c r="L79" s="21" t="s">
        <v>417</v>
      </c>
      <c r="N79" s="21" t="s">
        <v>418</v>
      </c>
    </row>
    <row r="80" spans="1:14" ht="153" x14ac:dyDescent="0.2">
      <c r="A80" s="2">
        <v>79</v>
      </c>
      <c r="B80" s="3" t="s">
        <v>419</v>
      </c>
      <c r="C80" s="3" t="s">
        <v>420</v>
      </c>
      <c r="D80" s="9" t="s">
        <v>421</v>
      </c>
      <c r="E80" s="9"/>
      <c r="F80" s="10" t="s">
        <v>18</v>
      </c>
      <c r="G80" s="11">
        <v>1</v>
      </c>
      <c r="H80" s="11">
        <v>0</v>
      </c>
      <c r="I80" s="9"/>
      <c r="J80" s="9"/>
      <c r="K80" s="9"/>
      <c r="L80" s="21" t="s">
        <v>422</v>
      </c>
      <c r="M80" s="21" t="s">
        <v>45</v>
      </c>
    </row>
    <row r="81" spans="1:14" ht="58" customHeight="1" x14ac:dyDescent="0.2">
      <c r="A81" s="2">
        <v>80</v>
      </c>
      <c r="B81" s="3" t="s">
        <v>423</v>
      </c>
      <c r="C81" s="3" t="s">
        <v>424</v>
      </c>
      <c r="D81" s="9" t="s">
        <v>425</v>
      </c>
      <c r="E81" s="9" t="s">
        <v>50</v>
      </c>
      <c r="F81" s="15" t="s">
        <v>32</v>
      </c>
      <c r="G81" s="17">
        <v>0</v>
      </c>
      <c r="H81" s="17">
        <v>1</v>
      </c>
      <c r="I81" s="9"/>
      <c r="J81" s="9"/>
      <c r="K81" s="9"/>
      <c r="N81" s="21" t="s">
        <v>426</v>
      </c>
    </row>
    <row r="82" spans="1:14" ht="126" customHeight="1" x14ac:dyDescent="0.2">
      <c r="A82" s="2">
        <v>81</v>
      </c>
      <c r="B82" s="3" t="s">
        <v>427</v>
      </c>
      <c r="C82" s="3" t="s">
        <v>428</v>
      </c>
      <c r="D82" s="19" t="s">
        <v>429</v>
      </c>
      <c r="E82" s="9"/>
      <c r="F82" s="10" t="s">
        <v>18</v>
      </c>
      <c r="G82" s="11">
        <v>1</v>
      </c>
      <c r="H82" s="11">
        <v>0</v>
      </c>
      <c r="I82" s="18" t="s">
        <v>430</v>
      </c>
      <c r="J82" s="24" t="s">
        <v>321</v>
      </c>
      <c r="K82" s="24" t="s">
        <v>322</v>
      </c>
      <c r="L82" s="21" t="s">
        <v>431</v>
      </c>
      <c r="M82" s="21" t="s">
        <v>45</v>
      </c>
      <c r="N82" s="21" t="s">
        <v>432</v>
      </c>
    </row>
    <row r="83" spans="1:14" ht="136" x14ac:dyDescent="0.2">
      <c r="A83" s="2">
        <v>82</v>
      </c>
      <c r="B83" s="3" t="s">
        <v>433</v>
      </c>
      <c r="C83" s="3" t="s">
        <v>434</v>
      </c>
      <c r="D83" s="9" t="s">
        <v>435</v>
      </c>
      <c r="E83" s="9" t="s">
        <v>50</v>
      </c>
      <c r="F83" s="15" t="s">
        <v>32</v>
      </c>
      <c r="G83" s="17">
        <v>0</v>
      </c>
      <c r="H83" s="17">
        <v>1</v>
      </c>
      <c r="I83" s="16" t="s">
        <v>436</v>
      </c>
      <c r="J83" s="13">
        <v>0</v>
      </c>
      <c r="K83" s="13">
        <v>1</v>
      </c>
      <c r="N83" s="21" t="s">
        <v>437</v>
      </c>
    </row>
    <row r="84" spans="1:14" ht="102" x14ac:dyDescent="0.2">
      <c r="A84" s="2">
        <v>83</v>
      </c>
      <c r="B84" s="3" t="s">
        <v>438</v>
      </c>
      <c r="C84" s="3" t="s">
        <v>439</v>
      </c>
      <c r="D84" s="9" t="s">
        <v>440</v>
      </c>
      <c r="E84" s="9"/>
      <c r="F84" s="10" t="s">
        <v>18</v>
      </c>
      <c r="G84" s="11">
        <v>1</v>
      </c>
      <c r="H84" s="11">
        <v>0</v>
      </c>
      <c r="I84" s="14"/>
      <c r="J84" s="9"/>
      <c r="K84" s="9"/>
      <c r="L84" s="21" t="s">
        <v>441</v>
      </c>
      <c r="M84" s="21" t="s">
        <v>45</v>
      </c>
      <c r="N84" s="21" t="s">
        <v>442</v>
      </c>
    </row>
    <row r="85" spans="1:14" ht="68" x14ac:dyDescent="0.2">
      <c r="A85" s="2">
        <v>84</v>
      </c>
      <c r="B85" s="3" t="s">
        <v>443</v>
      </c>
      <c r="C85" s="3" t="s">
        <v>444</v>
      </c>
      <c r="D85" s="9" t="s">
        <v>445</v>
      </c>
      <c r="E85" s="9"/>
      <c r="F85" s="10" t="s">
        <v>18</v>
      </c>
      <c r="G85" s="11">
        <v>1</v>
      </c>
      <c r="H85" s="11">
        <v>0</v>
      </c>
      <c r="I85" s="14"/>
      <c r="J85" s="9"/>
      <c r="K85" s="9"/>
      <c r="L85" s="21" t="s">
        <v>446</v>
      </c>
    </row>
    <row r="86" spans="1:14" ht="97" customHeight="1" x14ac:dyDescent="0.2">
      <c r="A86" s="2">
        <v>85</v>
      </c>
      <c r="B86" s="3" t="s">
        <v>447</v>
      </c>
      <c r="C86" s="3" t="s">
        <v>448</v>
      </c>
      <c r="D86" s="9" t="s">
        <v>449</v>
      </c>
      <c r="E86" s="9"/>
      <c r="F86" s="10" t="s">
        <v>18</v>
      </c>
      <c r="G86" s="11">
        <v>1</v>
      </c>
      <c r="H86" s="11">
        <v>0</v>
      </c>
      <c r="I86" s="14"/>
      <c r="J86" s="9"/>
      <c r="K86" s="9"/>
      <c r="L86" s="21" t="s">
        <v>450</v>
      </c>
      <c r="M86" s="21" t="s">
        <v>34</v>
      </c>
    </row>
    <row r="87" spans="1:14" ht="85" x14ac:dyDescent="0.2">
      <c r="A87" s="2">
        <v>86</v>
      </c>
      <c r="B87" s="3" t="s">
        <v>451</v>
      </c>
      <c r="C87" s="3" t="s">
        <v>452</v>
      </c>
      <c r="D87" s="9" t="s">
        <v>453</v>
      </c>
      <c r="E87" s="9" t="s">
        <v>283</v>
      </c>
      <c r="F87" s="15" t="s">
        <v>32</v>
      </c>
      <c r="G87" s="17">
        <v>0</v>
      </c>
      <c r="H87" s="17">
        <v>1</v>
      </c>
      <c r="I87" s="14"/>
      <c r="J87" s="9"/>
      <c r="K87" s="9"/>
      <c r="N87" s="21" t="s">
        <v>454</v>
      </c>
    </row>
    <row r="88" spans="1:14" ht="388" x14ac:dyDescent="0.2">
      <c r="A88" s="2">
        <v>87</v>
      </c>
      <c r="B88" s="3" t="s">
        <v>455</v>
      </c>
      <c r="C88" s="3" t="s">
        <v>456</v>
      </c>
      <c r="D88" s="9" t="s">
        <v>457</v>
      </c>
      <c r="E88" s="9"/>
      <c r="F88" s="10" t="s">
        <v>18</v>
      </c>
      <c r="G88" s="11">
        <v>1</v>
      </c>
      <c r="H88" s="11">
        <v>0</v>
      </c>
      <c r="I88" s="16" t="s">
        <v>458</v>
      </c>
      <c r="J88" s="13">
        <v>0</v>
      </c>
      <c r="K88" s="13">
        <v>1</v>
      </c>
      <c r="L88" s="21" t="s">
        <v>459</v>
      </c>
      <c r="M88" s="21" t="s">
        <v>45</v>
      </c>
      <c r="N88" s="21" t="s">
        <v>460</v>
      </c>
    </row>
    <row r="89" spans="1:14" ht="136" x14ac:dyDescent="0.2">
      <c r="A89" s="2">
        <v>88</v>
      </c>
      <c r="B89" s="3" t="s">
        <v>461</v>
      </c>
      <c r="C89" s="3" t="s">
        <v>462</v>
      </c>
      <c r="D89" s="9" t="s">
        <v>463</v>
      </c>
      <c r="E89" s="9"/>
      <c r="F89" s="10" t="s">
        <v>18</v>
      </c>
      <c r="G89" s="11">
        <v>1</v>
      </c>
      <c r="H89" s="11">
        <v>0</v>
      </c>
      <c r="I89" s="16" t="s">
        <v>464</v>
      </c>
      <c r="J89" s="13">
        <v>0</v>
      </c>
      <c r="K89" s="13">
        <v>1</v>
      </c>
      <c r="L89" s="21" t="s">
        <v>465</v>
      </c>
      <c r="M89" s="21" t="s">
        <v>21</v>
      </c>
    </row>
    <row r="90" spans="1:14" ht="85" x14ac:dyDescent="0.2">
      <c r="A90" s="2">
        <v>89</v>
      </c>
      <c r="B90" s="3" t="s">
        <v>466</v>
      </c>
      <c r="C90" s="3" t="s">
        <v>467</v>
      </c>
      <c r="D90" s="9" t="s">
        <v>468</v>
      </c>
      <c r="E90" s="9"/>
      <c r="F90" s="10" t="s">
        <v>18</v>
      </c>
      <c r="G90" s="11">
        <v>1</v>
      </c>
      <c r="H90" s="11">
        <v>0</v>
      </c>
      <c r="I90" s="9"/>
      <c r="J90" s="9"/>
      <c r="K90" s="9"/>
      <c r="L90" s="21" t="s">
        <v>469</v>
      </c>
      <c r="M90" s="21" t="s">
        <v>45</v>
      </c>
    </row>
    <row r="91" spans="1:14" ht="85" x14ac:dyDescent="0.2">
      <c r="A91" s="2">
        <v>90</v>
      </c>
      <c r="B91" s="3" t="s">
        <v>470</v>
      </c>
      <c r="C91" s="3" t="s">
        <v>471</v>
      </c>
      <c r="D91" s="9" t="s">
        <v>472</v>
      </c>
      <c r="E91" s="9"/>
      <c r="F91" s="10" t="s">
        <v>18</v>
      </c>
      <c r="G91" s="11">
        <v>1</v>
      </c>
      <c r="H91" s="11">
        <v>0</v>
      </c>
      <c r="I91" s="9"/>
      <c r="J91" s="9"/>
      <c r="K91" s="9"/>
      <c r="L91" s="21" t="s">
        <v>473</v>
      </c>
      <c r="M91" s="21" t="s">
        <v>45</v>
      </c>
      <c r="N91" s="21" t="s">
        <v>474</v>
      </c>
    </row>
    <row r="92" spans="1:14" ht="153" x14ac:dyDescent="0.2">
      <c r="A92" s="2">
        <v>91</v>
      </c>
      <c r="B92" s="3" t="s">
        <v>475</v>
      </c>
      <c r="C92" s="3" t="s">
        <v>476</v>
      </c>
      <c r="D92" s="9" t="s">
        <v>477</v>
      </c>
      <c r="E92" s="9"/>
      <c r="F92" s="10" t="s">
        <v>18</v>
      </c>
      <c r="G92" s="11">
        <v>1</v>
      </c>
      <c r="H92" s="11">
        <v>0</v>
      </c>
      <c r="I92" s="9"/>
      <c r="J92" s="9"/>
      <c r="K92" s="9"/>
      <c r="L92" s="21" t="s">
        <v>478</v>
      </c>
      <c r="M92" s="21" t="s">
        <v>21</v>
      </c>
      <c r="N92" s="21" t="s">
        <v>479</v>
      </c>
    </row>
    <row r="93" spans="1:14" ht="221" x14ac:dyDescent="0.2">
      <c r="A93" s="2">
        <v>92</v>
      </c>
      <c r="B93" s="3" t="s">
        <v>480</v>
      </c>
      <c r="C93" s="3" t="s">
        <v>481</v>
      </c>
      <c r="D93" s="9" t="s">
        <v>482</v>
      </c>
      <c r="E93" s="9"/>
      <c r="F93" s="10" t="s">
        <v>18</v>
      </c>
      <c r="G93" s="11">
        <v>1</v>
      </c>
      <c r="H93" s="11">
        <v>0</v>
      </c>
      <c r="I93" s="9"/>
      <c r="J93" s="9"/>
      <c r="K93" s="9"/>
      <c r="L93" s="21" t="s">
        <v>483</v>
      </c>
      <c r="M93" s="21" t="s">
        <v>21</v>
      </c>
      <c r="N93" s="21" t="s">
        <v>484</v>
      </c>
    </row>
    <row r="94" spans="1:14" x14ac:dyDescent="0.2">
      <c r="A94" s="2">
        <v>93</v>
      </c>
      <c r="B94" s="3" t="s">
        <v>485</v>
      </c>
      <c r="C94" s="3" t="s">
        <v>486</v>
      </c>
      <c r="D94" s="9" t="s">
        <v>487</v>
      </c>
      <c r="E94" s="9" t="s">
        <v>100</v>
      </c>
      <c r="F94" s="15" t="s">
        <v>32</v>
      </c>
      <c r="G94" s="17">
        <v>0</v>
      </c>
      <c r="H94" s="17">
        <v>1</v>
      </c>
      <c r="I94" s="9"/>
      <c r="J94" s="9"/>
      <c r="K94" s="9"/>
    </row>
    <row r="95" spans="1:14" ht="85" x14ac:dyDescent="0.2">
      <c r="A95" s="2">
        <v>94</v>
      </c>
      <c r="B95" s="3" t="s">
        <v>488</v>
      </c>
      <c r="C95" s="3" t="s">
        <v>489</v>
      </c>
      <c r="D95" s="9" t="s">
        <v>490</v>
      </c>
      <c r="E95" s="9" t="s">
        <v>249</v>
      </c>
      <c r="F95" s="15" t="s">
        <v>32</v>
      </c>
      <c r="G95" s="17">
        <v>0</v>
      </c>
      <c r="H95" s="17">
        <v>1</v>
      </c>
      <c r="I95" s="9"/>
      <c r="J95" s="9"/>
      <c r="K95" s="9"/>
      <c r="N95" s="21" t="s">
        <v>491</v>
      </c>
    </row>
    <row r="96" spans="1:14" ht="17" x14ac:dyDescent="0.2">
      <c r="A96" s="2">
        <v>95</v>
      </c>
      <c r="B96" s="3" t="s">
        <v>492</v>
      </c>
      <c r="C96" s="3" t="s">
        <v>493</v>
      </c>
      <c r="D96" s="9" t="s">
        <v>494</v>
      </c>
      <c r="E96" s="9" t="s">
        <v>43</v>
      </c>
      <c r="F96" s="15" t="s">
        <v>32</v>
      </c>
      <c r="G96" s="17">
        <v>0</v>
      </c>
      <c r="H96" s="17">
        <v>1</v>
      </c>
      <c r="I96" s="9"/>
      <c r="J96" s="9"/>
      <c r="K96" s="9"/>
      <c r="L96" s="21" t="s">
        <v>495</v>
      </c>
    </row>
    <row r="97" spans="1:14" ht="85" x14ac:dyDescent="0.2">
      <c r="A97" s="2">
        <v>96</v>
      </c>
      <c r="B97" s="3" t="s">
        <v>496</v>
      </c>
      <c r="C97" s="3" t="s">
        <v>497</v>
      </c>
      <c r="D97" s="9" t="s">
        <v>498</v>
      </c>
      <c r="E97" s="9"/>
      <c r="F97" s="10" t="s">
        <v>18</v>
      </c>
      <c r="G97" s="11">
        <v>1</v>
      </c>
      <c r="H97" s="11">
        <v>0</v>
      </c>
      <c r="I97" s="9"/>
      <c r="J97" s="9"/>
      <c r="K97" s="9"/>
      <c r="L97" s="21" t="s">
        <v>499</v>
      </c>
      <c r="M97" s="21" t="s">
        <v>21</v>
      </c>
    </row>
    <row r="98" spans="1:14" ht="34" x14ac:dyDescent="0.2">
      <c r="A98" s="2">
        <v>97</v>
      </c>
      <c r="B98" s="3" t="s">
        <v>500</v>
      </c>
      <c r="C98" s="3" t="s">
        <v>501</v>
      </c>
      <c r="D98" s="9" t="s">
        <v>502</v>
      </c>
      <c r="E98" s="9" t="s">
        <v>43</v>
      </c>
      <c r="F98" s="15" t="s">
        <v>32</v>
      </c>
      <c r="G98" s="17">
        <v>0</v>
      </c>
      <c r="H98" s="17">
        <v>1</v>
      </c>
      <c r="I98" s="9"/>
      <c r="J98" s="9"/>
      <c r="K98" s="9"/>
      <c r="L98" s="21" t="s">
        <v>503</v>
      </c>
    </row>
    <row r="99" spans="1:14" ht="204" x14ac:dyDescent="0.2">
      <c r="A99" s="2">
        <v>98</v>
      </c>
      <c r="B99" s="3" t="s">
        <v>504</v>
      </c>
      <c r="C99" s="3" t="s">
        <v>505</v>
      </c>
      <c r="D99" s="9" t="s">
        <v>506</v>
      </c>
      <c r="E99" s="9"/>
      <c r="F99" s="10" t="s">
        <v>18</v>
      </c>
      <c r="G99" s="11">
        <v>1</v>
      </c>
      <c r="H99" s="11">
        <v>0</v>
      </c>
      <c r="I99" s="9"/>
      <c r="J99" s="9"/>
      <c r="K99" s="9"/>
      <c r="L99" s="21" t="s">
        <v>507</v>
      </c>
      <c r="M99" s="21" t="s">
        <v>45</v>
      </c>
      <c r="N99" s="21" t="s">
        <v>508</v>
      </c>
    </row>
    <row r="100" spans="1:14" ht="119" x14ac:dyDescent="0.2">
      <c r="A100" s="2">
        <v>99</v>
      </c>
      <c r="B100" s="3" t="s">
        <v>509</v>
      </c>
      <c r="C100" s="3" t="s">
        <v>510</v>
      </c>
      <c r="D100" s="9" t="s">
        <v>511</v>
      </c>
      <c r="E100" s="9" t="s">
        <v>31</v>
      </c>
      <c r="F100" s="15" t="s">
        <v>32</v>
      </c>
      <c r="G100" s="17">
        <v>0</v>
      </c>
      <c r="H100" s="17">
        <v>1</v>
      </c>
      <c r="I100" s="9"/>
      <c r="J100" s="9"/>
      <c r="K100" s="9"/>
      <c r="L100" s="21" t="s">
        <v>512</v>
      </c>
      <c r="N100" s="21" t="s">
        <v>513</v>
      </c>
    </row>
    <row r="101" spans="1:14" ht="238" x14ac:dyDescent="0.2">
      <c r="A101" s="2">
        <v>100</v>
      </c>
      <c r="B101" s="3" t="s">
        <v>514</v>
      </c>
      <c r="C101" s="3" t="s">
        <v>515</v>
      </c>
      <c r="D101" s="9" t="s">
        <v>516</v>
      </c>
      <c r="E101" s="9"/>
      <c r="F101" s="10" t="s">
        <v>18</v>
      </c>
      <c r="G101" s="11">
        <v>1</v>
      </c>
      <c r="H101" s="11">
        <v>0</v>
      </c>
      <c r="I101" s="16" t="s">
        <v>517</v>
      </c>
      <c r="J101" s="13">
        <v>0</v>
      </c>
      <c r="K101" s="13">
        <v>1</v>
      </c>
      <c r="L101" s="21" t="s">
        <v>518</v>
      </c>
      <c r="M101" s="21" t="s">
        <v>45</v>
      </c>
    </row>
    <row r="102" spans="1:14" ht="119" x14ac:dyDescent="0.2">
      <c r="A102" s="2">
        <v>101</v>
      </c>
      <c r="B102" s="3" t="s">
        <v>519</v>
      </c>
      <c r="C102" s="3" t="s">
        <v>520</v>
      </c>
      <c r="D102" s="9" t="s">
        <v>521</v>
      </c>
      <c r="E102" s="9"/>
      <c r="F102" s="10" t="s">
        <v>18</v>
      </c>
      <c r="G102" s="11">
        <v>1</v>
      </c>
      <c r="H102" s="11">
        <v>0</v>
      </c>
      <c r="I102" s="14"/>
      <c r="J102" s="9"/>
      <c r="K102" s="9"/>
      <c r="L102" s="21" t="s">
        <v>522</v>
      </c>
      <c r="M102" s="21" t="s">
        <v>21</v>
      </c>
      <c r="N102" s="21" t="s">
        <v>523</v>
      </c>
    </row>
    <row r="103" spans="1:14" ht="221" x14ac:dyDescent="0.2">
      <c r="A103" s="2">
        <v>102</v>
      </c>
      <c r="B103" s="3" t="s">
        <v>524</v>
      </c>
      <c r="C103" s="3" t="s">
        <v>525</v>
      </c>
      <c r="D103" s="9" t="s">
        <v>526</v>
      </c>
      <c r="E103" s="9"/>
      <c r="F103" s="10" t="s">
        <v>18</v>
      </c>
      <c r="G103" s="11">
        <v>1</v>
      </c>
      <c r="H103" s="11">
        <v>0</v>
      </c>
      <c r="I103" s="14"/>
      <c r="J103" s="9"/>
      <c r="K103" s="9"/>
      <c r="L103" s="21" t="s">
        <v>527</v>
      </c>
      <c r="M103" s="21" t="s">
        <v>45</v>
      </c>
    </row>
    <row r="104" spans="1:14" ht="51" x14ac:dyDescent="0.2">
      <c r="A104" s="2">
        <v>103</v>
      </c>
      <c r="B104" s="3" t="s">
        <v>528</v>
      </c>
      <c r="C104" s="3" t="s">
        <v>529</v>
      </c>
      <c r="D104" s="9" t="s">
        <v>530</v>
      </c>
      <c r="E104" s="9" t="s">
        <v>531</v>
      </c>
      <c r="F104" s="15" t="s">
        <v>32</v>
      </c>
      <c r="G104" s="17">
        <v>0</v>
      </c>
      <c r="H104" s="17">
        <v>1</v>
      </c>
      <c r="I104" s="14"/>
      <c r="J104" s="9"/>
      <c r="K104" s="9"/>
      <c r="L104" s="21" t="s">
        <v>532</v>
      </c>
    </row>
    <row r="105" spans="1:14" ht="85" x14ac:dyDescent="0.2">
      <c r="A105" s="2">
        <v>104</v>
      </c>
      <c r="B105" s="3" t="s">
        <v>533</v>
      </c>
      <c r="C105" s="3" t="s">
        <v>534</v>
      </c>
      <c r="D105" s="9" t="s">
        <v>535</v>
      </c>
      <c r="E105" s="9"/>
      <c r="F105" s="10" t="s">
        <v>18</v>
      </c>
      <c r="G105" s="11">
        <v>1</v>
      </c>
      <c r="H105" s="11">
        <v>0</v>
      </c>
      <c r="I105" s="14"/>
      <c r="J105" s="9"/>
      <c r="K105" s="9"/>
      <c r="L105" s="21" t="s">
        <v>536</v>
      </c>
      <c r="M105" s="21" t="s">
        <v>45</v>
      </c>
      <c r="N105" s="21" t="s">
        <v>537</v>
      </c>
    </row>
    <row r="106" spans="1:14" ht="238" x14ac:dyDescent="0.2">
      <c r="A106" s="2">
        <v>105</v>
      </c>
      <c r="B106" s="3" t="s">
        <v>538</v>
      </c>
      <c r="C106" s="3" t="s">
        <v>539</v>
      </c>
      <c r="D106" s="9" t="s">
        <v>540</v>
      </c>
      <c r="E106" s="9"/>
      <c r="F106" s="10" t="s">
        <v>18</v>
      </c>
      <c r="G106" s="11">
        <v>1</v>
      </c>
      <c r="H106" s="11">
        <v>0</v>
      </c>
      <c r="I106" s="14"/>
      <c r="J106" s="9"/>
      <c r="K106" s="9"/>
      <c r="L106" s="21" t="s">
        <v>541</v>
      </c>
      <c r="M106" s="21" t="s">
        <v>45</v>
      </c>
      <c r="N106" s="21" t="s">
        <v>542</v>
      </c>
    </row>
    <row r="107" spans="1:14" ht="119" x14ac:dyDescent="0.2">
      <c r="A107" s="2">
        <v>106</v>
      </c>
      <c r="B107" s="3" t="s">
        <v>543</v>
      </c>
      <c r="C107" s="3" t="s">
        <v>544</v>
      </c>
      <c r="D107" s="9" t="s">
        <v>545</v>
      </c>
      <c r="E107" s="9" t="s">
        <v>112</v>
      </c>
      <c r="F107" s="15" t="s">
        <v>32</v>
      </c>
      <c r="G107" s="17">
        <v>0</v>
      </c>
      <c r="H107" s="17">
        <v>1</v>
      </c>
      <c r="I107" s="16" t="s">
        <v>546</v>
      </c>
      <c r="J107" s="13">
        <v>0</v>
      </c>
      <c r="K107" s="13">
        <v>1</v>
      </c>
      <c r="L107" s="21" t="s">
        <v>547</v>
      </c>
      <c r="N107" s="21" t="s">
        <v>548</v>
      </c>
    </row>
    <row r="108" spans="1:14" ht="272" x14ac:dyDescent="0.2">
      <c r="A108" s="2">
        <v>107</v>
      </c>
      <c r="B108" s="3" t="s">
        <v>549</v>
      </c>
      <c r="C108" s="3" t="s">
        <v>550</v>
      </c>
      <c r="D108" s="9" t="s">
        <v>551</v>
      </c>
      <c r="E108" s="9" t="s">
        <v>31</v>
      </c>
      <c r="F108" s="15" t="s">
        <v>32</v>
      </c>
      <c r="G108" s="17">
        <v>0</v>
      </c>
      <c r="H108" s="17">
        <v>1</v>
      </c>
      <c r="I108" s="16" t="s">
        <v>552</v>
      </c>
      <c r="J108" s="13">
        <v>0</v>
      </c>
      <c r="K108" s="13">
        <v>1</v>
      </c>
      <c r="N108" s="21" t="s">
        <v>553</v>
      </c>
    </row>
    <row r="109" spans="1:14" ht="119" x14ac:dyDescent="0.2">
      <c r="A109" s="2">
        <v>108</v>
      </c>
      <c r="B109" s="3" t="s">
        <v>554</v>
      </c>
      <c r="C109" s="3" t="s">
        <v>555</v>
      </c>
      <c r="D109" s="9" t="s">
        <v>556</v>
      </c>
      <c r="E109" s="9"/>
      <c r="F109" s="10" t="s">
        <v>18</v>
      </c>
      <c r="G109" s="11">
        <v>1</v>
      </c>
      <c r="H109" s="11">
        <v>0</v>
      </c>
      <c r="I109" s="12" t="s">
        <v>557</v>
      </c>
      <c r="J109" s="13">
        <v>1</v>
      </c>
      <c r="K109" s="13">
        <v>0</v>
      </c>
      <c r="L109" s="21" t="s">
        <v>558</v>
      </c>
      <c r="M109" s="21" t="s">
        <v>45</v>
      </c>
      <c r="N109" s="21" t="s">
        <v>559</v>
      </c>
    </row>
    <row r="110" spans="1:14" ht="119" x14ac:dyDescent="0.2">
      <c r="A110" s="2">
        <v>109</v>
      </c>
      <c r="B110" s="3" t="s">
        <v>560</v>
      </c>
      <c r="C110" s="3" t="s">
        <v>561</v>
      </c>
      <c r="D110" s="9" t="s">
        <v>562</v>
      </c>
      <c r="E110" s="9"/>
      <c r="F110" s="10" t="s">
        <v>18</v>
      </c>
      <c r="G110" s="11">
        <v>1</v>
      </c>
      <c r="H110" s="11">
        <v>0</v>
      </c>
      <c r="I110" s="12" t="s">
        <v>563</v>
      </c>
      <c r="J110" s="13">
        <v>1</v>
      </c>
      <c r="K110" s="13">
        <v>0</v>
      </c>
      <c r="L110" s="21" t="s">
        <v>564</v>
      </c>
      <c r="M110" s="21" t="s">
        <v>45</v>
      </c>
      <c r="N110" s="21" t="s">
        <v>565</v>
      </c>
    </row>
    <row r="111" spans="1:14" ht="68" x14ac:dyDescent="0.2">
      <c r="A111" s="2">
        <v>110</v>
      </c>
      <c r="B111" s="3" t="s">
        <v>566</v>
      </c>
      <c r="C111" s="3" t="s">
        <v>567</v>
      </c>
      <c r="D111" s="9" t="s">
        <v>568</v>
      </c>
      <c r="E111" s="9"/>
      <c r="F111" s="10" t="s">
        <v>18</v>
      </c>
      <c r="G111" s="11">
        <v>1</v>
      </c>
      <c r="H111" s="11">
        <v>0</v>
      </c>
      <c r="I111" s="16" t="s">
        <v>569</v>
      </c>
      <c r="J111" s="13">
        <v>0</v>
      </c>
      <c r="K111" s="13">
        <v>1</v>
      </c>
      <c r="L111" s="28" t="s">
        <v>570</v>
      </c>
    </row>
    <row r="112" spans="1:14" ht="34" x14ac:dyDescent="0.2">
      <c r="A112" s="2">
        <v>111</v>
      </c>
      <c r="B112" s="3" t="s">
        <v>571</v>
      </c>
      <c r="C112" s="3" t="s">
        <v>572</v>
      </c>
      <c r="D112" s="9" t="s">
        <v>573</v>
      </c>
      <c r="E112" s="9" t="s">
        <v>17</v>
      </c>
      <c r="F112" s="15" t="s">
        <v>32</v>
      </c>
      <c r="G112" s="17">
        <v>0</v>
      </c>
      <c r="H112" s="17">
        <v>1</v>
      </c>
      <c r="I112" s="14"/>
      <c r="J112" s="9"/>
      <c r="K112" s="9"/>
      <c r="L112" s="21" t="s">
        <v>574</v>
      </c>
    </row>
    <row r="113" spans="1:14" x14ac:dyDescent="0.2">
      <c r="A113" s="2">
        <v>112</v>
      </c>
      <c r="B113" s="3" t="s">
        <v>575</v>
      </c>
      <c r="C113" s="3" t="s">
        <v>576</v>
      </c>
      <c r="D113" s="9" t="s">
        <v>577</v>
      </c>
      <c r="E113" s="9" t="s">
        <v>31</v>
      </c>
      <c r="F113" s="15" t="s">
        <v>32</v>
      </c>
      <c r="G113" s="17">
        <v>0</v>
      </c>
      <c r="H113" s="17">
        <v>1</v>
      </c>
      <c r="I113" s="14"/>
      <c r="J113" s="23"/>
      <c r="K113" s="23"/>
    </row>
    <row r="114" spans="1:14" ht="51" x14ac:dyDescent="0.2">
      <c r="A114" s="2">
        <v>113</v>
      </c>
      <c r="B114" s="3" t="s">
        <v>578</v>
      </c>
      <c r="C114" s="3" t="s">
        <v>579</v>
      </c>
      <c r="D114" s="9" t="s">
        <v>580</v>
      </c>
      <c r="E114" s="9"/>
      <c r="F114" s="10" t="s">
        <v>18</v>
      </c>
      <c r="G114" s="11">
        <v>1</v>
      </c>
      <c r="H114" s="11">
        <v>0</v>
      </c>
      <c r="I114" s="14"/>
      <c r="J114" s="9"/>
      <c r="K114" s="9"/>
      <c r="L114" s="28" t="s">
        <v>581</v>
      </c>
      <c r="N114" s="21" t="s">
        <v>582</v>
      </c>
    </row>
    <row r="115" spans="1:14" ht="51" x14ac:dyDescent="0.2">
      <c r="A115" s="2">
        <v>114</v>
      </c>
      <c r="B115" s="3" t="s">
        <v>583</v>
      </c>
      <c r="C115" s="3" t="s">
        <v>584</v>
      </c>
      <c r="D115" s="9" t="s">
        <v>585</v>
      </c>
      <c r="E115" s="9"/>
      <c r="F115" s="10" t="s">
        <v>18</v>
      </c>
      <c r="G115" s="11">
        <v>1</v>
      </c>
      <c r="H115" s="11">
        <v>0</v>
      </c>
      <c r="I115" s="14"/>
      <c r="J115" s="23"/>
      <c r="K115" s="23"/>
      <c r="L115" s="21" t="s">
        <v>586</v>
      </c>
      <c r="M115" s="21" t="s">
        <v>45</v>
      </c>
    </row>
    <row r="116" spans="1:14" ht="68" x14ac:dyDescent="0.2">
      <c r="A116" s="2">
        <v>115</v>
      </c>
      <c r="B116" s="3" t="s">
        <v>587</v>
      </c>
      <c r="C116" s="3" t="s">
        <v>588</v>
      </c>
      <c r="D116" s="9" t="s">
        <v>589</v>
      </c>
      <c r="E116" s="9" t="s">
        <v>100</v>
      </c>
      <c r="F116" s="15" t="s">
        <v>32</v>
      </c>
      <c r="G116" s="17">
        <v>0</v>
      </c>
      <c r="H116" s="17">
        <v>1</v>
      </c>
      <c r="I116" s="14"/>
      <c r="J116" s="9"/>
      <c r="K116" s="9"/>
      <c r="L116" s="21" t="s">
        <v>590</v>
      </c>
    </row>
    <row r="117" spans="1:14" ht="187" x14ac:dyDescent="0.2">
      <c r="A117" s="2">
        <v>116</v>
      </c>
      <c r="B117" s="3" t="s">
        <v>591</v>
      </c>
      <c r="C117" s="3" t="s">
        <v>592</v>
      </c>
      <c r="D117" s="9" t="s">
        <v>593</v>
      </c>
      <c r="E117" s="9"/>
      <c r="F117" s="10" t="s">
        <v>18</v>
      </c>
      <c r="G117" s="11">
        <v>1</v>
      </c>
      <c r="H117" s="11">
        <v>0</v>
      </c>
      <c r="I117" s="16" t="s">
        <v>594</v>
      </c>
      <c r="J117" s="13">
        <v>0</v>
      </c>
      <c r="K117" s="13">
        <v>1</v>
      </c>
      <c r="L117" s="21" t="s">
        <v>595</v>
      </c>
      <c r="M117" s="21" t="s">
        <v>21</v>
      </c>
    </row>
    <row r="118" spans="1:14" ht="102" x14ac:dyDescent="0.2">
      <c r="A118" s="2">
        <v>117</v>
      </c>
      <c r="B118" s="3" t="s">
        <v>596</v>
      </c>
      <c r="C118" s="3" t="s">
        <v>597</v>
      </c>
      <c r="D118" s="9" t="s">
        <v>598</v>
      </c>
      <c r="E118" s="9"/>
      <c r="F118" s="10" t="s">
        <v>18</v>
      </c>
      <c r="G118" s="11">
        <v>1</v>
      </c>
      <c r="H118" s="11">
        <v>0</v>
      </c>
      <c r="I118" s="16" t="s">
        <v>599</v>
      </c>
      <c r="J118" s="13">
        <v>0</v>
      </c>
      <c r="K118" s="13">
        <v>1</v>
      </c>
      <c r="L118" s="21" t="s">
        <v>600</v>
      </c>
      <c r="M118" s="21" t="s">
        <v>45</v>
      </c>
      <c r="N118" s="21" t="s">
        <v>601</v>
      </c>
    </row>
    <row r="119" spans="1:14" ht="187" x14ac:dyDescent="0.2">
      <c r="A119" s="2">
        <v>118</v>
      </c>
      <c r="B119" s="3" t="s">
        <v>602</v>
      </c>
      <c r="C119" s="3" t="s">
        <v>603</v>
      </c>
      <c r="D119" s="9" t="s">
        <v>604</v>
      </c>
      <c r="E119" s="9"/>
      <c r="F119" s="10" t="s">
        <v>18</v>
      </c>
      <c r="G119" s="11">
        <v>1</v>
      </c>
      <c r="H119" s="11">
        <v>0</v>
      </c>
      <c r="I119" s="16" t="s">
        <v>605</v>
      </c>
      <c r="J119" s="13">
        <v>0</v>
      </c>
      <c r="K119" s="13">
        <v>1</v>
      </c>
      <c r="L119" s="21" t="s">
        <v>606</v>
      </c>
      <c r="M119" s="21" t="s">
        <v>45</v>
      </c>
    </row>
    <row r="120" spans="1:14" ht="34" x14ac:dyDescent="0.2">
      <c r="A120" s="2">
        <v>119</v>
      </c>
      <c r="B120" s="3" t="s">
        <v>607</v>
      </c>
      <c r="C120" s="3" t="s">
        <v>608</v>
      </c>
      <c r="D120" s="9" t="s">
        <v>609</v>
      </c>
      <c r="E120" s="9" t="s">
        <v>112</v>
      </c>
      <c r="F120" s="15" t="s">
        <v>32</v>
      </c>
      <c r="G120" s="17">
        <v>0</v>
      </c>
      <c r="H120" s="17">
        <v>1</v>
      </c>
      <c r="I120" s="14"/>
      <c r="J120" s="9"/>
      <c r="K120" s="9"/>
      <c r="L120" s="21" t="s">
        <v>610</v>
      </c>
      <c r="N120" s="21" t="s">
        <v>611</v>
      </c>
    </row>
    <row r="121" spans="1:14" ht="170" x14ac:dyDescent="0.2">
      <c r="A121" s="2">
        <v>120</v>
      </c>
      <c r="B121" s="3" t="s">
        <v>612</v>
      </c>
      <c r="C121" s="3" t="s">
        <v>613</v>
      </c>
      <c r="D121" s="9" t="s">
        <v>614</v>
      </c>
      <c r="E121" s="9"/>
      <c r="F121" s="10" t="s">
        <v>18</v>
      </c>
      <c r="G121" s="11">
        <v>1</v>
      </c>
      <c r="H121" s="11">
        <v>0</v>
      </c>
      <c r="I121" s="14"/>
      <c r="J121" s="23"/>
      <c r="K121" s="23"/>
      <c r="L121" s="21" t="s">
        <v>615</v>
      </c>
      <c r="M121" s="21" t="s">
        <v>21</v>
      </c>
      <c r="N121" s="21" t="s">
        <v>616</v>
      </c>
    </row>
    <row r="122" spans="1:14" ht="110" customHeight="1" x14ac:dyDescent="0.2">
      <c r="A122" s="2">
        <v>121</v>
      </c>
      <c r="B122" s="3" t="s">
        <v>617</v>
      </c>
      <c r="C122" s="3" t="s">
        <v>618</v>
      </c>
      <c r="D122" s="9" t="s">
        <v>619</v>
      </c>
      <c r="E122" s="9"/>
      <c r="F122" s="10" t="s">
        <v>18</v>
      </c>
      <c r="G122" s="11">
        <v>1</v>
      </c>
      <c r="H122" s="11">
        <v>0</v>
      </c>
      <c r="I122" s="14"/>
      <c r="J122" s="9"/>
      <c r="K122" s="9"/>
      <c r="L122" s="21" t="s">
        <v>620</v>
      </c>
      <c r="M122" s="21" t="s">
        <v>34</v>
      </c>
    </row>
    <row r="123" spans="1:14" ht="34" x14ac:dyDescent="0.2">
      <c r="A123" s="2">
        <v>122</v>
      </c>
      <c r="B123" s="3" t="s">
        <v>621</v>
      </c>
      <c r="C123" s="3" t="s">
        <v>622</v>
      </c>
      <c r="D123" s="25" t="s">
        <v>623</v>
      </c>
      <c r="E123" s="9" t="s">
        <v>31</v>
      </c>
      <c r="F123" s="15" t="s">
        <v>32</v>
      </c>
      <c r="G123" s="17">
        <v>0</v>
      </c>
      <c r="H123" s="17">
        <v>1</v>
      </c>
      <c r="I123" s="14"/>
      <c r="J123" s="9"/>
      <c r="K123" s="9"/>
      <c r="L123" s="21" t="s">
        <v>624</v>
      </c>
    </row>
    <row r="124" spans="1:14" ht="51" x14ac:dyDescent="0.2">
      <c r="A124" s="2">
        <v>123</v>
      </c>
      <c r="B124" s="3" t="s">
        <v>625</v>
      </c>
      <c r="C124" s="3" t="s">
        <v>626</v>
      </c>
      <c r="D124" s="25" t="s">
        <v>627</v>
      </c>
      <c r="E124" s="9" t="s">
        <v>31</v>
      </c>
      <c r="F124" s="15" t="s">
        <v>32</v>
      </c>
      <c r="G124" s="17">
        <v>0</v>
      </c>
      <c r="H124" s="17">
        <v>1</v>
      </c>
      <c r="I124" s="14"/>
      <c r="J124" s="9"/>
      <c r="K124" s="9"/>
      <c r="L124" s="21" t="s">
        <v>628</v>
      </c>
      <c r="N124" s="21" t="s">
        <v>629</v>
      </c>
    </row>
    <row r="125" spans="1:14" ht="221" x14ac:dyDescent="0.2">
      <c r="A125" s="2">
        <v>124</v>
      </c>
      <c r="B125" s="3" t="s">
        <v>630</v>
      </c>
      <c r="C125" s="3" t="s">
        <v>631</v>
      </c>
      <c r="D125" s="25" t="s">
        <v>632</v>
      </c>
      <c r="E125" s="9"/>
      <c r="F125" s="10" t="s">
        <v>18</v>
      </c>
      <c r="G125" s="11">
        <v>1</v>
      </c>
      <c r="H125" s="11">
        <v>0</v>
      </c>
      <c r="I125" s="16" t="s">
        <v>633</v>
      </c>
      <c r="J125" s="13">
        <v>0</v>
      </c>
      <c r="K125" s="13">
        <v>1</v>
      </c>
      <c r="L125" s="21" t="s">
        <v>634</v>
      </c>
      <c r="M125" s="21" t="s">
        <v>21</v>
      </c>
      <c r="N125" s="21" t="s">
        <v>635</v>
      </c>
    </row>
    <row r="126" spans="1:14" ht="187" x14ac:dyDescent="0.2">
      <c r="A126" s="2">
        <v>125</v>
      </c>
      <c r="B126" s="3" t="s">
        <v>636</v>
      </c>
      <c r="C126" s="3" t="s">
        <v>637</v>
      </c>
      <c r="D126" s="25" t="s">
        <v>638</v>
      </c>
      <c r="E126" s="9"/>
      <c r="F126" s="10" t="s">
        <v>18</v>
      </c>
      <c r="G126" s="11">
        <v>1</v>
      </c>
      <c r="H126" s="11">
        <v>0</v>
      </c>
      <c r="I126" s="9"/>
      <c r="J126" s="9"/>
      <c r="K126" s="9"/>
      <c r="L126" s="21" t="s">
        <v>639</v>
      </c>
      <c r="M126" s="21" t="s">
        <v>21</v>
      </c>
      <c r="N126" s="21" t="s">
        <v>640</v>
      </c>
    </row>
    <row r="127" spans="1:14" x14ac:dyDescent="0.2">
      <c r="A127" s="2">
        <v>126</v>
      </c>
      <c r="B127" s="3" t="s">
        <v>641</v>
      </c>
      <c r="C127" s="3" t="s">
        <v>642</v>
      </c>
      <c r="D127" s="25" t="s">
        <v>643</v>
      </c>
      <c r="E127" s="9" t="s">
        <v>139</v>
      </c>
      <c r="F127" s="15" t="s">
        <v>32</v>
      </c>
      <c r="G127" s="17">
        <v>0</v>
      </c>
      <c r="H127" s="17">
        <v>1</v>
      </c>
      <c r="I127" s="9"/>
      <c r="J127" s="9"/>
      <c r="K127" s="9"/>
    </row>
    <row r="128" spans="1:14" ht="153" x14ac:dyDescent="0.2">
      <c r="A128" s="2">
        <v>127</v>
      </c>
      <c r="B128" s="3" t="s">
        <v>644</v>
      </c>
      <c r="C128" s="3" t="s">
        <v>645</v>
      </c>
      <c r="D128" s="25" t="s">
        <v>646</v>
      </c>
      <c r="E128" s="9"/>
      <c r="F128" s="10" t="s">
        <v>18</v>
      </c>
      <c r="G128" s="11">
        <v>1</v>
      </c>
      <c r="H128" s="11">
        <v>0</v>
      </c>
      <c r="I128" s="9"/>
      <c r="J128" s="9"/>
      <c r="K128" s="9"/>
      <c r="L128" s="21" t="s">
        <v>647</v>
      </c>
      <c r="M128" s="21" t="s">
        <v>21</v>
      </c>
      <c r="N128" s="21" t="s">
        <v>648</v>
      </c>
    </row>
    <row r="129" spans="1:14" ht="51" x14ac:dyDescent="0.2">
      <c r="A129" s="2">
        <v>128</v>
      </c>
      <c r="B129" s="3" t="s">
        <v>649</v>
      </c>
      <c r="C129" s="3" t="s">
        <v>650</v>
      </c>
      <c r="D129" s="25" t="s">
        <v>651</v>
      </c>
      <c r="E129" s="9" t="s">
        <v>17</v>
      </c>
      <c r="F129" s="15" t="s">
        <v>32</v>
      </c>
      <c r="G129" s="17">
        <v>0</v>
      </c>
      <c r="H129" s="17">
        <v>1</v>
      </c>
      <c r="I129" s="12" t="s">
        <v>652</v>
      </c>
      <c r="J129" s="13">
        <v>1</v>
      </c>
      <c r="K129" s="13">
        <v>0</v>
      </c>
      <c r="L129" s="21" t="s">
        <v>653</v>
      </c>
    </row>
    <row r="130" spans="1:14" ht="85" x14ac:dyDescent="0.2">
      <c r="A130" s="2">
        <v>129</v>
      </c>
      <c r="B130" s="3" t="s">
        <v>654</v>
      </c>
      <c r="C130" s="3" t="s">
        <v>655</v>
      </c>
      <c r="D130" s="9" t="s">
        <v>656</v>
      </c>
      <c r="E130" s="9"/>
      <c r="F130" s="10" t="s">
        <v>18</v>
      </c>
      <c r="G130" s="11">
        <v>1</v>
      </c>
      <c r="H130" s="11">
        <v>0</v>
      </c>
      <c r="I130" s="23"/>
      <c r="J130" s="23"/>
      <c r="K130" s="23"/>
      <c r="L130" s="21" t="s">
        <v>657</v>
      </c>
      <c r="M130" s="21" t="s">
        <v>21</v>
      </c>
    </row>
    <row r="131" spans="1:14" ht="102" x14ac:dyDescent="0.2">
      <c r="A131" s="2">
        <v>130</v>
      </c>
      <c r="B131" s="3" t="s">
        <v>658</v>
      </c>
      <c r="C131" s="3" t="s">
        <v>659</v>
      </c>
      <c r="D131" s="9" t="s">
        <v>660</v>
      </c>
      <c r="E131" s="9"/>
      <c r="F131" s="10" t="s">
        <v>18</v>
      </c>
      <c r="G131" s="11">
        <v>1</v>
      </c>
      <c r="H131" s="11">
        <v>0</v>
      </c>
      <c r="I131" s="12" t="s">
        <v>661</v>
      </c>
      <c r="J131" s="13">
        <v>1</v>
      </c>
      <c r="K131" s="13">
        <v>0</v>
      </c>
      <c r="L131" s="21" t="s">
        <v>662</v>
      </c>
      <c r="M131" s="21" t="s">
        <v>34</v>
      </c>
      <c r="N131" s="21" t="s">
        <v>663</v>
      </c>
    </row>
    <row r="132" spans="1:14" ht="187" x14ac:dyDescent="0.2">
      <c r="A132" s="2">
        <v>131</v>
      </c>
      <c r="B132" s="3" t="s">
        <v>664</v>
      </c>
      <c r="C132" s="3" t="s">
        <v>665</v>
      </c>
      <c r="D132" s="9" t="s">
        <v>666</v>
      </c>
      <c r="E132" s="9"/>
      <c r="F132" s="10" t="s">
        <v>18</v>
      </c>
      <c r="G132" s="11">
        <v>1</v>
      </c>
      <c r="H132" s="11">
        <v>0</v>
      </c>
      <c r="I132" s="16" t="s">
        <v>667</v>
      </c>
      <c r="J132" s="13">
        <v>0</v>
      </c>
      <c r="K132" s="13">
        <v>1</v>
      </c>
      <c r="L132" s="21" t="s">
        <v>668</v>
      </c>
      <c r="M132" s="21" t="s">
        <v>45</v>
      </c>
      <c r="N132" s="21" t="s">
        <v>669</v>
      </c>
    </row>
    <row r="133" spans="1:14" ht="136" x14ac:dyDescent="0.2">
      <c r="A133" s="2">
        <v>132</v>
      </c>
      <c r="B133" s="3" t="s">
        <v>670</v>
      </c>
      <c r="C133" s="3" t="s">
        <v>671</v>
      </c>
      <c r="D133" s="9" t="s">
        <v>672</v>
      </c>
      <c r="E133" s="9"/>
      <c r="F133" s="10" t="s">
        <v>18</v>
      </c>
      <c r="G133" s="11">
        <v>1</v>
      </c>
      <c r="H133" s="11">
        <v>0</v>
      </c>
      <c r="I133" s="16" t="s">
        <v>673</v>
      </c>
      <c r="J133" s="24" t="s">
        <v>322</v>
      </c>
      <c r="K133" s="24" t="s">
        <v>321</v>
      </c>
      <c r="L133" s="21" t="s">
        <v>674</v>
      </c>
      <c r="M133" s="21" t="s">
        <v>45</v>
      </c>
    </row>
    <row r="134" spans="1:14" ht="153" x14ac:dyDescent="0.2">
      <c r="A134" s="2">
        <v>133</v>
      </c>
      <c r="B134" s="3" t="s">
        <v>675</v>
      </c>
      <c r="C134" s="3" t="s">
        <v>676</v>
      </c>
      <c r="D134" s="9" t="s">
        <v>677</v>
      </c>
      <c r="E134" s="9"/>
      <c r="F134" s="10" t="s">
        <v>18</v>
      </c>
      <c r="G134" s="11">
        <v>1</v>
      </c>
      <c r="H134" s="11">
        <v>0</v>
      </c>
      <c r="I134" s="12" t="s">
        <v>678</v>
      </c>
      <c r="J134" s="13">
        <v>1</v>
      </c>
      <c r="K134" s="13">
        <v>0</v>
      </c>
      <c r="L134" s="21" t="s">
        <v>679</v>
      </c>
      <c r="M134" s="21" t="s">
        <v>34</v>
      </c>
    </row>
    <row r="135" spans="1:14" ht="106" customHeight="1" x14ac:dyDescent="0.2">
      <c r="A135" s="2">
        <v>134</v>
      </c>
      <c r="B135" s="3" t="s">
        <v>680</v>
      </c>
      <c r="C135" s="3" t="s">
        <v>681</v>
      </c>
      <c r="D135" s="9" t="s">
        <v>682</v>
      </c>
      <c r="E135" s="9"/>
      <c r="F135" s="10" t="s">
        <v>18</v>
      </c>
      <c r="G135" s="11">
        <v>1</v>
      </c>
      <c r="H135" s="11">
        <v>0</v>
      </c>
      <c r="I135" s="16" t="s">
        <v>683</v>
      </c>
      <c r="J135" s="13">
        <v>0</v>
      </c>
      <c r="K135" s="13">
        <v>1</v>
      </c>
      <c r="L135" s="21" t="s">
        <v>684</v>
      </c>
      <c r="M135" s="21" t="s">
        <v>45</v>
      </c>
    </row>
    <row r="136" spans="1:14" ht="179" customHeight="1" x14ac:dyDescent="0.2">
      <c r="A136" s="2">
        <v>135</v>
      </c>
      <c r="B136" s="3" t="s">
        <v>685</v>
      </c>
      <c r="C136" s="3" t="s">
        <v>686</v>
      </c>
      <c r="D136" s="9" t="s">
        <v>687</v>
      </c>
      <c r="E136" s="9" t="s">
        <v>43</v>
      </c>
      <c r="F136" s="15" t="s">
        <v>32</v>
      </c>
      <c r="G136" s="17">
        <v>0</v>
      </c>
      <c r="H136" s="17">
        <v>1</v>
      </c>
      <c r="I136" s="16" t="s">
        <v>688</v>
      </c>
      <c r="J136" s="13">
        <v>0</v>
      </c>
      <c r="K136" s="13">
        <v>1</v>
      </c>
      <c r="L136" s="21" t="s">
        <v>689</v>
      </c>
      <c r="N136" s="21" t="s">
        <v>690</v>
      </c>
    </row>
    <row r="137" spans="1:14" ht="102" x14ac:dyDescent="0.2">
      <c r="A137" s="2">
        <v>136</v>
      </c>
      <c r="B137" s="3" t="s">
        <v>691</v>
      </c>
      <c r="C137" s="3" t="s">
        <v>692</v>
      </c>
      <c r="D137" s="9" t="s">
        <v>693</v>
      </c>
      <c r="E137" s="9" t="s">
        <v>17</v>
      </c>
      <c r="F137" s="15" t="s">
        <v>32</v>
      </c>
      <c r="G137" s="17">
        <v>0</v>
      </c>
      <c r="H137" s="17">
        <v>1</v>
      </c>
      <c r="I137" s="14"/>
      <c r="J137" s="23"/>
      <c r="K137" s="23"/>
      <c r="L137" s="21" t="s">
        <v>694</v>
      </c>
      <c r="M137" s="21" t="s">
        <v>34</v>
      </c>
    </row>
    <row r="138" spans="1:14" ht="47" customHeight="1" x14ac:dyDescent="0.2">
      <c r="A138" s="2">
        <v>137</v>
      </c>
      <c r="B138" s="3" t="s">
        <v>695</v>
      </c>
      <c r="C138" s="3" t="s">
        <v>696</v>
      </c>
      <c r="D138" s="9" t="s">
        <v>697</v>
      </c>
      <c r="E138" s="9"/>
      <c r="F138" s="10" t="s">
        <v>18</v>
      </c>
      <c r="G138" s="11">
        <v>1</v>
      </c>
      <c r="H138" s="11">
        <v>0</v>
      </c>
      <c r="I138" s="14"/>
      <c r="J138" s="23"/>
      <c r="K138" s="23"/>
      <c r="L138" s="21" t="s">
        <v>698</v>
      </c>
      <c r="M138" s="21" t="s">
        <v>21</v>
      </c>
      <c r="N138" s="21" t="s">
        <v>699</v>
      </c>
    </row>
    <row r="139" spans="1:14" ht="136" x14ac:dyDescent="0.2">
      <c r="A139" s="2">
        <v>138</v>
      </c>
      <c r="B139" s="3" t="s">
        <v>700</v>
      </c>
      <c r="C139" s="3" t="s">
        <v>701</v>
      </c>
      <c r="D139" s="9" t="s">
        <v>702</v>
      </c>
      <c r="E139" s="9" t="s">
        <v>17</v>
      </c>
      <c r="F139" s="15" t="s">
        <v>32</v>
      </c>
      <c r="G139" s="17">
        <v>0</v>
      </c>
      <c r="H139" s="17">
        <v>1</v>
      </c>
      <c r="I139" s="18" t="s">
        <v>703</v>
      </c>
      <c r="J139" s="24" t="s">
        <v>321</v>
      </c>
      <c r="K139" s="24" t="s">
        <v>322</v>
      </c>
      <c r="L139" s="21" t="s">
        <v>704</v>
      </c>
    </row>
    <row r="140" spans="1:14" ht="85" x14ac:dyDescent="0.2">
      <c r="A140" s="2">
        <v>139</v>
      </c>
      <c r="B140" s="3" t="s">
        <v>705</v>
      </c>
      <c r="C140" s="3" t="s">
        <v>706</v>
      </c>
      <c r="D140" s="9" t="s">
        <v>707</v>
      </c>
      <c r="E140" s="9"/>
      <c r="F140" s="10" t="s">
        <v>18</v>
      </c>
      <c r="G140" s="11">
        <v>1</v>
      </c>
      <c r="H140" s="11">
        <v>0</v>
      </c>
      <c r="I140" s="14"/>
      <c r="J140" s="23"/>
      <c r="K140" s="23"/>
      <c r="L140" s="21" t="s">
        <v>708</v>
      </c>
      <c r="M140" s="21" t="s">
        <v>34</v>
      </c>
    </row>
    <row r="141" spans="1:14" ht="68" x14ac:dyDescent="0.2">
      <c r="A141" s="2">
        <v>140</v>
      </c>
      <c r="B141" s="3" t="s">
        <v>709</v>
      </c>
      <c r="C141" s="3" t="s">
        <v>710</v>
      </c>
      <c r="D141" s="9" t="s">
        <v>711</v>
      </c>
      <c r="E141" s="9" t="s">
        <v>712</v>
      </c>
      <c r="F141" s="15" t="s">
        <v>32</v>
      </c>
      <c r="G141" s="17">
        <v>0</v>
      </c>
      <c r="H141" s="17">
        <v>1</v>
      </c>
      <c r="I141" s="14"/>
      <c r="J141" s="23"/>
      <c r="K141" s="23"/>
      <c r="L141" s="21" t="s">
        <v>713</v>
      </c>
      <c r="N141" s="21" t="s">
        <v>714</v>
      </c>
    </row>
    <row r="142" spans="1:14" ht="85" x14ac:dyDescent="0.2">
      <c r="A142" s="2">
        <v>141</v>
      </c>
      <c r="B142" s="3" t="s">
        <v>715</v>
      </c>
      <c r="C142" s="3" t="s">
        <v>716</v>
      </c>
      <c r="D142" s="9" t="s">
        <v>717</v>
      </c>
      <c r="E142" s="9" t="s">
        <v>718</v>
      </c>
      <c r="F142" s="15" t="s">
        <v>32</v>
      </c>
      <c r="G142" s="17">
        <v>0</v>
      </c>
      <c r="H142" s="17">
        <v>1</v>
      </c>
      <c r="I142" s="14"/>
      <c r="J142" s="23"/>
      <c r="K142" s="23"/>
      <c r="L142" s="21" t="s">
        <v>719</v>
      </c>
    </row>
    <row r="143" spans="1:14" ht="119" x14ac:dyDescent="0.2">
      <c r="A143" s="2">
        <v>142</v>
      </c>
      <c r="B143" s="3" t="s">
        <v>720</v>
      </c>
      <c r="C143" s="3" t="s">
        <v>721</v>
      </c>
      <c r="D143" s="9" t="s">
        <v>722</v>
      </c>
      <c r="E143" s="9"/>
      <c r="F143" s="10" t="s">
        <v>18</v>
      </c>
      <c r="G143" s="11">
        <v>1</v>
      </c>
      <c r="H143" s="11">
        <v>0</v>
      </c>
      <c r="I143" s="14"/>
      <c r="J143" s="23"/>
      <c r="K143" s="23"/>
      <c r="L143" s="21" t="s">
        <v>723</v>
      </c>
      <c r="M143" s="21" t="s">
        <v>21</v>
      </c>
    </row>
    <row r="144" spans="1:14" ht="85" x14ac:dyDescent="0.2">
      <c r="A144" s="2">
        <v>143</v>
      </c>
      <c r="B144" s="3" t="s">
        <v>724</v>
      </c>
      <c r="C144" s="3" t="s">
        <v>725</v>
      </c>
      <c r="D144" s="9" t="s">
        <v>726</v>
      </c>
      <c r="E144" s="9"/>
      <c r="F144" s="10" t="s">
        <v>18</v>
      </c>
      <c r="G144" s="11">
        <v>1</v>
      </c>
      <c r="H144" s="11">
        <v>0</v>
      </c>
      <c r="I144" s="14"/>
      <c r="J144" s="23"/>
      <c r="K144" s="23"/>
      <c r="L144" s="21" t="s">
        <v>727</v>
      </c>
      <c r="M144" s="21" t="s">
        <v>34</v>
      </c>
      <c r="N144" s="21" t="s">
        <v>728</v>
      </c>
    </row>
    <row r="145" spans="1:14" ht="85" x14ac:dyDescent="0.2">
      <c r="A145" s="2">
        <v>144</v>
      </c>
      <c r="B145" s="3" t="s">
        <v>729</v>
      </c>
      <c r="C145" s="3" t="s">
        <v>730</v>
      </c>
      <c r="D145" s="9" t="s">
        <v>731</v>
      </c>
      <c r="E145" s="9" t="s">
        <v>17</v>
      </c>
      <c r="F145" s="15" t="s">
        <v>32</v>
      </c>
      <c r="G145" s="17">
        <v>0</v>
      </c>
      <c r="H145" s="17">
        <v>1</v>
      </c>
      <c r="I145" s="14"/>
      <c r="J145" s="23"/>
      <c r="K145" s="23"/>
      <c r="L145" s="21" t="s">
        <v>732</v>
      </c>
      <c r="N145" s="21" t="s">
        <v>733</v>
      </c>
    </row>
    <row r="146" spans="1:14" ht="85" x14ac:dyDescent="0.2">
      <c r="A146" s="2">
        <v>145</v>
      </c>
      <c r="B146" s="3" t="s">
        <v>734</v>
      </c>
      <c r="C146" s="3" t="s">
        <v>735</v>
      </c>
      <c r="D146" s="9" t="s">
        <v>736</v>
      </c>
      <c r="E146" s="9" t="s">
        <v>50</v>
      </c>
      <c r="F146" s="15" t="s">
        <v>32</v>
      </c>
      <c r="G146" s="17">
        <v>0</v>
      </c>
      <c r="H146" s="17">
        <v>1</v>
      </c>
      <c r="I146" s="14"/>
      <c r="J146" s="23"/>
      <c r="K146" s="23"/>
      <c r="N146" s="21" t="s">
        <v>737</v>
      </c>
    </row>
    <row r="147" spans="1:14" ht="34" x14ac:dyDescent="0.2">
      <c r="A147" s="2">
        <v>146</v>
      </c>
      <c r="B147" s="3" t="s">
        <v>738</v>
      </c>
      <c r="C147" s="3" t="s">
        <v>739</v>
      </c>
      <c r="D147" s="9" t="s">
        <v>740</v>
      </c>
      <c r="E147" s="9"/>
      <c r="F147" s="10" t="s">
        <v>18</v>
      </c>
      <c r="G147" s="11">
        <v>1</v>
      </c>
      <c r="H147" s="11">
        <v>0</v>
      </c>
      <c r="I147" s="14"/>
      <c r="J147" s="23"/>
      <c r="K147" s="23"/>
      <c r="L147" s="21" t="s">
        <v>741</v>
      </c>
      <c r="M147" s="21" t="s">
        <v>21</v>
      </c>
    </row>
    <row r="148" spans="1:14" ht="85" x14ac:dyDescent="0.2">
      <c r="A148" s="2">
        <v>147</v>
      </c>
      <c r="B148" s="3" t="s">
        <v>742</v>
      </c>
      <c r="C148" s="3" t="s">
        <v>743</v>
      </c>
      <c r="D148" s="9" t="s">
        <v>744</v>
      </c>
      <c r="E148" s="9" t="s">
        <v>43</v>
      </c>
      <c r="F148" s="15" t="s">
        <v>32</v>
      </c>
      <c r="G148" s="17">
        <v>0</v>
      </c>
      <c r="H148" s="17">
        <v>1</v>
      </c>
      <c r="I148" s="18" t="s">
        <v>745</v>
      </c>
      <c r="J148" s="24" t="s">
        <v>321</v>
      </c>
      <c r="K148" s="24" t="s">
        <v>322</v>
      </c>
      <c r="L148" s="21" t="s">
        <v>746</v>
      </c>
    </row>
    <row r="149" spans="1:14" ht="102" x14ac:dyDescent="0.2">
      <c r="A149" s="2">
        <v>148</v>
      </c>
      <c r="B149" s="3" t="s">
        <v>747</v>
      </c>
      <c r="C149" s="3" t="s">
        <v>748</v>
      </c>
      <c r="D149" s="9" t="s">
        <v>749</v>
      </c>
      <c r="E149" s="9" t="s">
        <v>112</v>
      </c>
      <c r="F149" s="15" t="s">
        <v>32</v>
      </c>
      <c r="G149" s="17">
        <v>0</v>
      </c>
      <c r="H149" s="17">
        <v>1</v>
      </c>
      <c r="I149" s="14"/>
      <c r="J149" s="23"/>
      <c r="K149" s="23"/>
      <c r="L149" s="21" t="s">
        <v>750</v>
      </c>
    </row>
    <row r="150" spans="1:14" ht="409.6" x14ac:dyDescent="0.2">
      <c r="A150" s="2">
        <v>149</v>
      </c>
      <c r="B150" s="3" t="s">
        <v>751</v>
      </c>
      <c r="C150" s="3" t="s">
        <v>752</v>
      </c>
      <c r="D150" s="9" t="s">
        <v>753</v>
      </c>
      <c r="E150" s="9" t="s">
        <v>17</v>
      </c>
      <c r="F150" s="15" t="s">
        <v>32</v>
      </c>
      <c r="G150" s="17">
        <v>0</v>
      </c>
      <c r="H150" s="17">
        <v>1</v>
      </c>
      <c r="I150" s="26" t="s">
        <v>754</v>
      </c>
      <c r="L150" s="21" t="s">
        <v>755</v>
      </c>
      <c r="N150" s="21" t="s">
        <v>756</v>
      </c>
    </row>
    <row r="151" spans="1:14" ht="63" customHeight="1" x14ac:dyDescent="0.2">
      <c r="A151" s="2">
        <v>150</v>
      </c>
      <c r="B151" s="3" t="s">
        <v>757</v>
      </c>
      <c r="C151" s="3" t="s">
        <v>758</v>
      </c>
      <c r="D151" s="9" t="s">
        <v>759</v>
      </c>
      <c r="E151" s="9"/>
      <c r="F151" s="10" t="s">
        <v>18</v>
      </c>
      <c r="G151" s="11">
        <v>1</v>
      </c>
      <c r="H151" s="11">
        <v>0</v>
      </c>
      <c r="I151" s="23"/>
      <c r="J151" s="23"/>
      <c r="K151" s="23"/>
      <c r="L151" s="21" t="s">
        <v>760</v>
      </c>
      <c r="M151" s="21" t="s">
        <v>21</v>
      </c>
      <c r="N151" s="21" t="s">
        <v>761</v>
      </c>
    </row>
    <row r="152" spans="1:14" ht="170" x14ac:dyDescent="0.2">
      <c r="A152" s="2">
        <v>151</v>
      </c>
      <c r="B152" s="3" t="s">
        <v>762</v>
      </c>
      <c r="C152" s="3" t="s">
        <v>763</v>
      </c>
      <c r="D152" s="9" t="s">
        <v>764</v>
      </c>
      <c r="E152" s="9" t="s">
        <v>31</v>
      </c>
      <c r="F152" s="15" t="s">
        <v>32</v>
      </c>
      <c r="G152" s="17">
        <v>0</v>
      </c>
      <c r="H152" s="17">
        <v>1</v>
      </c>
      <c r="I152" s="23"/>
      <c r="J152" s="23"/>
      <c r="K152" s="23"/>
      <c r="L152" s="21" t="s">
        <v>765</v>
      </c>
      <c r="N152" s="21" t="s">
        <v>766</v>
      </c>
    </row>
    <row r="153" spans="1:14" ht="85" x14ac:dyDescent="0.2">
      <c r="A153" s="2">
        <v>152</v>
      </c>
      <c r="B153" s="3" t="s">
        <v>767</v>
      </c>
      <c r="C153" s="3" t="s">
        <v>768</v>
      </c>
      <c r="D153" s="9" t="s">
        <v>769</v>
      </c>
      <c r="E153" s="9" t="s">
        <v>31</v>
      </c>
      <c r="F153" s="15" t="s">
        <v>32</v>
      </c>
      <c r="G153" s="17">
        <v>0</v>
      </c>
      <c r="H153" s="17">
        <v>1</v>
      </c>
      <c r="I153" s="23"/>
      <c r="J153" s="23"/>
      <c r="K153" s="23"/>
      <c r="L153" s="21" t="s">
        <v>770</v>
      </c>
    </row>
    <row r="154" spans="1:14" ht="255" x14ac:dyDescent="0.2">
      <c r="A154" s="2">
        <v>153</v>
      </c>
      <c r="B154" s="3" t="s">
        <v>771</v>
      </c>
      <c r="C154" s="3" t="s">
        <v>772</v>
      </c>
      <c r="D154" s="9" t="s">
        <v>773</v>
      </c>
      <c r="E154" s="9"/>
      <c r="F154" s="10" t="s">
        <v>18</v>
      </c>
      <c r="G154" s="11">
        <v>1</v>
      </c>
      <c r="H154" s="11">
        <v>0</v>
      </c>
      <c r="I154" s="18" t="s">
        <v>774</v>
      </c>
      <c r="J154" s="24" t="s">
        <v>321</v>
      </c>
      <c r="K154" s="24" t="s">
        <v>322</v>
      </c>
      <c r="L154" s="21" t="s">
        <v>775</v>
      </c>
      <c r="M154" s="21" t="s">
        <v>21</v>
      </c>
      <c r="N154" s="21" t="s">
        <v>776</v>
      </c>
    </row>
    <row r="155" spans="1:14" ht="85" x14ac:dyDescent="0.2">
      <c r="A155" s="2">
        <v>154</v>
      </c>
      <c r="B155" s="3" t="s">
        <v>777</v>
      </c>
      <c r="C155" s="3" t="s">
        <v>778</v>
      </c>
      <c r="D155" s="9" t="s">
        <v>779</v>
      </c>
      <c r="E155" s="9" t="s">
        <v>112</v>
      </c>
      <c r="F155" s="15" t="s">
        <v>32</v>
      </c>
      <c r="G155" s="17">
        <v>0</v>
      </c>
      <c r="H155" s="17">
        <v>1</v>
      </c>
      <c r="I155" s="16" t="s">
        <v>780</v>
      </c>
      <c r="J155" s="13">
        <v>0</v>
      </c>
      <c r="K155" s="13">
        <v>1</v>
      </c>
      <c r="L155" s="21" t="s">
        <v>781</v>
      </c>
      <c r="N155" s="21" t="s">
        <v>782</v>
      </c>
    </row>
    <row r="156" spans="1:14" x14ac:dyDescent="0.2">
      <c r="A156" s="2">
        <v>155</v>
      </c>
      <c r="B156" s="3" t="s">
        <v>783</v>
      </c>
      <c r="C156" s="3" t="s">
        <v>784</v>
      </c>
      <c r="D156" s="9" t="s">
        <v>785</v>
      </c>
      <c r="E156" s="9" t="s">
        <v>223</v>
      </c>
      <c r="F156" s="15" t="s">
        <v>32</v>
      </c>
      <c r="G156" s="17">
        <v>0</v>
      </c>
      <c r="H156" s="17">
        <v>1</v>
      </c>
      <c r="I156" s="14"/>
      <c r="J156" s="9"/>
      <c r="K156" s="9"/>
    </row>
    <row r="157" spans="1:14" ht="85" x14ac:dyDescent="0.2">
      <c r="A157" s="2">
        <v>156</v>
      </c>
      <c r="B157" s="3" t="s">
        <v>786</v>
      </c>
      <c r="C157" s="3" t="s">
        <v>787</v>
      </c>
      <c r="D157" s="9" t="s">
        <v>788</v>
      </c>
      <c r="E157" s="9" t="s">
        <v>50</v>
      </c>
      <c r="F157" s="15" t="s">
        <v>32</v>
      </c>
      <c r="G157" s="17">
        <v>0</v>
      </c>
      <c r="H157" s="17">
        <v>1</v>
      </c>
      <c r="I157" s="16" t="s">
        <v>789</v>
      </c>
      <c r="J157" s="13">
        <v>0</v>
      </c>
      <c r="K157" s="13">
        <v>1</v>
      </c>
      <c r="L157" s="21" t="s">
        <v>790</v>
      </c>
    </row>
    <row r="158" spans="1:14" ht="136" x14ac:dyDescent="0.2">
      <c r="A158" s="2">
        <v>157</v>
      </c>
      <c r="B158" s="3" t="s">
        <v>791</v>
      </c>
      <c r="C158" s="3" t="s">
        <v>792</v>
      </c>
      <c r="D158" s="9" t="s">
        <v>793</v>
      </c>
      <c r="E158" s="9"/>
      <c r="F158" s="10" t="s">
        <v>18</v>
      </c>
      <c r="G158" s="11">
        <v>1</v>
      </c>
      <c r="H158" s="11">
        <v>0</v>
      </c>
      <c r="I158" s="16" t="s">
        <v>794</v>
      </c>
      <c r="J158" s="13">
        <v>0</v>
      </c>
      <c r="K158" s="13">
        <v>1</v>
      </c>
      <c r="L158" s="21" t="s">
        <v>795</v>
      </c>
      <c r="M158" s="21" t="s">
        <v>45</v>
      </c>
      <c r="N158" s="21" t="s">
        <v>796</v>
      </c>
    </row>
    <row r="159" spans="1:14" ht="85" x14ac:dyDescent="0.2">
      <c r="A159" s="2">
        <v>158</v>
      </c>
      <c r="B159" s="3" t="s">
        <v>797</v>
      </c>
      <c r="C159" s="3" t="s">
        <v>798</v>
      </c>
      <c r="D159" s="9" t="s">
        <v>799</v>
      </c>
      <c r="E159" s="9"/>
      <c r="F159" s="10" t="s">
        <v>18</v>
      </c>
      <c r="G159" s="11">
        <v>1</v>
      </c>
      <c r="H159" s="11">
        <v>0</v>
      </c>
      <c r="I159" s="16" t="s">
        <v>800</v>
      </c>
      <c r="J159" s="13">
        <v>0</v>
      </c>
      <c r="K159" s="13">
        <v>1</v>
      </c>
      <c r="L159" s="21" t="s">
        <v>801</v>
      </c>
      <c r="M159" s="21" t="s">
        <v>34</v>
      </c>
      <c r="N159" s="21" t="s">
        <v>802</v>
      </c>
    </row>
    <row r="160" spans="1:14" x14ac:dyDescent="0.2">
      <c r="A160" s="2">
        <v>159</v>
      </c>
      <c r="B160" s="3" t="s">
        <v>803</v>
      </c>
      <c r="C160" s="3" t="s">
        <v>804</v>
      </c>
      <c r="D160" s="19" t="s">
        <v>805</v>
      </c>
      <c r="E160" s="9" t="s">
        <v>43</v>
      </c>
      <c r="F160" s="15" t="s">
        <v>32</v>
      </c>
      <c r="G160" s="17">
        <v>0</v>
      </c>
      <c r="H160" s="17">
        <v>1</v>
      </c>
      <c r="I160" s="14"/>
      <c r="J160" s="9"/>
      <c r="K160" s="9"/>
    </row>
    <row r="161" spans="1:14" ht="119" x14ac:dyDescent="0.2">
      <c r="A161" s="2">
        <v>160</v>
      </c>
      <c r="B161" s="3" t="s">
        <v>806</v>
      </c>
      <c r="C161" s="3" t="s">
        <v>807</v>
      </c>
      <c r="D161" s="9" t="s">
        <v>808</v>
      </c>
      <c r="E161" s="9"/>
      <c r="F161" s="10" t="s">
        <v>18</v>
      </c>
      <c r="G161" s="11">
        <v>1</v>
      </c>
      <c r="H161" s="11">
        <v>0</v>
      </c>
      <c r="I161" s="14"/>
      <c r="J161" s="23"/>
      <c r="K161" s="23"/>
      <c r="L161" s="21" t="s">
        <v>809</v>
      </c>
      <c r="M161" s="21" t="s">
        <v>21</v>
      </c>
      <c r="N161" s="21" t="s">
        <v>810</v>
      </c>
    </row>
    <row r="162" spans="1:14" ht="221" x14ac:dyDescent="0.2">
      <c r="A162" s="2">
        <v>161</v>
      </c>
      <c r="B162" s="3" t="s">
        <v>811</v>
      </c>
      <c r="C162" s="3" t="s">
        <v>812</v>
      </c>
      <c r="D162" s="9" t="s">
        <v>813</v>
      </c>
      <c r="E162" s="9"/>
      <c r="F162" s="10" t="s">
        <v>18</v>
      </c>
      <c r="G162" s="11">
        <v>1</v>
      </c>
      <c r="H162" s="11">
        <v>0</v>
      </c>
      <c r="I162" s="16" t="s">
        <v>814</v>
      </c>
      <c r="J162" s="13">
        <v>0</v>
      </c>
      <c r="K162" s="13">
        <v>1</v>
      </c>
      <c r="L162" s="21" t="s">
        <v>815</v>
      </c>
      <c r="M162" s="21" t="s">
        <v>21</v>
      </c>
      <c r="N162" s="21" t="s">
        <v>816</v>
      </c>
    </row>
    <row r="163" spans="1:14" ht="51" x14ac:dyDescent="0.2">
      <c r="A163" s="2">
        <v>162</v>
      </c>
      <c r="B163" s="3" t="s">
        <v>817</v>
      </c>
      <c r="C163" s="3" t="s">
        <v>818</v>
      </c>
      <c r="D163" s="9" t="s">
        <v>819</v>
      </c>
      <c r="E163" s="9" t="s">
        <v>223</v>
      </c>
      <c r="F163" s="15" t="s">
        <v>32</v>
      </c>
      <c r="G163" s="17">
        <v>0</v>
      </c>
      <c r="H163" s="17">
        <v>1</v>
      </c>
      <c r="I163" s="9"/>
      <c r="J163" s="9"/>
      <c r="K163" s="9"/>
      <c r="L163" s="21" t="s">
        <v>820</v>
      </c>
    </row>
    <row r="164" spans="1:14" ht="68" x14ac:dyDescent="0.2">
      <c r="A164" s="2">
        <v>163</v>
      </c>
      <c r="B164" s="3" t="s">
        <v>821</v>
      </c>
      <c r="C164" s="3" t="s">
        <v>822</v>
      </c>
      <c r="D164" s="9" t="s">
        <v>823</v>
      </c>
      <c r="E164" s="9"/>
      <c r="F164" s="10" t="s">
        <v>18</v>
      </c>
      <c r="G164" s="11">
        <v>1</v>
      </c>
      <c r="H164" s="11">
        <v>0</v>
      </c>
      <c r="I164" s="9"/>
      <c r="J164" s="9"/>
      <c r="K164" s="9"/>
      <c r="L164" s="21" t="s">
        <v>824</v>
      </c>
      <c r="M164" s="21" t="s">
        <v>34</v>
      </c>
    </row>
    <row r="165" spans="1:14" ht="102" x14ac:dyDescent="0.2">
      <c r="A165" s="2">
        <v>164</v>
      </c>
      <c r="B165" s="3" t="s">
        <v>825</v>
      </c>
      <c r="C165" s="3" t="s">
        <v>826</v>
      </c>
      <c r="D165" s="9" t="s">
        <v>827</v>
      </c>
      <c r="E165" s="9"/>
      <c r="F165" s="10" t="s">
        <v>18</v>
      </c>
      <c r="G165" s="11">
        <v>1</v>
      </c>
      <c r="H165" s="11">
        <v>0</v>
      </c>
      <c r="I165" s="18" t="s">
        <v>828</v>
      </c>
      <c r="J165" s="24" t="s">
        <v>321</v>
      </c>
      <c r="K165" s="24" t="s">
        <v>322</v>
      </c>
      <c r="L165" s="21" t="s">
        <v>829</v>
      </c>
      <c r="M165" s="21" t="s">
        <v>21</v>
      </c>
      <c r="N165" s="21" t="s">
        <v>830</v>
      </c>
    </row>
    <row r="166" spans="1:14" ht="136" x14ac:dyDescent="0.2">
      <c r="A166" s="2">
        <v>165</v>
      </c>
      <c r="B166" s="3" t="s">
        <v>831</v>
      </c>
      <c r="C166" s="3" t="s">
        <v>832</v>
      </c>
      <c r="D166" s="9" t="s">
        <v>833</v>
      </c>
      <c r="E166" s="9"/>
      <c r="F166" s="10" t="s">
        <v>18</v>
      </c>
      <c r="G166" s="11">
        <v>1</v>
      </c>
      <c r="H166" s="11">
        <v>0</v>
      </c>
      <c r="I166" s="16" t="s">
        <v>834</v>
      </c>
      <c r="J166" s="13">
        <v>0</v>
      </c>
      <c r="K166" s="13">
        <v>1</v>
      </c>
      <c r="L166" s="21" t="s">
        <v>835</v>
      </c>
      <c r="M166" s="21" t="s">
        <v>45</v>
      </c>
      <c r="N166" s="21" t="s">
        <v>836</v>
      </c>
    </row>
    <row r="167" spans="1:14" ht="221" x14ac:dyDescent="0.2">
      <c r="A167" s="2">
        <v>166</v>
      </c>
      <c r="B167" s="3" t="s">
        <v>837</v>
      </c>
      <c r="C167" s="3" t="s">
        <v>838</v>
      </c>
      <c r="D167" s="9" t="s">
        <v>839</v>
      </c>
      <c r="E167" s="9"/>
      <c r="F167" s="10" t="s">
        <v>18</v>
      </c>
      <c r="G167" s="11">
        <v>1</v>
      </c>
      <c r="H167" s="11">
        <v>0</v>
      </c>
      <c r="I167" s="18" t="s">
        <v>840</v>
      </c>
      <c r="J167" s="24" t="s">
        <v>321</v>
      </c>
      <c r="K167" s="24" t="s">
        <v>322</v>
      </c>
      <c r="L167" s="21" t="s">
        <v>841</v>
      </c>
      <c r="M167" s="21" t="s">
        <v>34</v>
      </c>
      <c r="N167" s="21" t="s">
        <v>842</v>
      </c>
    </row>
    <row r="168" spans="1:14" ht="51" x14ac:dyDescent="0.2">
      <c r="A168" s="2">
        <v>167</v>
      </c>
      <c r="B168" s="3" t="s">
        <v>843</v>
      </c>
      <c r="C168" s="3" t="s">
        <v>844</v>
      </c>
      <c r="D168" s="19" t="s">
        <v>845</v>
      </c>
      <c r="E168" s="9" t="s">
        <v>17</v>
      </c>
      <c r="F168" s="15" t="s">
        <v>32</v>
      </c>
      <c r="G168" s="17">
        <v>0</v>
      </c>
      <c r="H168" s="17">
        <v>1</v>
      </c>
      <c r="I168" s="9"/>
      <c r="J168" s="9"/>
      <c r="K168" s="9"/>
      <c r="N168" s="21" t="s">
        <v>846</v>
      </c>
    </row>
    <row r="169" spans="1:14" ht="34" x14ac:dyDescent="0.2">
      <c r="A169" s="2">
        <v>168</v>
      </c>
      <c r="B169" s="3" t="s">
        <v>847</v>
      </c>
      <c r="C169" s="3" t="s">
        <v>848</v>
      </c>
      <c r="D169" s="9" t="s">
        <v>849</v>
      </c>
      <c r="E169" s="9" t="s">
        <v>100</v>
      </c>
      <c r="F169" s="15" t="s">
        <v>32</v>
      </c>
      <c r="G169" s="17">
        <v>0</v>
      </c>
      <c r="H169" s="17">
        <v>1</v>
      </c>
      <c r="I169" s="14" t="s">
        <v>850</v>
      </c>
      <c r="J169" s="11"/>
      <c r="K169" s="11"/>
      <c r="L169" s="21" t="s">
        <v>851</v>
      </c>
      <c r="N169" s="21" t="s">
        <v>852</v>
      </c>
    </row>
    <row r="170" spans="1:14" ht="238" x14ac:dyDescent="0.2">
      <c r="A170" s="2">
        <v>169</v>
      </c>
      <c r="B170" s="3" t="s">
        <v>853</v>
      </c>
      <c r="C170" s="3" t="s">
        <v>854</v>
      </c>
      <c r="D170" s="9" t="s">
        <v>855</v>
      </c>
      <c r="E170" s="9"/>
      <c r="F170" s="10" t="s">
        <v>18</v>
      </c>
      <c r="G170" s="11">
        <v>1</v>
      </c>
      <c r="H170" s="11">
        <v>0</v>
      </c>
      <c r="I170" s="16" t="s">
        <v>856</v>
      </c>
      <c r="J170" s="13">
        <v>0</v>
      </c>
      <c r="K170" s="13">
        <v>1</v>
      </c>
      <c r="L170" s="21" t="s">
        <v>857</v>
      </c>
      <c r="M170" s="21" t="s">
        <v>34</v>
      </c>
      <c r="N170" s="21" t="s">
        <v>858</v>
      </c>
    </row>
    <row r="171" spans="1:14" ht="255" x14ac:dyDescent="0.2">
      <c r="A171" s="2">
        <v>170</v>
      </c>
      <c r="B171" s="3" t="s">
        <v>859</v>
      </c>
      <c r="C171" s="3" t="s">
        <v>860</v>
      </c>
      <c r="D171" s="9" t="s">
        <v>861</v>
      </c>
      <c r="E171" s="9"/>
      <c r="F171" s="10" t="s">
        <v>18</v>
      </c>
      <c r="G171" s="11">
        <v>1</v>
      </c>
      <c r="H171" s="11">
        <v>0</v>
      </c>
      <c r="I171" s="16" t="s">
        <v>862</v>
      </c>
      <c r="J171" s="13">
        <v>0</v>
      </c>
      <c r="K171" s="13">
        <v>1</v>
      </c>
      <c r="L171" s="21" t="s">
        <v>863</v>
      </c>
      <c r="M171" s="21" t="s">
        <v>21</v>
      </c>
    </row>
    <row r="172" spans="1:14" ht="153" x14ac:dyDescent="0.2">
      <c r="A172" s="2">
        <v>171</v>
      </c>
      <c r="B172" s="3" t="s">
        <v>864</v>
      </c>
      <c r="C172" s="3" t="s">
        <v>865</v>
      </c>
      <c r="D172" s="19" t="s">
        <v>866</v>
      </c>
      <c r="E172" s="9" t="s">
        <v>100</v>
      </c>
      <c r="F172" s="15" t="s">
        <v>32</v>
      </c>
      <c r="G172" s="17">
        <v>0</v>
      </c>
      <c r="H172" s="17">
        <v>1</v>
      </c>
      <c r="I172" s="18" t="s">
        <v>867</v>
      </c>
      <c r="J172" s="24" t="s">
        <v>321</v>
      </c>
      <c r="K172" s="24" t="s">
        <v>322</v>
      </c>
      <c r="L172" s="21" t="s">
        <v>868</v>
      </c>
    </row>
    <row r="173" spans="1:14" ht="119" x14ac:dyDescent="0.2">
      <c r="A173" s="2">
        <v>172</v>
      </c>
      <c r="B173" s="3" t="s">
        <v>869</v>
      </c>
      <c r="C173" s="3" t="s">
        <v>870</v>
      </c>
      <c r="D173" s="9" t="s">
        <v>871</v>
      </c>
      <c r="E173" s="9"/>
      <c r="F173" s="10" t="s">
        <v>18</v>
      </c>
      <c r="G173" s="11">
        <v>1</v>
      </c>
      <c r="H173" s="11">
        <v>0</v>
      </c>
      <c r="I173" s="14"/>
      <c r="J173" s="23"/>
      <c r="K173" s="23"/>
      <c r="L173" s="21" t="s">
        <v>872</v>
      </c>
      <c r="M173" s="21" t="s">
        <v>45</v>
      </c>
      <c r="N173" s="21" t="s">
        <v>873</v>
      </c>
    </row>
    <row r="174" spans="1:14" ht="34" x14ac:dyDescent="0.2">
      <c r="A174" s="2">
        <v>173</v>
      </c>
      <c r="B174" s="3" t="s">
        <v>874</v>
      </c>
      <c r="C174" s="3" t="s">
        <v>875</v>
      </c>
      <c r="D174" s="9" t="s">
        <v>876</v>
      </c>
      <c r="E174" s="9" t="s">
        <v>31</v>
      </c>
      <c r="F174" s="15" t="s">
        <v>32</v>
      </c>
      <c r="G174" s="17">
        <v>0</v>
      </c>
      <c r="H174" s="17">
        <v>1</v>
      </c>
      <c r="I174" s="16" t="s">
        <v>877</v>
      </c>
      <c r="J174" s="13">
        <v>0</v>
      </c>
      <c r="K174" s="13">
        <v>1</v>
      </c>
      <c r="N174" s="21" t="s">
        <v>878</v>
      </c>
    </row>
    <row r="175" spans="1:14" ht="102" x14ac:dyDescent="0.2">
      <c r="A175" s="2">
        <v>174</v>
      </c>
      <c r="B175" s="3" t="s">
        <v>879</v>
      </c>
      <c r="C175" s="3" t="s">
        <v>880</v>
      </c>
      <c r="D175" s="9" t="s">
        <v>881</v>
      </c>
      <c r="E175" s="9"/>
      <c r="F175" s="10" t="s">
        <v>18</v>
      </c>
      <c r="G175" s="11">
        <v>1</v>
      </c>
      <c r="H175" s="11">
        <v>0</v>
      </c>
      <c r="I175" s="16" t="s">
        <v>882</v>
      </c>
      <c r="J175" s="13">
        <v>0</v>
      </c>
      <c r="K175" s="13">
        <v>1</v>
      </c>
      <c r="L175" s="21" t="s">
        <v>883</v>
      </c>
      <c r="M175" s="21" t="s">
        <v>45</v>
      </c>
      <c r="N175" s="21" t="s">
        <v>884</v>
      </c>
    </row>
    <row r="176" spans="1:14" ht="34" x14ac:dyDescent="0.2">
      <c r="A176" s="2">
        <v>175</v>
      </c>
      <c r="B176" s="3" t="s">
        <v>885</v>
      </c>
      <c r="C176" s="3" t="s">
        <v>886</v>
      </c>
      <c r="D176" s="19" t="s">
        <v>887</v>
      </c>
      <c r="E176" s="9" t="s">
        <v>100</v>
      </c>
      <c r="F176" s="15" t="s">
        <v>32</v>
      </c>
      <c r="G176" s="17">
        <v>0</v>
      </c>
      <c r="H176" s="17">
        <v>1</v>
      </c>
      <c r="I176" s="12" t="s">
        <v>888</v>
      </c>
      <c r="J176" s="13">
        <v>1</v>
      </c>
      <c r="K176" s="13">
        <v>0</v>
      </c>
      <c r="L176" s="21" t="s">
        <v>889</v>
      </c>
      <c r="N176" s="21" t="s">
        <v>890</v>
      </c>
    </row>
    <row r="177" spans="1:14" ht="153" x14ac:dyDescent="0.2">
      <c r="A177" s="2">
        <v>176</v>
      </c>
      <c r="B177" s="3" t="s">
        <v>891</v>
      </c>
      <c r="C177" s="3" t="s">
        <v>892</v>
      </c>
      <c r="D177" s="9" t="s">
        <v>893</v>
      </c>
      <c r="E177" s="9"/>
      <c r="F177" s="10" t="s">
        <v>18</v>
      </c>
      <c r="G177" s="11">
        <v>1</v>
      </c>
      <c r="H177" s="11">
        <v>0</v>
      </c>
      <c r="I177" s="16" t="s">
        <v>894</v>
      </c>
      <c r="J177" s="24" t="s">
        <v>322</v>
      </c>
      <c r="K177" s="24" t="s">
        <v>321</v>
      </c>
      <c r="L177" s="21" t="s">
        <v>895</v>
      </c>
      <c r="M177" s="21" t="s">
        <v>34</v>
      </c>
      <c r="N177" s="21" t="s">
        <v>896</v>
      </c>
    </row>
    <row r="178" spans="1:14" ht="102" x14ac:dyDescent="0.2">
      <c r="A178" s="2">
        <v>177</v>
      </c>
      <c r="B178" s="3" t="s">
        <v>897</v>
      </c>
      <c r="C178" s="3" t="s">
        <v>898</v>
      </c>
      <c r="D178" s="9" t="s">
        <v>899</v>
      </c>
      <c r="E178" s="9" t="s">
        <v>100</v>
      </c>
      <c r="F178" s="15" t="s">
        <v>32</v>
      </c>
      <c r="G178" s="17">
        <v>0</v>
      </c>
      <c r="H178" s="17">
        <v>1</v>
      </c>
      <c r="I178" s="12" t="s">
        <v>900</v>
      </c>
      <c r="J178" s="13">
        <v>1</v>
      </c>
      <c r="K178" s="13">
        <v>0</v>
      </c>
      <c r="L178" s="21" t="s">
        <v>901</v>
      </c>
      <c r="N178" s="21" t="s">
        <v>902</v>
      </c>
    </row>
    <row r="179" spans="1:14" ht="102" x14ac:dyDescent="0.2">
      <c r="A179" s="2">
        <v>178</v>
      </c>
      <c r="B179" s="3" t="s">
        <v>903</v>
      </c>
      <c r="C179" s="3" t="s">
        <v>904</v>
      </c>
      <c r="D179" s="9" t="s">
        <v>905</v>
      </c>
      <c r="E179" s="9" t="s">
        <v>531</v>
      </c>
      <c r="F179" s="15" t="s">
        <v>32</v>
      </c>
      <c r="G179" s="17">
        <v>0</v>
      </c>
      <c r="H179" s="17">
        <v>1</v>
      </c>
      <c r="I179" s="16" t="s">
        <v>906</v>
      </c>
      <c r="J179" s="13">
        <v>0</v>
      </c>
      <c r="K179" s="13">
        <v>1</v>
      </c>
      <c r="L179" s="29"/>
      <c r="N179" s="21" t="s">
        <v>907</v>
      </c>
    </row>
    <row r="180" spans="1:14" ht="238" x14ac:dyDescent="0.2">
      <c r="A180" s="2">
        <v>179</v>
      </c>
      <c r="B180" s="3" t="s">
        <v>908</v>
      </c>
      <c r="C180" s="3" t="s">
        <v>909</v>
      </c>
      <c r="D180" s="9" t="s">
        <v>910</v>
      </c>
      <c r="E180" s="9"/>
      <c r="F180" s="10" t="s">
        <v>18</v>
      </c>
      <c r="G180" s="11">
        <v>1</v>
      </c>
      <c r="H180" s="11">
        <v>0</v>
      </c>
      <c r="I180" s="16" t="s">
        <v>911</v>
      </c>
      <c r="J180" s="13">
        <v>0</v>
      </c>
      <c r="K180" s="13">
        <v>1</v>
      </c>
      <c r="L180" s="21" t="s">
        <v>912</v>
      </c>
      <c r="M180" s="21" t="s">
        <v>34</v>
      </c>
    </row>
  </sheetData>
  <autoFilter ref="A1:N180" xr:uid="{FDA5D1B2-D0E2-3446-9B23-17A69B4AADD6}"/>
  <hyperlinks>
    <hyperlink ref="D159" r:id="rId1" xr:uid="{1BC6671D-B1CA-B24C-9BFB-76FA873DFB80}"/>
    <hyperlink ref="D173" r:id="rId2" xr:uid="{FFCDE5F6-D9A5-4D48-86D9-F2922E7AB783}"/>
    <hyperlink ref="D32" r:id="rId3" xr:uid="{CDEFD0F0-2D52-1C41-9720-903AB9FAF10B}"/>
    <hyperlink ref="D62" r:id="rId4" xr:uid="{25117A2A-E174-C84A-9ACC-1D582CF4F86E}"/>
    <hyperlink ref="D117" r:id="rId5" xr:uid="{A2026767-49FE-9F42-93A5-45FF7721E831}"/>
    <hyperlink ref="D44" r:id="rId6" xr:uid="{36EFC1B3-E260-9344-A874-0C92D904F998}"/>
    <hyperlink ref="D175" r:id="rId7" xr:uid="{0BED4BD7-7183-234A-8182-66BF83AE18D9}"/>
    <hyperlink ref="D166" r:id="rId8" xr:uid="{757436DD-1675-CF45-B1CD-D8AEBEC59770}"/>
    <hyperlink ref="D17" r:id="rId9" xr:uid="{169A5509-42BD-9A47-A201-757283E109A9}"/>
    <hyperlink ref="D125" r:id="rId10" xr:uid="{DF7A13A1-0C0D-4F42-8C3F-B6AE034FC3EF}"/>
    <hyperlink ref="D180" r:id="rId11" xr:uid="{C514D235-82B3-954C-8C40-568D4F9CBBB7}"/>
    <hyperlink ref="D162" r:id="rId12" xr:uid="{28B08D04-98EE-4F4B-B203-3D4D85308827}"/>
    <hyperlink ref="D147" r:id="rId13" xr:uid="{07D5A92B-1BC1-2947-B517-4AA88AD54A69}"/>
    <hyperlink ref="D130" r:id="rId14" xr:uid="{DB2F4335-0C33-3E48-B8C0-446549F4D28E}"/>
    <hyperlink ref="D151" r:id="rId15" xr:uid="{155CAFDD-396C-6643-BCE6-C6B542F2090A}"/>
    <hyperlink ref="D146" r:id="rId16" xr:uid="{79D41467-3799-9047-8976-76A8FAFA24DE}"/>
    <hyperlink ref="D97" r:id="rId17" xr:uid="{DCEFB6EC-776E-1A45-A487-C5EB89E123A8}"/>
    <hyperlink ref="D91" r:id="rId18" xr:uid="{70177A56-4E32-DF40-B16D-4BF887B52C40}"/>
    <hyperlink ref="D72" r:id="rId19" xr:uid="{4F572F0D-865A-3441-B374-6C9A8D76C6E7}"/>
    <hyperlink ref="D33" r:id="rId20" xr:uid="{C1A8A624-53A1-1843-A3EE-A82584DB3905}"/>
    <hyperlink ref="D140" r:id="rId21" xr:uid="{3FE161BE-331F-1345-BA3F-9FF90CAEB99B}"/>
    <hyperlink ref="D114" r:id="rId22" xr:uid="{503E4B64-AA13-1347-A770-3BAF59967465}"/>
    <hyperlink ref="D137" r:id="rId23" xr:uid="{1480C4B7-4C11-AC4F-A4D3-B0B51A15C5BB}"/>
    <hyperlink ref="D10" r:id="rId24" xr:uid="{7F711845-1990-4D43-95F6-C496E72EC141}"/>
    <hyperlink ref="D2" r:id="rId25" xr:uid="{6E77391B-6829-6549-A4E9-F02517301C27}"/>
    <hyperlink ref="D177" r:id="rId26" xr:uid="{7A8043F1-E6F7-6343-9DAA-53950F174CA0}"/>
    <hyperlink ref="D84" r:id="rId27" xr:uid="{D3B38142-D65E-BC4F-B22F-D3F25F9C7161}"/>
    <hyperlink ref="D12" r:id="rId28" xr:uid="{75572583-1E22-C447-A2A5-CC49419D83FB}"/>
    <hyperlink ref="D105" r:id="rId29" xr:uid="{6B12D154-254C-E242-B5D8-7CD8AA08923E}"/>
    <hyperlink ref="D37" r:id="rId30" xr:uid="{A363F629-4827-834F-8645-D50B6BE93DB0}"/>
    <hyperlink ref="D102" r:id="rId31" xr:uid="{379C1C5C-C9C6-424C-B313-BD79CF879B01}"/>
    <hyperlink ref="D128" r:id="rId32" xr:uid="{56ACBBFE-12FE-8040-AB45-700EC45636BC}"/>
    <hyperlink ref="D100" r:id="rId33" xr:uid="{17E5C95E-5B01-844A-B271-11033097C238}"/>
    <hyperlink ref="D112" r:id="rId34" xr:uid="{D61004D9-6E33-1C45-8E33-F34785DD412C}"/>
    <hyperlink ref="D154" r:id="rId35" xr:uid="{44731C87-16D4-C144-90EF-072183C2864E}"/>
    <hyperlink ref="D9" r:id="rId36" xr:uid="{D2B2AB2F-1BBF-DB42-B85E-5CEB66106D11}"/>
    <hyperlink ref="D165" r:id="rId37" xr:uid="{C1C2D003-883C-994A-B66C-CA97F17A19D3}"/>
    <hyperlink ref="D54" r:id="rId38" xr:uid="{00093F0E-48CC-D746-BB3E-A8E988F525BA}"/>
    <hyperlink ref="D15" r:id="rId39" xr:uid="{A697290B-837B-704E-A17D-4FCB2A6EED09}"/>
    <hyperlink ref="D92" r:id="rId40" xr:uid="{B3B532FF-3860-E542-BAA9-028C3A5EEB09}"/>
    <hyperlink ref="D63" r:id="rId41" xr:uid="{E69CC1AF-F1D0-6747-82D3-C4B30E1A1E29}"/>
    <hyperlink ref="D31" r:id="rId42" xr:uid="{7229FC65-2FDA-584E-95C4-95C8A75635B3}"/>
    <hyperlink ref="D108" r:id="rId43" xr:uid="{54898A73-087A-EB42-B1BF-E204C917D960}"/>
    <hyperlink ref="D107" r:id="rId44" xr:uid="{45A94591-74DE-714F-B62B-37CCEAEF56B5}"/>
    <hyperlink ref="D25" r:id="rId45" xr:uid="{94E9D268-A3EA-EB4A-AC2F-CF1518BB0F05}"/>
    <hyperlink ref="D163" r:id="rId46" xr:uid="{889FB6B2-C31F-B840-9C75-06D55EDE2F41}"/>
    <hyperlink ref="D133" r:id="rId47" xr:uid="{EF070703-2941-FA47-B7F7-C085B93B71C9}"/>
    <hyperlink ref="D29" r:id="rId48" xr:uid="{93A8838C-05CC-EB4E-A982-6EAE630630BF}"/>
    <hyperlink ref="D129" r:id="rId49" xr:uid="{7B7BE590-8BCA-104E-ACEF-56EA7119D589}"/>
    <hyperlink ref="D144" r:id="rId50" xr:uid="{841A8C3B-3E59-764C-B4C3-557FA5F5D478}"/>
    <hyperlink ref="D156" r:id="rId51" xr:uid="{32A138B9-D1DE-694C-89B4-971C635426F7}"/>
    <hyperlink ref="D164" r:id="rId52" xr:uid="{96570B7A-052A-EB45-9ADB-C7FB0CE98663}"/>
    <hyperlink ref="D124" r:id="rId53" xr:uid="{936DF0E8-140B-C94B-97C2-BD063EBA600C}"/>
    <hyperlink ref="D83" r:id="rId54" xr:uid="{C3A1D954-91EC-AE41-ABEC-619099E4B47D}"/>
    <hyperlink ref="D103" r:id="rId55" xr:uid="{3C7A6609-8FB3-2647-92B3-C4FD0F61DCDF}"/>
    <hyperlink ref="D138" r:id="rId56" xr:uid="{64BBB14A-FE77-1444-9096-BA9C1B095140}"/>
    <hyperlink ref="D99" r:id="rId57" xr:uid="{AF2F6118-6A76-E641-8519-103144212F41}"/>
    <hyperlink ref="D27" r:id="rId58" xr:uid="{A7C248E3-6FCE-9744-ABF8-C2C1E8200D70}"/>
    <hyperlink ref="D167" r:id="rId59" xr:uid="{270D8301-6703-5748-B16C-C4AF1C07366A}"/>
    <hyperlink ref="D40" r:id="rId60" xr:uid="{4DAC0A65-00C1-2949-82EF-1CCEC7A29581}"/>
    <hyperlink ref="D141" r:id="rId61" xr:uid="{B8FF6333-9CDA-8242-A69B-E7EA95768347}"/>
    <hyperlink ref="D85" r:id="rId62" xr:uid="{9DCE6782-1D56-5F41-8774-AEBE2BF51F65}"/>
    <hyperlink ref="D73" r:id="rId63" xr:uid="{BD51BB34-7566-9A44-ABB7-15589BAA1497}"/>
    <hyperlink ref="D161" r:id="rId64" xr:uid="{65B62CC1-6518-0A4A-8AC6-D7E8889F705A}"/>
    <hyperlink ref="D115" r:id="rId65" xr:uid="{A38E1A15-833B-7E40-B58D-BBBEC3AB1D61}"/>
    <hyperlink ref="D77" r:id="rId66" xr:uid="{D60EB139-6D82-9649-A921-D73F85EE849B}"/>
    <hyperlink ref="D179" r:id="rId67" xr:uid="{A400E429-E065-5B4F-A67F-2DBC2D8B2065}"/>
    <hyperlink ref="D53" r:id="rId68" xr:uid="{004D1FF7-A975-EE46-9226-B270B22F60ED}"/>
    <hyperlink ref="D59" r:id="rId69" xr:uid="{5CF58179-D6DC-D645-97AA-91C82DC8C179}"/>
    <hyperlink ref="D111" r:id="rId70" xr:uid="{2B2230E1-3EB8-5244-A1E9-3F6029E61809}"/>
    <hyperlink ref="D155" r:id="rId71" xr:uid="{9D034B8E-4283-1340-9DAD-8E859FA0E309}"/>
    <hyperlink ref="D169" r:id="rId72" xr:uid="{B91E9197-8131-7449-AA56-97AE6855AE8D}"/>
    <hyperlink ref="D132" r:id="rId73" xr:uid="{EAC4D0A3-8326-A146-93FB-075BCD4BBEEC}"/>
    <hyperlink ref="D126" r:id="rId74" xr:uid="{E8C937C9-A82A-344F-B2A2-F10E555936F6}"/>
    <hyperlink ref="D79" r:id="rId75" xr:uid="{33586826-77AC-5942-A32F-4314B32C6125}"/>
    <hyperlink ref="D64" r:id="rId76" xr:uid="{3F754497-4B01-1C42-8F2C-4FF793649AF8}"/>
    <hyperlink ref="D88" r:id="rId77" xr:uid="{E6421FDD-BD0B-1046-A74A-229F84E72096}"/>
    <hyperlink ref="D23" r:id="rId78" xr:uid="{9E4212FA-8C9C-5743-8179-568A078CBDF7}"/>
    <hyperlink ref="D34" r:id="rId79" xr:uid="{B2E61A9B-D998-1F40-8789-AB9D249A4D6D}"/>
    <hyperlink ref="D89" r:id="rId80" xr:uid="{ADA37706-681E-2441-BD65-50397AEDB339}"/>
    <hyperlink ref="D119" r:id="rId81" xr:uid="{1BBA4A5B-720F-BD40-891B-ED027F93E9A2}"/>
    <hyperlink ref="D4" r:id="rId82" xr:uid="{4C0CABEC-7784-4944-8B8C-0EBE78E24D5C}"/>
    <hyperlink ref="D170" r:id="rId83" xr:uid="{78A752FB-7851-B945-A94A-887A3A9A47AC}"/>
    <hyperlink ref="D82" r:id="rId84" xr:uid="{5E9523CA-DC15-DA45-A194-41F2399FD88D}"/>
    <hyperlink ref="D152" r:id="rId85" xr:uid="{2606C16A-4C6C-E540-B05B-808F41ED9021}"/>
    <hyperlink ref="D78" r:id="rId86" xr:uid="{996E3A6F-83C4-8D41-A68D-9B250BDDA88F}"/>
    <hyperlink ref="D58" r:id="rId87" xr:uid="{171C63FD-C4FA-9A40-8144-333DF8DD83B6}"/>
    <hyperlink ref="D95" r:id="rId88" xr:uid="{F46BBF03-2740-D745-996C-E0EAB9D797B4}"/>
    <hyperlink ref="D131" r:id="rId89" xr:uid="{A8391381-FD75-474F-888B-761DF558909E}"/>
    <hyperlink ref="D118" r:id="rId90" xr:uid="{23777F3A-B575-614F-A5F9-4E4BB1A9AB75}"/>
    <hyperlink ref="D178" r:id="rId91" xr:uid="{18C8D23B-94C9-4E43-A4E1-EDD819A0BBDD}"/>
    <hyperlink ref="D11" r:id="rId92" xr:uid="{BA904604-82AB-654B-A714-2BFC05DB946C}"/>
    <hyperlink ref="D134" r:id="rId93" xr:uid="{F7C8594F-0C1B-374E-BFE6-0B2203DAB41C}"/>
    <hyperlink ref="D145" r:id="rId94" xr:uid="{CCE97171-8891-0548-B52E-6963D893A0C6}"/>
    <hyperlink ref="D116" r:id="rId95" xr:uid="{41AEE8E4-D3EC-8846-B216-C4DFB42DBB9C}"/>
    <hyperlink ref="D171" r:id="rId96" xr:uid="{F3736D88-1270-174E-817A-8A02CEA54C8D}"/>
    <hyperlink ref="D142" r:id="rId97" xr:uid="{5CF00406-1C6B-F241-BC30-D65E707F4653}"/>
    <hyperlink ref="D150" r:id="rId98" xr:uid="{C2A11B17-0CAF-7F43-A310-031796CC9B9B}"/>
    <hyperlink ref="D57" r:id="rId99" xr:uid="{812A8409-D799-0745-BC7D-DBB3D7D7C1EF}"/>
    <hyperlink ref="D70" r:id="rId100" xr:uid="{83DC60F5-A2C1-E84A-944B-1D1942F0E08C}"/>
    <hyperlink ref="D123" r:id="rId101" xr:uid="{39237123-F9CB-7341-9ACF-0E6C3AD92D44}"/>
    <hyperlink ref="D90" r:id="rId102" xr:uid="{8A22F724-9670-854D-9306-46446655D13D}"/>
    <hyperlink ref="D122" r:id="rId103" xr:uid="{D14D8E9C-7961-C74E-BFB9-22B401E8B738}"/>
    <hyperlink ref="D143" r:id="rId104" xr:uid="{A9F2A726-5127-6E49-A1A3-57207C245F5E}"/>
    <hyperlink ref="D28" r:id="rId105" xr:uid="{C6C5DCE6-F790-BE43-9EDF-9DED4D944022}"/>
    <hyperlink ref="D76" r:id="rId106" xr:uid="{F37FA59B-909D-8E45-A2C2-5C7148613CE8}"/>
    <hyperlink ref="D6" r:id="rId107" xr:uid="{BDA34F1B-8FAA-D140-A651-44B983E15671}"/>
    <hyperlink ref="D3" r:id="rId108" xr:uid="{AE50474A-3F6B-DF40-923D-02D7CDC3AB46}"/>
    <hyperlink ref="D106" r:id="rId109" xr:uid="{81C687DD-8109-8947-A887-2FB55F08FE32}"/>
    <hyperlink ref="D139" r:id="rId110" xr:uid="{79CC0CD6-BE9C-BB45-8459-022E41B5F0E3}"/>
    <hyperlink ref="D39" r:id="rId111" xr:uid="{AF6A635B-4D74-9044-AA2A-EE139E765E99}"/>
    <hyperlink ref="D104" r:id="rId112" xr:uid="{A49A4F61-1161-AE49-B759-1BD198BBF992}"/>
    <hyperlink ref="D56" r:id="rId113" xr:uid="{B0F26389-D564-7647-8826-2AA728727F52}"/>
    <hyperlink ref="D172" r:id="rId114" xr:uid="{C67A1A1C-7C33-0C47-82D2-4625C5B8686B}"/>
    <hyperlink ref="D14" r:id="rId115" xr:uid="{E677553C-855D-DD4C-A108-EF1387A6DF40}"/>
    <hyperlink ref="D120" r:id="rId116" xr:uid="{1F7430B9-009A-2D4F-8A64-11D8C2A2A68F}"/>
    <hyperlink ref="D38" r:id="rId117" xr:uid="{61FEDEE1-7405-1345-8036-2CD5DC18212E}"/>
    <hyperlink ref="D148" r:id="rId118" xr:uid="{C725F9E4-ED0F-9A44-90B2-3BCDE1585219}"/>
    <hyperlink ref="D68" r:id="rId119" xr:uid="{14D2265C-2986-7540-8524-81FDD8EBD3B7}"/>
    <hyperlink ref="D127" r:id="rId120" xr:uid="{5B1E2C41-D8EA-924D-AA66-068301B75BEE}"/>
    <hyperlink ref="D101" r:id="rId121" xr:uid="{ACDD598D-585B-7443-8F12-F30020B07FD5}"/>
    <hyperlink ref="D55" r:id="rId122" xr:uid="{A8A24C51-15FE-0347-8811-2325855A5C89}"/>
    <hyperlink ref="D109" r:id="rId123" xr:uid="{17EE7064-A236-694F-AB4D-208D4D04B128}"/>
    <hyperlink ref="D5" r:id="rId124" xr:uid="{91D8E2D2-0F01-2E4D-A898-164DEEDE9CA8}"/>
    <hyperlink ref="D26" r:id="rId125" xr:uid="{3AF5591B-90DD-FC4B-A901-90E5FBC0DD22}"/>
    <hyperlink ref="D69" r:id="rId126" xr:uid="{D50531D6-DF42-274A-A7B2-2D7417E0456F}"/>
    <hyperlink ref="D121" r:id="rId127" xr:uid="{6F619E23-06FE-1945-A57E-F9CCA33A238B}"/>
    <hyperlink ref="D135" r:id="rId128" xr:uid="{D412C4BA-AD51-084B-AEBD-B86BF14A0587}"/>
    <hyperlink ref="D93" r:id="rId129" xr:uid="{D7E55DAC-F24C-B446-B818-7A2ADAA462B0}"/>
    <hyperlink ref="D80" r:id="rId130" xr:uid="{3D2D0B6C-A6FC-8640-9F49-5A49AEF219A1}"/>
    <hyperlink ref="D158" r:id="rId131" xr:uid="{694ADF73-F06E-2C42-8581-05D370AE333D}"/>
    <hyperlink ref="D21" r:id="rId132" xr:uid="{BEB0586A-0BAB-E04F-8164-9485F8195861}"/>
    <hyperlink ref="D74" r:id="rId133" xr:uid="{040D5F2D-FCFF-1446-9D14-7B2AE3E8690E}"/>
    <hyperlink ref="D110" r:id="rId134" xr:uid="{0A18A66E-E2C3-6A42-918D-E4AB953A45A3}"/>
    <hyperlink ref="D86" r:id="rId135" xr:uid="{7605C646-06C4-824A-B1DA-5CBF75DBEC58}"/>
    <hyperlink ref="D30" r:id="rId136" xr:uid="{104D7FB4-615E-ED46-8E71-5120332AB8DF}"/>
    <hyperlink ref="D22" r:id="rId137" xr:uid="{ECD8BBA0-024E-D143-8133-F06D93009C23}"/>
    <hyperlink ref="D168" r:id="rId138" xr:uid="{13600FDA-5367-9E4E-8334-AB454CEFA1E7}"/>
    <hyperlink ref="D160" r:id="rId139" xr:uid="{7B94DF64-4F18-E74D-92AE-4045FB14F84E}"/>
    <hyperlink ref="D75" r:id="rId140" xr:uid="{8B6887FA-7F2A-4E42-9A0A-B4B548BA421B}"/>
    <hyperlink ref="D60" r:id="rId141" xr:uid="{CB1592FA-4E91-0C48-B25F-7A2FEBBD20DE}"/>
    <hyperlink ref="D149" r:id="rId142" xr:uid="{D02A9FF3-4149-B349-B2B0-00168C7A96B5}"/>
    <hyperlink ref="D41" r:id="rId143" xr:uid="{27BD819B-6EC2-A041-8BAB-E265A5176E33}"/>
    <hyperlink ref="D61" r:id="rId144" xr:uid="{06E2CDBF-A6C6-224B-8230-45D57AEAA1DF}"/>
    <hyperlink ref="D98" r:id="rId145" xr:uid="{6F798349-B647-FB40-B677-DC1DE7BAED05}"/>
    <hyperlink ref="D43" r:id="rId146" xr:uid="{97DFB6D3-BE5A-6F42-BA17-33AA5A2ED4C5}"/>
    <hyperlink ref="D176" r:id="rId147" xr:uid="{1B7E16DD-DCF1-A74D-A48B-71C34FDAAE7A}"/>
    <hyperlink ref="D71" r:id="rId148" xr:uid="{889394EA-DE07-DC43-B076-28388BFE4387}"/>
    <hyperlink ref="D42" r:id="rId149" xr:uid="{3E3ED4B1-5477-7449-B950-A2095EF2D233}"/>
    <hyperlink ref="D87" r:id="rId150" xr:uid="{4BBF115C-C05F-4E4C-9449-3B95E54308F4}"/>
    <hyperlink ref="D174" r:id="rId151" xr:uid="{8E9D39A6-6FF0-E845-A310-05424D81D5AB}"/>
    <hyperlink ref="D18" r:id="rId152" xr:uid="{04333ADD-3F9B-264C-9A5E-86C3421487A1}"/>
    <hyperlink ref="D96" r:id="rId153" xr:uid="{7786BAFF-3352-7F44-95D0-3D52A5F195AF}"/>
    <hyperlink ref="D81" r:id="rId154" xr:uid="{31319971-6926-B74C-A25C-B203078801F3}"/>
    <hyperlink ref="D24" r:id="rId155" xr:uid="{DB0DB84A-9996-AD4B-89AB-DD67C3EC5B17}"/>
    <hyperlink ref="D19" r:id="rId156" xr:uid="{9C23146B-699C-9A42-A2B0-7B8149D14083}"/>
    <hyperlink ref="D7" r:id="rId157" xr:uid="{0C1FF9DE-47C1-1C43-802D-0A673A5609E0}"/>
    <hyperlink ref="D16" r:id="rId158" xr:uid="{09D4E320-7192-E546-961F-F2B2C0B1EC1B}"/>
    <hyperlink ref="D35" r:id="rId159" xr:uid="{B06C5189-7355-BE4C-AEC7-0B1C4A2E90D6}"/>
    <hyperlink ref="D113" r:id="rId160" xr:uid="{AF5D4F60-AECC-8641-B413-AE504EA11FF2}"/>
    <hyperlink ref="D8" r:id="rId161" xr:uid="{A8EDF106-6065-8D4D-A1E5-621EFE88BE6E}"/>
    <hyperlink ref="D94" r:id="rId162" xr:uid="{DE12C9B1-F911-0E4F-8106-E3F6BA956E1C}"/>
    <hyperlink ref="D153" r:id="rId163" xr:uid="{3DC00D86-FBBC-4043-9AC7-159B31481C9A}"/>
    <hyperlink ref="D157" r:id="rId164" xr:uid="{9E16A058-D22C-FC48-8CBC-F9836AFD63E7}"/>
    <hyperlink ref="D66" r:id="rId165" xr:uid="{784764A2-6B1F-584A-8719-757AFB60B883}"/>
    <hyperlink ref="D20" r:id="rId166" xr:uid="{88536945-0401-FB4E-96B7-1CAB9DA0A1BF}"/>
    <hyperlink ref="D36" r:id="rId167" xr:uid="{329A1B0B-F77F-364F-AC0F-F90FB5B62B91}"/>
    <hyperlink ref="D65" r:id="rId168" xr:uid="{5CFB29DC-EEE7-6C47-8E4A-3AB9D46AE7AF}"/>
    <hyperlink ref="D136" r:id="rId169" xr:uid="{6924CEB2-3CEC-D444-BAFE-0647B99AF706}"/>
    <hyperlink ref="D13" r:id="rId170" xr:uid="{956298D6-64AD-824B-941C-3240E3EB3C74}"/>
    <hyperlink ref="D67" r:id="rId171" xr:uid="{BD560995-B18C-5240-8448-074161BD6CD3}"/>
    <hyperlink ref="D47" r:id="rId172" xr:uid="{D1EC55BF-B134-2643-A650-35050EED6632}"/>
    <hyperlink ref="D49" r:id="rId173" xr:uid="{11CA8E38-3987-4D46-A4B7-3E97D05C0A70}"/>
    <hyperlink ref="D46" r:id="rId174" xr:uid="{63715EA0-FC51-1B4D-9977-6556A43206F8}"/>
    <hyperlink ref="D48" r:id="rId175" xr:uid="{B27D754A-F9A4-8D4B-A248-DA1744ED34F4}"/>
    <hyperlink ref="D52" r:id="rId176" xr:uid="{4DD89086-A516-7943-A8CD-522CAE0015EF}"/>
    <hyperlink ref="D50" r:id="rId177" xr:uid="{467FDBEE-93F7-DF4E-9320-44E3C56F6396}"/>
    <hyperlink ref="D51" r:id="rId178" xr:uid="{AEDAA6B5-2FEC-C34F-898D-3B547C3647C8}"/>
    <hyperlink ref="D45" r:id="rId179" xr:uid="{B73C07D5-0E53-B644-A4B2-47B688A17C21}"/>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9273A-E3FF-244E-ADC5-52866C9B7C97}">
  <dimension ref="A1:K154"/>
  <sheetViews>
    <sheetView zoomScale="89" zoomScaleNormal="97" workbookViewId="0">
      <selection activeCell="N28" sqref="N28"/>
    </sheetView>
  </sheetViews>
  <sheetFormatPr baseColWidth="10" defaultColWidth="10.83203125" defaultRowHeight="16" x14ac:dyDescent="0.2"/>
  <cols>
    <col min="1" max="1" width="11.33203125" style="2" customWidth="1"/>
    <col min="2" max="2" width="30.5" style="4" customWidth="1"/>
    <col min="3" max="3" width="16.6640625" style="17" customWidth="1"/>
    <col min="4" max="4" width="47.83203125" style="17" customWidth="1"/>
    <col min="5" max="5" width="26.33203125" style="24" customWidth="1"/>
    <col min="6" max="6" width="74.83203125" style="24" customWidth="1"/>
    <col min="7" max="7" width="26.1640625" style="38" customWidth="1"/>
    <col min="8" max="8" width="70.5" style="21" customWidth="1"/>
    <col min="9" max="9" width="26" style="37" customWidth="1"/>
    <col min="10" max="10" width="65.33203125" style="21" customWidth="1"/>
    <col min="11" max="11" width="29.5" style="37" customWidth="1"/>
    <col min="12" max="16384" width="10.83203125" style="2"/>
  </cols>
  <sheetData>
    <row r="1" spans="1:11" ht="49" customHeight="1" x14ac:dyDescent="0.2">
      <c r="A1" s="1" t="s">
        <v>0</v>
      </c>
      <c r="B1" s="1" t="s">
        <v>1</v>
      </c>
      <c r="C1" s="1" t="s">
        <v>2</v>
      </c>
      <c r="D1" s="1" t="s">
        <v>3</v>
      </c>
      <c r="E1" s="8" t="s">
        <v>5</v>
      </c>
      <c r="F1" s="8" t="s">
        <v>913</v>
      </c>
      <c r="G1" s="40" t="s">
        <v>12</v>
      </c>
      <c r="H1" s="6" t="s">
        <v>914</v>
      </c>
      <c r="I1" s="40" t="s">
        <v>12</v>
      </c>
      <c r="J1" s="8" t="s">
        <v>11</v>
      </c>
      <c r="K1" s="40" t="s">
        <v>12</v>
      </c>
    </row>
    <row r="2" spans="1:11" ht="132" customHeight="1" x14ac:dyDescent="0.2">
      <c r="A2" s="2">
        <v>1</v>
      </c>
      <c r="B2" s="3" t="s">
        <v>612</v>
      </c>
      <c r="C2" s="3" t="s">
        <v>613</v>
      </c>
      <c r="D2" s="9" t="s">
        <v>614</v>
      </c>
      <c r="E2" s="23" t="s">
        <v>18</v>
      </c>
      <c r="F2" s="23" t="s">
        <v>915</v>
      </c>
      <c r="G2" s="41" t="s">
        <v>916</v>
      </c>
      <c r="H2" s="14"/>
      <c r="I2" s="42"/>
      <c r="J2" s="14" t="s">
        <v>917</v>
      </c>
      <c r="K2" s="43" t="s">
        <v>21</v>
      </c>
    </row>
    <row r="3" spans="1:11" ht="105" customHeight="1" x14ac:dyDescent="0.2">
      <c r="A3" s="2">
        <v>2</v>
      </c>
      <c r="B3" s="3" t="s">
        <v>233</v>
      </c>
      <c r="C3" s="3" t="s">
        <v>234</v>
      </c>
      <c r="D3" s="9" t="s">
        <v>235</v>
      </c>
      <c r="E3" s="21" t="s">
        <v>32</v>
      </c>
      <c r="F3" s="21" t="s">
        <v>918</v>
      </c>
      <c r="G3" s="43" t="s">
        <v>916</v>
      </c>
      <c r="H3" s="23"/>
      <c r="I3" s="41"/>
      <c r="J3" s="21" t="s">
        <v>236</v>
      </c>
      <c r="K3" s="43" t="s">
        <v>45</v>
      </c>
    </row>
    <row r="4" spans="1:11" ht="125" customHeight="1" x14ac:dyDescent="0.2">
      <c r="A4" s="2">
        <v>3</v>
      </c>
      <c r="B4" s="3" t="s">
        <v>891</v>
      </c>
      <c r="C4" s="3" t="s">
        <v>892</v>
      </c>
      <c r="D4" s="9" t="s">
        <v>893</v>
      </c>
      <c r="E4" s="24" t="s">
        <v>18</v>
      </c>
      <c r="G4" s="45"/>
      <c r="H4" s="14" t="s">
        <v>919</v>
      </c>
      <c r="I4" s="42" t="s">
        <v>920</v>
      </c>
      <c r="J4" s="21" t="s">
        <v>895</v>
      </c>
      <c r="K4" s="43" t="s">
        <v>34</v>
      </c>
    </row>
    <row r="5" spans="1:11" ht="119" x14ac:dyDescent="0.2">
      <c r="A5" s="2">
        <v>4</v>
      </c>
      <c r="B5" s="3" t="s">
        <v>227</v>
      </c>
      <c r="C5" s="3" t="s">
        <v>228</v>
      </c>
      <c r="D5" s="9" t="s">
        <v>229</v>
      </c>
      <c r="E5" s="13" t="s">
        <v>32</v>
      </c>
      <c r="F5" s="13" t="s">
        <v>921</v>
      </c>
      <c r="G5" s="44" t="s">
        <v>916</v>
      </c>
      <c r="H5" s="21" t="s">
        <v>922</v>
      </c>
      <c r="I5" s="41" t="s">
        <v>923</v>
      </c>
      <c r="J5" s="21" t="s">
        <v>231</v>
      </c>
      <c r="K5" s="43" t="s">
        <v>21</v>
      </c>
    </row>
    <row r="6" spans="1:11" ht="108" customHeight="1" x14ac:dyDescent="0.2">
      <c r="A6" s="2">
        <v>5</v>
      </c>
      <c r="B6" s="3" t="s">
        <v>347</v>
      </c>
      <c r="C6" s="3" t="s">
        <v>348</v>
      </c>
      <c r="D6" s="9" t="s">
        <v>349</v>
      </c>
      <c r="E6" s="13" t="s">
        <v>32</v>
      </c>
      <c r="F6" s="13" t="s">
        <v>924</v>
      </c>
      <c r="G6" s="44" t="s">
        <v>916</v>
      </c>
      <c r="H6" s="23" t="s">
        <v>925</v>
      </c>
      <c r="I6" s="41" t="s">
        <v>923</v>
      </c>
      <c r="J6" s="21" t="s">
        <v>926</v>
      </c>
      <c r="K6" s="43" t="s">
        <v>45</v>
      </c>
    </row>
    <row r="7" spans="1:11" ht="170" x14ac:dyDescent="0.2">
      <c r="A7" s="2">
        <v>6</v>
      </c>
      <c r="B7" s="3" t="s">
        <v>859</v>
      </c>
      <c r="C7" s="3" t="s">
        <v>860</v>
      </c>
      <c r="D7" s="9" t="s">
        <v>861</v>
      </c>
      <c r="E7" s="13" t="s">
        <v>18</v>
      </c>
      <c r="F7" s="13" t="s">
        <v>927</v>
      </c>
      <c r="G7" s="44" t="s">
        <v>928</v>
      </c>
      <c r="H7" s="14" t="s">
        <v>929</v>
      </c>
      <c r="I7" s="42" t="s">
        <v>920</v>
      </c>
      <c r="J7" s="21" t="s">
        <v>863</v>
      </c>
      <c r="K7" s="43" t="s">
        <v>21</v>
      </c>
    </row>
    <row r="8" spans="1:11" ht="119" x14ac:dyDescent="0.2">
      <c r="A8" s="2">
        <v>7</v>
      </c>
      <c r="B8" s="3" t="s">
        <v>806</v>
      </c>
      <c r="C8" s="3" t="s">
        <v>807</v>
      </c>
      <c r="D8" s="9" t="s">
        <v>808</v>
      </c>
      <c r="E8" s="23" t="s">
        <v>18</v>
      </c>
      <c r="F8" s="23" t="s">
        <v>930</v>
      </c>
      <c r="G8" s="41" t="s">
        <v>916</v>
      </c>
      <c r="H8" s="14"/>
      <c r="I8" s="42"/>
      <c r="J8" s="21" t="s">
        <v>809</v>
      </c>
      <c r="K8" s="43" t="s">
        <v>21</v>
      </c>
    </row>
    <row r="9" spans="1:11" ht="153" x14ac:dyDescent="0.2">
      <c r="A9" s="2">
        <v>8</v>
      </c>
      <c r="B9" s="3" t="s">
        <v>150</v>
      </c>
      <c r="C9" s="3" t="s">
        <v>151</v>
      </c>
      <c r="D9" s="9" t="s">
        <v>152</v>
      </c>
      <c r="E9" s="13" t="s">
        <v>18</v>
      </c>
      <c r="F9" s="13" t="s">
        <v>931</v>
      </c>
      <c r="G9" s="44" t="s">
        <v>916</v>
      </c>
      <c r="H9" s="14" t="s">
        <v>153</v>
      </c>
      <c r="I9" s="41" t="s">
        <v>923</v>
      </c>
      <c r="J9" s="14" t="s">
        <v>154</v>
      </c>
      <c r="K9" s="42" t="s">
        <v>45</v>
      </c>
    </row>
    <row r="10" spans="1:11" ht="85" x14ac:dyDescent="0.2">
      <c r="A10" s="2">
        <v>9</v>
      </c>
      <c r="B10" s="3" t="s">
        <v>496</v>
      </c>
      <c r="C10" s="3" t="s">
        <v>497</v>
      </c>
      <c r="D10" s="9" t="s">
        <v>498</v>
      </c>
      <c r="E10" s="23" t="s">
        <v>18</v>
      </c>
      <c r="F10" s="23" t="s">
        <v>932</v>
      </c>
      <c r="G10" s="39" t="s">
        <v>916</v>
      </c>
      <c r="H10" s="23"/>
      <c r="I10" s="41"/>
      <c r="J10" s="21" t="s">
        <v>499</v>
      </c>
      <c r="K10" s="43" t="s">
        <v>21</v>
      </c>
    </row>
    <row r="11" spans="1:11" ht="85" x14ac:dyDescent="0.2">
      <c r="A11" s="2">
        <v>10</v>
      </c>
      <c r="B11" s="3" t="s">
        <v>126</v>
      </c>
      <c r="C11" s="3" t="s">
        <v>127</v>
      </c>
      <c r="D11" s="9" t="s">
        <v>128</v>
      </c>
      <c r="E11" s="14" t="s">
        <v>18</v>
      </c>
      <c r="F11" s="14" t="s">
        <v>933</v>
      </c>
      <c r="G11" s="42" t="s">
        <v>916</v>
      </c>
      <c r="H11" s="14"/>
      <c r="I11" s="42"/>
      <c r="J11" s="14" t="s">
        <v>934</v>
      </c>
      <c r="K11" s="42" t="s">
        <v>45</v>
      </c>
    </row>
    <row r="12" spans="1:11" ht="107" customHeight="1" x14ac:dyDescent="0.2">
      <c r="A12" s="2">
        <v>11</v>
      </c>
      <c r="B12" s="3" t="s">
        <v>908</v>
      </c>
      <c r="C12" s="3" t="s">
        <v>909</v>
      </c>
      <c r="D12" s="9" t="s">
        <v>910</v>
      </c>
      <c r="E12" s="13" t="s">
        <v>18</v>
      </c>
      <c r="F12" s="13" t="s">
        <v>935</v>
      </c>
      <c r="G12" s="44" t="s">
        <v>916</v>
      </c>
      <c r="H12" s="14" t="s">
        <v>911</v>
      </c>
      <c r="I12" s="42" t="s">
        <v>920</v>
      </c>
      <c r="J12" s="21" t="s">
        <v>912</v>
      </c>
      <c r="K12" s="43" t="s">
        <v>45</v>
      </c>
    </row>
    <row r="13" spans="1:11" ht="141" customHeight="1" x14ac:dyDescent="0.2">
      <c r="A13" s="2">
        <v>12</v>
      </c>
      <c r="B13" s="3" t="s">
        <v>533</v>
      </c>
      <c r="C13" s="3" t="s">
        <v>534</v>
      </c>
      <c r="D13" s="9" t="s">
        <v>535</v>
      </c>
      <c r="E13" s="23" t="s">
        <v>18</v>
      </c>
      <c r="F13" s="23" t="s">
        <v>936</v>
      </c>
      <c r="G13" s="39" t="s">
        <v>916</v>
      </c>
      <c r="H13" s="14" t="s">
        <v>937</v>
      </c>
      <c r="I13" s="42" t="s">
        <v>920</v>
      </c>
      <c r="J13" s="21" t="s">
        <v>536</v>
      </c>
      <c r="K13" s="43" t="s">
        <v>21</v>
      </c>
    </row>
    <row r="14" spans="1:11" ht="187" x14ac:dyDescent="0.2">
      <c r="A14" s="2">
        <v>13</v>
      </c>
      <c r="B14" s="3" t="s">
        <v>375</v>
      </c>
      <c r="C14" s="3" t="s">
        <v>376</v>
      </c>
      <c r="D14" s="9" t="s">
        <v>377</v>
      </c>
      <c r="E14" s="13" t="s">
        <v>32</v>
      </c>
      <c r="F14" s="13"/>
      <c r="G14" s="44"/>
      <c r="H14" s="14" t="s">
        <v>938</v>
      </c>
      <c r="I14" s="42" t="s">
        <v>923</v>
      </c>
      <c r="J14" s="21" t="s">
        <v>939</v>
      </c>
      <c r="K14" s="43" t="s">
        <v>21</v>
      </c>
    </row>
    <row r="15" spans="1:11" ht="198" customHeight="1" x14ac:dyDescent="0.2">
      <c r="A15" s="2">
        <v>14</v>
      </c>
      <c r="B15" s="3" t="s">
        <v>488</v>
      </c>
      <c r="C15" s="3" t="s">
        <v>489</v>
      </c>
      <c r="D15" s="9" t="s">
        <v>490</v>
      </c>
      <c r="E15" s="23" t="s">
        <v>32</v>
      </c>
      <c r="F15" s="23" t="s">
        <v>940</v>
      </c>
      <c r="G15" s="39" t="s">
        <v>916</v>
      </c>
      <c r="H15" s="23"/>
      <c r="I15" s="41"/>
      <c r="J15" s="21" t="s">
        <v>941</v>
      </c>
      <c r="K15" s="43" t="s">
        <v>21</v>
      </c>
    </row>
    <row r="16" spans="1:11" ht="161" customHeight="1" x14ac:dyDescent="0.2">
      <c r="A16" s="2">
        <v>15</v>
      </c>
      <c r="B16" s="3" t="s">
        <v>145</v>
      </c>
      <c r="C16" s="3" t="s">
        <v>146</v>
      </c>
      <c r="D16" s="9" t="s">
        <v>147</v>
      </c>
      <c r="E16" s="13" t="s">
        <v>32</v>
      </c>
      <c r="F16" s="13"/>
      <c r="G16" s="44"/>
      <c r="H16" s="14" t="s">
        <v>148</v>
      </c>
      <c r="I16" s="42" t="s">
        <v>920</v>
      </c>
      <c r="J16" s="14" t="s">
        <v>942</v>
      </c>
      <c r="K16" s="42" t="s">
        <v>45</v>
      </c>
    </row>
    <row r="17" spans="1:11" ht="119" x14ac:dyDescent="0.2">
      <c r="A17" s="2">
        <v>16</v>
      </c>
      <c r="B17" s="3" t="s">
        <v>414</v>
      </c>
      <c r="C17" s="3" t="s">
        <v>415</v>
      </c>
      <c r="D17" s="9" t="s">
        <v>416</v>
      </c>
      <c r="E17" s="23" t="s">
        <v>32</v>
      </c>
      <c r="F17" s="23" t="s">
        <v>943</v>
      </c>
      <c r="G17" s="44" t="s">
        <v>928</v>
      </c>
      <c r="H17" s="23"/>
      <c r="I17" s="41"/>
      <c r="J17" s="21" t="s">
        <v>944</v>
      </c>
      <c r="K17" s="43" t="s">
        <v>45</v>
      </c>
    </row>
    <row r="18" spans="1:11" ht="51" x14ac:dyDescent="0.2">
      <c r="A18" s="2">
        <v>17</v>
      </c>
      <c r="B18" s="3" t="s">
        <v>155</v>
      </c>
      <c r="C18" s="3" t="s">
        <v>156</v>
      </c>
      <c r="D18" s="9" t="s">
        <v>157</v>
      </c>
      <c r="E18" s="13" t="s">
        <v>18</v>
      </c>
      <c r="F18" s="13" t="s">
        <v>945</v>
      </c>
      <c r="G18" s="44" t="s">
        <v>916</v>
      </c>
      <c r="H18" s="14"/>
      <c r="I18" s="42"/>
      <c r="J18" s="14" t="s">
        <v>158</v>
      </c>
      <c r="K18" s="42" t="s">
        <v>34</v>
      </c>
    </row>
    <row r="19" spans="1:11" ht="153" x14ac:dyDescent="0.2">
      <c r="A19" s="2">
        <v>18</v>
      </c>
      <c r="B19" s="3" t="s">
        <v>220</v>
      </c>
      <c r="C19" s="3" t="s">
        <v>221</v>
      </c>
      <c r="D19" s="9" t="s">
        <v>222</v>
      </c>
      <c r="E19" s="13" t="s">
        <v>18</v>
      </c>
      <c r="F19" s="13"/>
      <c r="G19" s="44"/>
      <c r="H19" s="21" t="s">
        <v>946</v>
      </c>
      <c r="I19" s="41" t="s">
        <v>923</v>
      </c>
      <c r="J19" s="21" t="s">
        <v>947</v>
      </c>
      <c r="K19" s="43" t="s">
        <v>45</v>
      </c>
    </row>
    <row r="20" spans="1:11" ht="82" customHeight="1" x14ac:dyDescent="0.2">
      <c r="A20" s="2">
        <v>19</v>
      </c>
      <c r="B20" s="3" t="s">
        <v>504</v>
      </c>
      <c r="C20" s="3" t="s">
        <v>505</v>
      </c>
      <c r="D20" s="9" t="s">
        <v>506</v>
      </c>
      <c r="E20" s="23" t="s">
        <v>18</v>
      </c>
      <c r="F20" s="23" t="s">
        <v>948</v>
      </c>
      <c r="G20" s="44" t="s">
        <v>928</v>
      </c>
      <c r="H20" s="23"/>
      <c r="I20" s="41"/>
      <c r="J20" s="21" t="s">
        <v>949</v>
      </c>
      <c r="K20" s="43" t="s">
        <v>45</v>
      </c>
    </row>
    <row r="21" spans="1:11" ht="148" customHeight="1" x14ac:dyDescent="0.2">
      <c r="A21" s="2">
        <v>20</v>
      </c>
      <c r="B21" s="3" t="s">
        <v>35</v>
      </c>
      <c r="C21" s="3" t="s">
        <v>36</v>
      </c>
      <c r="D21" s="9" t="s">
        <v>37</v>
      </c>
      <c r="E21" s="34" t="s">
        <v>18</v>
      </c>
      <c r="F21" s="34" t="s">
        <v>950</v>
      </c>
      <c r="G21" s="44" t="s">
        <v>916</v>
      </c>
      <c r="H21" s="14" t="s">
        <v>951</v>
      </c>
      <c r="I21" s="42" t="s">
        <v>920</v>
      </c>
      <c r="J21" s="14" t="s">
        <v>39</v>
      </c>
      <c r="K21" s="42" t="s">
        <v>21</v>
      </c>
    </row>
    <row r="22" spans="1:11" ht="131" customHeight="1" x14ac:dyDescent="0.2">
      <c r="A22" s="2">
        <v>21</v>
      </c>
      <c r="B22" s="3" t="s">
        <v>480</v>
      </c>
      <c r="C22" s="3" t="s">
        <v>481</v>
      </c>
      <c r="D22" s="9" t="s">
        <v>482</v>
      </c>
      <c r="E22" s="23" t="s">
        <v>18</v>
      </c>
      <c r="F22" s="23" t="s">
        <v>952</v>
      </c>
      <c r="G22" s="39" t="s">
        <v>916</v>
      </c>
      <c r="H22" s="23" t="s">
        <v>953</v>
      </c>
      <c r="I22" s="41" t="s">
        <v>923</v>
      </c>
      <c r="J22" s="21" t="s">
        <v>954</v>
      </c>
      <c r="K22" s="43" t="s">
        <v>21</v>
      </c>
    </row>
    <row r="23" spans="1:11" ht="102" customHeight="1" x14ac:dyDescent="0.2">
      <c r="A23" s="2">
        <v>22</v>
      </c>
      <c r="B23" s="3" t="s">
        <v>591</v>
      </c>
      <c r="C23" s="3" t="s">
        <v>592</v>
      </c>
      <c r="D23" s="9" t="s">
        <v>593</v>
      </c>
      <c r="E23" s="13" t="s">
        <v>18</v>
      </c>
      <c r="F23" s="13"/>
      <c r="G23" s="44"/>
      <c r="H23" s="14" t="s">
        <v>955</v>
      </c>
      <c r="I23" s="42" t="s">
        <v>920</v>
      </c>
      <c r="J23" s="21" t="s">
        <v>595</v>
      </c>
      <c r="K23" s="43" t="s">
        <v>21</v>
      </c>
    </row>
    <row r="24" spans="1:11" ht="129" customHeight="1" x14ac:dyDescent="0.2">
      <c r="A24" s="2">
        <v>23</v>
      </c>
      <c r="B24" s="3" t="s">
        <v>837</v>
      </c>
      <c r="C24" s="3" t="s">
        <v>838</v>
      </c>
      <c r="D24" s="9" t="s">
        <v>839</v>
      </c>
      <c r="E24" s="24" t="s">
        <v>18</v>
      </c>
      <c r="F24" s="24" t="s">
        <v>956</v>
      </c>
      <c r="G24" s="45" t="s">
        <v>916</v>
      </c>
      <c r="H24" s="14" t="s">
        <v>957</v>
      </c>
      <c r="I24" s="41" t="s">
        <v>923</v>
      </c>
      <c r="J24" s="21" t="s">
        <v>958</v>
      </c>
      <c r="K24" s="43" t="s">
        <v>45</v>
      </c>
    </row>
    <row r="25" spans="1:11" ht="160" customHeight="1" x14ac:dyDescent="0.2">
      <c r="A25" s="2">
        <v>24</v>
      </c>
      <c r="B25" s="3" t="s">
        <v>853</v>
      </c>
      <c r="C25" s="3" t="s">
        <v>854</v>
      </c>
      <c r="D25" s="9" t="s">
        <v>855</v>
      </c>
      <c r="E25" s="13" t="s">
        <v>18</v>
      </c>
      <c r="F25" s="13" t="s">
        <v>959</v>
      </c>
      <c r="G25" s="44" t="s">
        <v>916</v>
      </c>
      <c r="H25" s="14" t="s">
        <v>856</v>
      </c>
      <c r="I25" s="42" t="s">
        <v>920</v>
      </c>
      <c r="J25" s="21" t="s">
        <v>960</v>
      </c>
      <c r="K25" s="43" t="s">
        <v>34</v>
      </c>
    </row>
    <row r="26" spans="1:11" ht="74" customHeight="1" x14ac:dyDescent="0.2">
      <c r="A26" s="2">
        <v>25</v>
      </c>
      <c r="B26" s="3" t="s">
        <v>602</v>
      </c>
      <c r="C26" s="3" t="s">
        <v>603</v>
      </c>
      <c r="D26" s="9" t="s">
        <v>604</v>
      </c>
      <c r="E26" s="13" t="s">
        <v>18</v>
      </c>
      <c r="F26" s="13" t="s">
        <v>961</v>
      </c>
      <c r="G26" s="44" t="s">
        <v>916</v>
      </c>
      <c r="H26" s="14" t="s">
        <v>962</v>
      </c>
      <c r="I26" s="42" t="s">
        <v>920</v>
      </c>
      <c r="J26" s="21" t="s">
        <v>606</v>
      </c>
      <c r="K26" s="43" t="s">
        <v>45</v>
      </c>
    </row>
    <row r="27" spans="1:11" ht="114" customHeight="1" x14ac:dyDescent="0.2">
      <c r="A27" s="2">
        <v>26</v>
      </c>
      <c r="B27" s="3" t="s">
        <v>791</v>
      </c>
      <c r="C27" s="3" t="s">
        <v>792</v>
      </c>
      <c r="D27" s="9" t="s">
        <v>793</v>
      </c>
      <c r="E27" s="13" t="s">
        <v>18</v>
      </c>
      <c r="F27" s="13"/>
      <c r="G27" s="44"/>
      <c r="H27" s="14" t="s">
        <v>794</v>
      </c>
      <c r="I27" s="42" t="s">
        <v>920</v>
      </c>
      <c r="J27" s="21" t="s">
        <v>795</v>
      </c>
      <c r="K27" s="43" t="s">
        <v>45</v>
      </c>
    </row>
    <row r="28" spans="1:11" ht="59" customHeight="1" x14ac:dyDescent="0.2">
      <c r="A28" s="2">
        <v>27</v>
      </c>
      <c r="B28" s="3" t="s">
        <v>165</v>
      </c>
      <c r="C28" s="3" t="s">
        <v>166</v>
      </c>
      <c r="D28" s="9" t="s">
        <v>167</v>
      </c>
      <c r="E28" s="13" t="s">
        <v>18</v>
      </c>
      <c r="F28" s="13" t="s">
        <v>963</v>
      </c>
      <c r="G28" s="44" t="s">
        <v>928</v>
      </c>
      <c r="H28" s="14" t="s">
        <v>964</v>
      </c>
      <c r="I28" s="41" t="s">
        <v>923</v>
      </c>
      <c r="J28" s="14" t="s">
        <v>169</v>
      </c>
      <c r="K28" s="42" t="s">
        <v>34</v>
      </c>
    </row>
    <row r="29" spans="1:11" ht="78" customHeight="1" x14ac:dyDescent="0.2">
      <c r="A29" s="2">
        <v>28</v>
      </c>
      <c r="B29" s="3" t="s">
        <v>285</v>
      </c>
      <c r="C29" s="3" t="s">
        <v>286</v>
      </c>
      <c r="D29" s="9" t="s">
        <v>287</v>
      </c>
      <c r="E29" s="13" t="s">
        <v>32</v>
      </c>
      <c r="F29" s="13" t="s">
        <v>965</v>
      </c>
      <c r="G29" s="44" t="s">
        <v>928</v>
      </c>
      <c r="H29" s="14" t="s">
        <v>966</v>
      </c>
      <c r="I29" s="42" t="s">
        <v>920</v>
      </c>
      <c r="J29" s="21" t="s">
        <v>967</v>
      </c>
      <c r="K29" s="43" t="s">
        <v>45</v>
      </c>
    </row>
    <row r="30" spans="1:11" ht="78" customHeight="1" x14ac:dyDescent="0.2">
      <c r="A30" s="2">
        <v>29</v>
      </c>
      <c r="B30" s="3" t="s">
        <v>356</v>
      </c>
      <c r="C30" s="3" t="s">
        <v>357</v>
      </c>
      <c r="D30" s="9" t="s">
        <v>358</v>
      </c>
      <c r="E30" s="23" t="s">
        <v>32</v>
      </c>
      <c r="F30" s="23" t="s">
        <v>968</v>
      </c>
      <c r="G30" s="39" t="s">
        <v>916</v>
      </c>
      <c r="H30" s="23"/>
      <c r="I30" s="41"/>
      <c r="J30" s="21" t="s">
        <v>359</v>
      </c>
      <c r="K30" s="43" t="s">
        <v>45</v>
      </c>
    </row>
    <row r="31" spans="1:11" ht="71" customHeight="1" x14ac:dyDescent="0.2">
      <c r="A31" s="2">
        <v>30</v>
      </c>
      <c r="B31" s="3" t="s">
        <v>97</v>
      </c>
      <c r="C31" s="3" t="s">
        <v>98</v>
      </c>
      <c r="D31" s="9" t="s">
        <v>99</v>
      </c>
      <c r="E31" s="13" t="s">
        <v>32</v>
      </c>
      <c r="F31" s="13" t="s">
        <v>969</v>
      </c>
      <c r="G31" s="44" t="s">
        <v>928</v>
      </c>
      <c r="H31" s="14" t="s">
        <v>970</v>
      </c>
      <c r="I31" s="42" t="s">
        <v>920</v>
      </c>
      <c r="J31" s="21" t="s">
        <v>102</v>
      </c>
      <c r="K31" s="42" t="s">
        <v>45</v>
      </c>
    </row>
    <row r="32" spans="1:11" ht="187" x14ac:dyDescent="0.2">
      <c r="A32" s="2">
        <v>31</v>
      </c>
      <c r="B32" s="3" t="s">
        <v>175</v>
      </c>
      <c r="C32" s="3" t="s">
        <v>176</v>
      </c>
      <c r="D32" s="9" t="s">
        <v>177</v>
      </c>
      <c r="E32" s="13" t="s">
        <v>18</v>
      </c>
      <c r="F32" s="13" t="s">
        <v>971</v>
      </c>
      <c r="G32" s="44" t="s">
        <v>916</v>
      </c>
      <c r="H32" s="14" t="s">
        <v>972</v>
      </c>
      <c r="I32" s="41" t="s">
        <v>923</v>
      </c>
      <c r="J32" s="14" t="s">
        <v>973</v>
      </c>
      <c r="K32" s="42" t="s">
        <v>45</v>
      </c>
    </row>
    <row r="33" spans="1:11" ht="102" x14ac:dyDescent="0.2">
      <c r="A33" s="2">
        <v>32</v>
      </c>
      <c r="B33" s="3" t="s">
        <v>136</v>
      </c>
      <c r="C33" s="3" t="s">
        <v>137</v>
      </c>
      <c r="D33" s="19" t="s">
        <v>138</v>
      </c>
      <c r="E33" s="14" t="s">
        <v>18</v>
      </c>
      <c r="F33" s="14" t="s">
        <v>974</v>
      </c>
      <c r="G33" s="44" t="s">
        <v>928</v>
      </c>
      <c r="H33" s="14"/>
      <c r="I33" s="42"/>
      <c r="J33" s="14" t="s">
        <v>129</v>
      </c>
      <c r="K33" s="42" t="s">
        <v>34</v>
      </c>
    </row>
    <row r="34" spans="1:11" ht="76" customHeight="1" x14ac:dyDescent="0.2">
      <c r="A34" s="2">
        <v>33</v>
      </c>
      <c r="B34" s="3" t="s">
        <v>332</v>
      </c>
      <c r="C34" s="3" t="s">
        <v>333</v>
      </c>
      <c r="D34" s="9" t="s">
        <v>334</v>
      </c>
      <c r="E34" s="13" t="s">
        <v>18</v>
      </c>
      <c r="F34" s="13" t="s">
        <v>975</v>
      </c>
      <c r="G34" s="44" t="s">
        <v>928</v>
      </c>
      <c r="H34" s="23" t="s">
        <v>976</v>
      </c>
      <c r="I34" s="41" t="s">
        <v>923</v>
      </c>
      <c r="J34" s="21" t="s">
        <v>977</v>
      </c>
      <c r="K34" s="43" t="s">
        <v>21</v>
      </c>
    </row>
    <row r="35" spans="1:11" ht="170" x14ac:dyDescent="0.2">
      <c r="A35" s="2">
        <v>34</v>
      </c>
      <c r="B35" s="3" t="s">
        <v>364</v>
      </c>
      <c r="C35" s="3" t="s">
        <v>365</v>
      </c>
      <c r="D35" s="9" t="s">
        <v>366</v>
      </c>
      <c r="E35" s="13" t="s">
        <v>18</v>
      </c>
      <c r="F35" s="13" t="s">
        <v>978</v>
      </c>
      <c r="G35" s="44" t="s">
        <v>916</v>
      </c>
      <c r="H35" s="14" t="s">
        <v>367</v>
      </c>
      <c r="I35" s="42" t="s">
        <v>920</v>
      </c>
      <c r="J35" s="21" t="s">
        <v>368</v>
      </c>
      <c r="K35" s="43" t="s">
        <v>21</v>
      </c>
    </row>
    <row r="36" spans="1:11" ht="53" customHeight="1" x14ac:dyDescent="0.2">
      <c r="A36" s="2">
        <v>35</v>
      </c>
      <c r="B36" s="3" t="s">
        <v>685</v>
      </c>
      <c r="C36" s="3" t="s">
        <v>686</v>
      </c>
      <c r="D36" s="9" t="s">
        <v>687</v>
      </c>
      <c r="E36" s="13" t="s">
        <v>32</v>
      </c>
      <c r="F36" s="13" t="s">
        <v>979</v>
      </c>
      <c r="G36" s="44" t="s">
        <v>916</v>
      </c>
      <c r="H36" s="14"/>
      <c r="I36" s="42"/>
      <c r="J36" s="21" t="s">
        <v>980</v>
      </c>
      <c r="K36" s="43" t="s">
        <v>45</v>
      </c>
    </row>
    <row r="37" spans="1:11" ht="119" x14ac:dyDescent="0.2">
      <c r="A37" s="2">
        <v>36</v>
      </c>
      <c r="B37" s="3" t="s">
        <v>438</v>
      </c>
      <c r="C37" s="3" t="s">
        <v>439</v>
      </c>
      <c r="D37" s="9" t="s">
        <v>440</v>
      </c>
      <c r="E37" s="23" t="s">
        <v>18</v>
      </c>
      <c r="F37" s="23" t="s">
        <v>981</v>
      </c>
      <c r="G37" s="39" t="s">
        <v>916</v>
      </c>
      <c r="H37" s="14"/>
      <c r="I37" s="42"/>
      <c r="J37" s="21" t="s">
        <v>441</v>
      </c>
      <c r="K37" s="43" t="s">
        <v>45</v>
      </c>
    </row>
    <row r="38" spans="1:11" ht="132" customHeight="1" x14ac:dyDescent="0.2">
      <c r="A38" s="2">
        <v>37</v>
      </c>
      <c r="B38" s="3" t="s">
        <v>538</v>
      </c>
      <c r="C38" s="3" t="s">
        <v>539</v>
      </c>
      <c r="D38" s="9" t="s">
        <v>540</v>
      </c>
      <c r="E38" s="23" t="s">
        <v>18</v>
      </c>
      <c r="F38" s="23" t="s">
        <v>982</v>
      </c>
      <c r="G38" s="39" t="s">
        <v>916</v>
      </c>
      <c r="H38" s="14"/>
      <c r="I38" s="42"/>
      <c r="J38" s="21" t="s">
        <v>541</v>
      </c>
      <c r="K38" s="43" t="s">
        <v>45</v>
      </c>
    </row>
    <row r="39" spans="1:11" ht="110" customHeight="1" x14ac:dyDescent="0.2">
      <c r="A39" s="2">
        <v>38</v>
      </c>
      <c r="B39" s="3" t="s">
        <v>423</v>
      </c>
      <c r="C39" s="3" t="s">
        <v>424</v>
      </c>
      <c r="D39" s="9" t="s">
        <v>425</v>
      </c>
      <c r="E39" s="23" t="s">
        <v>32</v>
      </c>
      <c r="F39" s="23" t="s">
        <v>983</v>
      </c>
      <c r="G39" s="39" t="s">
        <v>916</v>
      </c>
      <c r="H39" s="23"/>
      <c r="I39" s="41"/>
      <c r="J39" s="21" t="s">
        <v>984</v>
      </c>
      <c r="K39" s="43" t="s">
        <v>34</v>
      </c>
    </row>
    <row r="40" spans="1:11" ht="73" customHeight="1" x14ac:dyDescent="0.2">
      <c r="A40" s="2">
        <v>39</v>
      </c>
      <c r="B40" s="3" t="s">
        <v>903</v>
      </c>
      <c r="C40" s="3" t="s">
        <v>904</v>
      </c>
      <c r="D40" s="9" t="s">
        <v>905</v>
      </c>
      <c r="E40" s="13" t="s">
        <v>32</v>
      </c>
      <c r="F40" s="13" t="s">
        <v>985</v>
      </c>
      <c r="G40" s="44" t="s">
        <v>928</v>
      </c>
      <c r="H40" s="14"/>
      <c r="I40" s="42"/>
      <c r="J40" s="21" t="s">
        <v>986</v>
      </c>
      <c r="K40" s="43" t="s">
        <v>21</v>
      </c>
    </row>
    <row r="41" spans="1:11" ht="74" customHeight="1" x14ac:dyDescent="0.2">
      <c r="A41" s="2">
        <v>40</v>
      </c>
      <c r="B41" s="3" t="s">
        <v>74</v>
      </c>
      <c r="C41" s="3" t="s">
        <v>75</v>
      </c>
      <c r="D41" s="9" t="s">
        <v>76</v>
      </c>
      <c r="E41" s="14" t="s">
        <v>18</v>
      </c>
      <c r="F41" s="14" t="s">
        <v>987</v>
      </c>
      <c r="G41" s="44" t="s">
        <v>928</v>
      </c>
      <c r="H41" s="14"/>
      <c r="I41" s="42"/>
      <c r="J41" s="14" t="s">
        <v>77</v>
      </c>
      <c r="K41" s="42" t="s">
        <v>45</v>
      </c>
    </row>
    <row r="42" spans="1:11" ht="85" x14ac:dyDescent="0.2">
      <c r="A42" s="2">
        <v>41</v>
      </c>
      <c r="B42" s="3" t="s">
        <v>400</v>
      </c>
      <c r="C42" s="3" t="s">
        <v>401</v>
      </c>
      <c r="D42" s="9" t="s">
        <v>402</v>
      </c>
      <c r="E42" s="23" t="s">
        <v>18</v>
      </c>
      <c r="F42" s="23" t="s">
        <v>988</v>
      </c>
      <c r="G42" s="39" t="s">
        <v>916</v>
      </c>
      <c r="H42" s="14"/>
      <c r="I42" s="42"/>
      <c r="J42" s="21" t="s">
        <v>403</v>
      </c>
      <c r="K42" s="43" t="s">
        <v>45</v>
      </c>
    </row>
    <row r="43" spans="1:11" ht="119" x14ac:dyDescent="0.2">
      <c r="A43" s="2">
        <v>42</v>
      </c>
      <c r="B43" s="3" t="s">
        <v>252</v>
      </c>
      <c r="C43" s="3" t="s">
        <v>253</v>
      </c>
      <c r="D43" s="9" t="s">
        <v>254</v>
      </c>
      <c r="E43" s="13" t="s">
        <v>32</v>
      </c>
      <c r="F43" s="13"/>
      <c r="G43" s="44"/>
      <c r="H43" s="23" t="s">
        <v>989</v>
      </c>
      <c r="I43" s="41" t="s">
        <v>923</v>
      </c>
      <c r="J43" s="21" t="s">
        <v>990</v>
      </c>
      <c r="K43" s="43" t="s">
        <v>45</v>
      </c>
    </row>
    <row r="44" spans="1:11" ht="93" customHeight="1" x14ac:dyDescent="0.2">
      <c r="A44" s="2">
        <v>43</v>
      </c>
      <c r="B44" s="3" t="s">
        <v>274</v>
      </c>
      <c r="C44" s="3" t="s">
        <v>275</v>
      </c>
      <c r="D44" s="9" t="s">
        <v>276</v>
      </c>
      <c r="E44" s="13" t="s">
        <v>18</v>
      </c>
      <c r="F44" s="13" t="s">
        <v>991</v>
      </c>
      <c r="G44" s="44" t="s">
        <v>916</v>
      </c>
      <c r="H44" s="14" t="s">
        <v>992</v>
      </c>
      <c r="I44" s="42" t="s">
        <v>920</v>
      </c>
      <c r="J44" s="21" t="s">
        <v>993</v>
      </c>
      <c r="K44" s="43" t="s">
        <v>45</v>
      </c>
    </row>
    <row r="45" spans="1:11" ht="95" customHeight="1" x14ac:dyDescent="0.2">
      <c r="A45" s="2">
        <v>44</v>
      </c>
      <c r="B45" s="3" t="s">
        <v>461</v>
      </c>
      <c r="C45" s="3" t="s">
        <v>462</v>
      </c>
      <c r="D45" s="9" t="s">
        <v>463</v>
      </c>
      <c r="E45" s="13" t="s">
        <v>18</v>
      </c>
      <c r="F45" s="13" t="s">
        <v>994</v>
      </c>
      <c r="G45" s="44" t="s">
        <v>916</v>
      </c>
      <c r="H45" s="14" t="s">
        <v>464</v>
      </c>
      <c r="I45" s="42" t="s">
        <v>920</v>
      </c>
      <c r="J45" s="21" t="s">
        <v>465</v>
      </c>
      <c r="K45" s="43" t="s">
        <v>21</v>
      </c>
    </row>
    <row r="46" spans="1:11" ht="79" customHeight="1" x14ac:dyDescent="0.2">
      <c r="A46" s="2">
        <v>45</v>
      </c>
      <c r="B46" s="3" t="s">
        <v>644</v>
      </c>
      <c r="C46" s="3" t="s">
        <v>645</v>
      </c>
      <c r="D46" s="25" t="s">
        <v>646</v>
      </c>
      <c r="E46" s="23" t="s">
        <v>18</v>
      </c>
      <c r="F46" s="23" t="s">
        <v>995</v>
      </c>
      <c r="G46" s="44" t="s">
        <v>928</v>
      </c>
      <c r="H46" s="23"/>
      <c r="I46" s="41"/>
      <c r="J46" s="21" t="s">
        <v>647</v>
      </c>
      <c r="K46" s="43" t="s">
        <v>21</v>
      </c>
    </row>
    <row r="47" spans="1:11" ht="119" x14ac:dyDescent="0.2">
      <c r="A47" s="2">
        <v>46</v>
      </c>
      <c r="B47" s="3" t="s">
        <v>303</v>
      </c>
      <c r="C47" s="3" t="s">
        <v>304</v>
      </c>
      <c r="D47" s="9" t="s">
        <v>305</v>
      </c>
      <c r="E47" s="23" t="s">
        <v>18</v>
      </c>
      <c r="F47" s="23" t="s">
        <v>996</v>
      </c>
      <c r="G47" s="39" t="s">
        <v>916</v>
      </c>
      <c r="H47" s="14"/>
      <c r="I47" s="42"/>
      <c r="J47" s="21" t="s">
        <v>306</v>
      </c>
      <c r="K47" s="43" t="s">
        <v>45</v>
      </c>
    </row>
    <row r="48" spans="1:11" ht="68" x14ac:dyDescent="0.2">
      <c r="A48" s="2">
        <v>47</v>
      </c>
      <c r="B48" s="3" t="s">
        <v>443</v>
      </c>
      <c r="C48" s="3" t="s">
        <v>444</v>
      </c>
      <c r="D48" s="9" t="s">
        <v>445</v>
      </c>
      <c r="E48" s="23" t="s">
        <v>18</v>
      </c>
      <c r="F48" s="35" t="s">
        <v>997</v>
      </c>
      <c r="G48" s="39" t="s">
        <v>916</v>
      </c>
      <c r="H48" s="14" t="s">
        <v>998</v>
      </c>
      <c r="I48" s="42" t="s">
        <v>920</v>
      </c>
      <c r="J48" s="21" t="s">
        <v>999</v>
      </c>
      <c r="K48" s="43" t="s">
        <v>45</v>
      </c>
    </row>
    <row r="49" spans="1:11" ht="85" x14ac:dyDescent="0.2">
      <c r="A49" s="2">
        <v>48</v>
      </c>
      <c r="B49" s="3" t="s">
        <v>409</v>
      </c>
      <c r="C49" s="3" t="s">
        <v>410</v>
      </c>
      <c r="D49" s="9" t="s">
        <v>411</v>
      </c>
      <c r="E49" s="23" t="s">
        <v>32</v>
      </c>
      <c r="F49" s="23" t="s">
        <v>1000</v>
      </c>
      <c r="G49" s="44" t="s">
        <v>928</v>
      </c>
      <c r="H49" s="23"/>
      <c r="I49" s="41"/>
      <c r="J49" s="21" t="s">
        <v>1001</v>
      </c>
      <c r="K49" s="43" t="s">
        <v>45</v>
      </c>
    </row>
    <row r="50" spans="1:11" ht="102" x14ac:dyDescent="0.2">
      <c r="A50" s="2">
        <v>49</v>
      </c>
      <c r="B50" s="3" t="s">
        <v>390</v>
      </c>
      <c r="C50" s="3" t="s">
        <v>391</v>
      </c>
      <c r="D50" s="9" t="s">
        <v>392</v>
      </c>
      <c r="E50" s="13" t="s">
        <v>18</v>
      </c>
      <c r="F50" s="13" t="s">
        <v>1002</v>
      </c>
      <c r="G50" s="44" t="s">
        <v>916</v>
      </c>
      <c r="H50" s="23" t="s">
        <v>1003</v>
      </c>
      <c r="I50" s="41" t="s">
        <v>923</v>
      </c>
      <c r="J50" s="21" t="s">
        <v>394</v>
      </c>
      <c r="K50" s="43" t="s">
        <v>45</v>
      </c>
    </row>
    <row r="51" spans="1:11" ht="204" x14ac:dyDescent="0.2">
      <c r="A51" s="2">
        <v>50</v>
      </c>
      <c r="B51" s="3" t="s">
        <v>342</v>
      </c>
      <c r="C51" s="3" t="s">
        <v>343</v>
      </c>
      <c r="D51" s="9" t="s">
        <v>344</v>
      </c>
      <c r="E51" s="13" t="s">
        <v>18</v>
      </c>
      <c r="F51" s="13" t="s">
        <v>1004</v>
      </c>
      <c r="G51" s="44" t="s">
        <v>916</v>
      </c>
      <c r="H51" s="23" t="s">
        <v>1005</v>
      </c>
      <c r="I51" s="41" t="s">
        <v>923</v>
      </c>
      <c r="J51" s="21" t="s">
        <v>346</v>
      </c>
      <c r="K51" s="43" t="s">
        <v>34</v>
      </c>
    </row>
    <row r="52" spans="1:11" ht="68" x14ac:dyDescent="0.2">
      <c r="A52" s="2">
        <v>51</v>
      </c>
      <c r="B52" s="3" t="s">
        <v>817</v>
      </c>
      <c r="C52" s="3" t="s">
        <v>818</v>
      </c>
      <c r="D52" s="9" t="s">
        <v>819</v>
      </c>
      <c r="E52" s="23" t="s">
        <v>32</v>
      </c>
      <c r="F52" s="23" t="s">
        <v>1006</v>
      </c>
      <c r="G52" s="39" t="s">
        <v>916</v>
      </c>
      <c r="H52" s="23"/>
      <c r="I52" s="41"/>
      <c r="J52" s="21" t="s">
        <v>1007</v>
      </c>
      <c r="K52" s="43" t="s">
        <v>45</v>
      </c>
    </row>
    <row r="53" spans="1:11" ht="68" x14ac:dyDescent="0.2">
      <c r="A53" s="2">
        <v>52</v>
      </c>
      <c r="B53" s="3" t="s">
        <v>621</v>
      </c>
      <c r="C53" s="3" t="s">
        <v>622</v>
      </c>
      <c r="D53" s="25" t="s">
        <v>623</v>
      </c>
      <c r="E53" s="23" t="s">
        <v>32</v>
      </c>
      <c r="F53" s="23" t="s">
        <v>1008</v>
      </c>
      <c r="G53" s="44" t="s">
        <v>928</v>
      </c>
      <c r="H53" s="14"/>
      <c r="I53" s="42"/>
      <c r="J53" s="21" t="s">
        <v>1009</v>
      </c>
      <c r="K53" s="43" t="s">
        <v>34</v>
      </c>
    </row>
    <row r="54" spans="1:11" ht="119" x14ac:dyDescent="0.2">
      <c r="A54" s="2">
        <v>53</v>
      </c>
      <c r="B54" s="3" t="s">
        <v>427</v>
      </c>
      <c r="C54" s="3" t="s">
        <v>428</v>
      </c>
      <c r="D54" s="19" t="s">
        <v>429</v>
      </c>
      <c r="E54" s="24" t="s">
        <v>18</v>
      </c>
      <c r="F54" s="24" t="s">
        <v>1010</v>
      </c>
      <c r="G54" s="45" t="s">
        <v>916</v>
      </c>
      <c r="H54" s="14" t="s">
        <v>430</v>
      </c>
      <c r="I54" s="41" t="s">
        <v>923</v>
      </c>
      <c r="J54" s="21" t="s">
        <v>431</v>
      </c>
      <c r="K54" s="43" t="s">
        <v>45</v>
      </c>
    </row>
    <row r="55" spans="1:11" ht="51" x14ac:dyDescent="0.2">
      <c r="A55" s="2">
        <v>54</v>
      </c>
      <c r="B55" s="3" t="s">
        <v>109</v>
      </c>
      <c r="C55" s="3" t="s">
        <v>110</v>
      </c>
      <c r="D55" s="9" t="s">
        <v>111</v>
      </c>
      <c r="E55" s="13" t="s">
        <v>32</v>
      </c>
      <c r="F55" s="13" t="s">
        <v>1011</v>
      </c>
      <c r="G55" s="44" t="s">
        <v>928</v>
      </c>
      <c r="H55" s="14" t="s">
        <v>1012</v>
      </c>
      <c r="I55" s="41" t="s">
        <v>923</v>
      </c>
      <c r="J55" s="14" t="s">
        <v>114</v>
      </c>
      <c r="K55" s="42" t="s">
        <v>34</v>
      </c>
    </row>
    <row r="56" spans="1:11" ht="102" x14ac:dyDescent="0.2">
      <c r="A56" s="2">
        <v>55</v>
      </c>
      <c r="B56" s="3" t="s">
        <v>658</v>
      </c>
      <c r="C56" s="3" t="s">
        <v>659</v>
      </c>
      <c r="D56" s="9" t="s">
        <v>660</v>
      </c>
      <c r="E56" s="13" t="s">
        <v>18</v>
      </c>
      <c r="F56" s="13" t="s">
        <v>1013</v>
      </c>
      <c r="G56" s="44" t="s">
        <v>928</v>
      </c>
      <c r="H56" s="23" t="s">
        <v>1014</v>
      </c>
      <c r="I56" s="41" t="s">
        <v>923</v>
      </c>
      <c r="J56" s="21" t="s">
        <v>662</v>
      </c>
      <c r="K56" s="43" t="s">
        <v>34</v>
      </c>
    </row>
    <row r="57" spans="1:11" ht="85" x14ac:dyDescent="0.2">
      <c r="A57" s="2">
        <v>56</v>
      </c>
      <c r="B57" s="3" t="s">
        <v>28</v>
      </c>
      <c r="C57" s="3" t="s">
        <v>29</v>
      </c>
      <c r="D57" s="9" t="s">
        <v>30</v>
      </c>
      <c r="E57" s="14" t="s">
        <v>32</v>
      </c>
      <c r="F57" s="14" t="s">
        <v>1015</v>
      </c>
      <c r="G57" s="42" t="s">
        <v>916</v>
      </c>
      <c r="H57" s="14"/>
      <c r="I57" s="42"/>
      <c r="J57" s="14" t="s">
        <v>1016</v>
      </c>
      <c r="K57" s="42" t="s">
        <v>34</v>
      </c>
    </row>
    <row r="58" spans="1:11" ht="85" x14ac:dyDescent="0.2">
      <c r="A58" s="2">
        <v>57</v>
      </c>
      <c r="B58" s="3" t="s">
        <v>317</v>
      </c>
      <c r="C58" s="3" t="s">
        <v>318</v>
      </c>
      <c r="D58" s="9" t="s">
        <v>319</v>
      </c>
      <c r="E58" s="24" t="s">
        <v>32</v>
      </c>
      <c r="F58" s="24" t="s">
        <v>1017</v>
      </c>
      <c r="G58" s="45" t="s">
        <v>916</v>
      </c>
      <c r="H58" s="14" t="s">
        <v>320</v>
      </c>
      <c r="I58" s="41" t="s">
        <v>923</v>
      </c>
      <c r="J58" s="21" t="s">
        <v>323</v>
      </c>
      <c r="K58" s="43" t="s">
        <v>45</v>
      </c>
    </row>
    <row r="59" spans="1:11" ht="136" x14ac:dyDescent="0.2">
      <c r="A59" s="2">
        <v>58</v>
      </c>
      <c r="B59" s="3" t="s">
        <v>700</v>
      </c>
      <c r="C59" s="3" t="s">
        <v>701</v>
      </c>
      <c r="D59" s="9" t="s">
        <v>702</v>
      </c>
      <c r="E59" s="24" t="s">
        <v>32</v>
      </c>
      <c r="F59" s="24" t="s">
        <v>1018</v>
      </c>
      <c r="G59" s="45" t="s">
        <v>916</v>
      </c>
      <c r="H59" s="14" t="s">
        <v>703</v>
      </c>
      <c r="I59" s="41" t="s">
        <v>923</v>
      </c>
      <c r="J59" s="21" t="s">
        <v>1019</v>
      </c>
      <c r="K59" s="43" t="s">
        <v>21</v>
      </c>
    </row>
    <row r="60" spans="1:11" ht="34" x14ac:dyDescent="0.2">
      <c r="A60" s="2">
        <v>59</v>
      </c>
      <c r="B60" s="3" t="s">
        <v>649</v>
      </c>
      <c r="C60" s="3" t="s">
        <v>650</v>
      </c>
      <c r="D60" s="25" t="s">
        <v>651</v>
      </c>
      <c r="E60" s="13" t="s">
        <v>32</v>
      </c>
      <c r="F60" s="13" t="s">
        <v>1020</v>
      </c>
      <c r="G60" s="44" t="s">
        <v>916</v>
      </c>
      <c r="H60" s="23" t="s">
        <v>1021</v>
      </c>
      <c r="I60" s="41" t="s">
        <v>923</v>
      </c>
      <c r="J60" s="21" t="s">
        <v>1022</v>
      </c>
      <c r="K60" s="43" t="s">
        <v>34</v>
      </c>
    </row>
    <row r="61" spans="1:11" ht="119" x14ac:dyDescent="0.2">
      <c r="A61" s="2">
        <v>60</v>
      </c>
      <c r="B61" s="3" t="s">
        <v>159</v>
      </c>
      <c r="C61" s="3" t="s">
        <v>160</v>
      </c>
      <c r="D61" s="9" t="s">
        <v>161</v>
      </c>
      <c r="E61" s="13" t="s">
        <v>18</v>
      </c>
      <c r="F61" s="13" t="s">
        <v>1023</v>
      </c>
      <c r="G61" s="44" t="s">
        <v>916</v>
      </c>
      <c r="H61" s="14" t="s">
        <v>1024</v>
      </c>
      <c r="I61" s="41" t="s">
        <v>923</v>
      </c>
      <c r="J61" s="14" t="s">
        <v>163</v>
      </c>
      <c r="K61" s="42" t="s">
        <v>45</v>
      </c>
    </row>
    <row r="62" spans="1:11" ht="68" x14ac:dyDescent="0.2">
      <c r="A62" s="2">
        <v>61</v>
      </c>
      <c r="B62" s="3" t="s">
        <v>170</v>
      </c>
      <c r="C62" s="3" t="s">
        <v>171</v>
      </c>
      <c r="D62" s="9" t="s">
        <v>172</v>
      </c>
      <c r="E62" s="13" t="s">
        <v>18</v>
      </c>
      <c r="F62" s="13" t="s">
        <v>1025</v>
      </c>
      <c r="G62" s="44" t="s">
        <v>916</v>
      </c>
      <c r="H62" s="14" t="s">
        <v>173</v>
      </c>
      <c r="I62" s="41" t="s">
        <v>923</v>
      </c>
      <c r="J62" s="14" t="s">
        <v>174</v>
      </c>
      <c r="K62" s="42" t="s">
        <v>21</v>
      </c>
    </row>
    <row r="63" spans="1:11" ht="102" x14ac:dyDescent="0.2">
      <c r="A63" s="2">
        <v>62</v>
      </c>
      <c r="B63" s="3" t="s">
        <v>53</v>
      </c>
      <c r="C63" s="3" t="s">
        <v>54</v>
      </c>
      <c r="D63" s="9" t="s">
        <v>55</v>
      </c>
      <c r="E63" s="13" t="s">
        <v>32</v>
      </c>
      <c r="F63" s="13"/>
      <c r="G63" s="44"/>
      <c r="H63" s="14" t="s">
        <v>56</v>
      </c>
      <c r="I63" s="42" t="s">
        <v>920</v>
      </c>
      <c r="J63" s="14" t="s">
        <v>57</v>
      </c>
      <c r="K63" s="42" t="s">
        <v>45</v>
      </c>
    </row>
    <row r="64" spans="1:11" ht="102" x14ac:dyDescent="0.2">
      <c r="A64" s="2">
        <v>63</v>
      </c>
      <c r="B64" s="3" t="s">
        <v>395</v>
      </c>
      <c r="C64" s="3" t="s">
        <v>396</v>
      </c>
      <c r="D64" s="9" t="s">
        <v>397</v>
      </c>
      <c r="E64" s="13" t="s">
        <v>32</v>
      </c>
      <c r="F64" s="14" t="s">
        <v>1026</v>
      </c>
      <c r="G64" s="44" t="s">
        <v>916</v>
      </c>
      <c r="H64" s="51" t="s">
        <v>1027</v>
      </c>
      <c r="I64" s="42" t="s">
        <v>923</v>
      </c>
      <c r="J64" s="21" t="s">
        <v>1028</v>
      </c>
      <c r="K64" s="43" t="s">
        <v>45</v>
      </c>
    </row>
    <row r="65" spans="1:11" ht="103" customHeight="1" x14ac:dyDescent="0.2">
      <c r="A65" s="2">
        <v>64</v>
      </c>
      <c r="B65" s="3" t="s">
        <v>470</v>
      </c>
      <c r="C65" s="3" t="s">
        <v>471</v>
      </c>
      <c r="D65" s="9" t="s">
        <v>472</v>
      </c>
      <c r="E65" s="23" t="s">
        <v>18</v>
      </c>
      <c r="F65" s="23" t="s">
        <v>1029</v>
      </c>
      <c r="G65" s="44" t="s">
        <v>928</v>
      </c>
      <c r="H65" s="23"/>
      <c r="I65" s="41"/>
      <c r="J65" s="21" t="s">
        <v>473</v>
      </c>
      <c r="K65" s="43" t="s">
        <v>45</v>
      </c>
    </row>
    <row r="66" spans="1:11" ht="187" x14ac:dyDescent="0.2">
      <c r="A66" s="2">
        <v>65</v>
      </c>
      <c r="B66" s="3" t="s">
        <v>455</v>
      </c>
      <c r="C66" s="3" t="s">
        <v>456</v>
      </c>
      <c r="D66" s="9" t="s">
        <v>457</v>
      </c>
      <c r="E66" s="13" t="s">
        <v>18</v>
      </c>
      <c r="F66" s="13" t="s">
        <v>1030</v>
      </c>
      <c r="G66" s="44" t="s">
        <v>916</v>
      </c>
      <c r="H66" s="14" t="s">
        <v>1031</v>
      </c>
      <c r="I66" s="42" t="s">
        <v>920</v>
      </c>
      <c r="J66" s="21" t="s">
        <v>459</v>
      </c>
      <c r="K66" s="43" t="s">
        <v>45</v>
      </c>
    </row>
    <row r="67" spans="1:11" ht="68" x14ac:dyDescent="0.2">
      <c r="A67" s="2">
        <v>66</v>
      </c>
      <c r="B67" s="3" t="s">
        <v>528</v>
      </c>
      <c r="C67" s="3" t="s">
        <v>529</v>
      </c>
      <c r="D67" s="9" t="s">
        <v>530</v>
      </c>
      <c r="E67" s="23" t="s">
        <v>32</v>
      </c>
      <c r="F67" s="23" t="s">
        <v>1032</v>
      </c>
      <c r="G67" s="39" t="s">
        <v>916</v>
      </c>
      <c r="H67" s="14"/>
      <c r="I67" s="42"/>
      <c r="J67" s="21" t="s">
        <v>1033</v>
      </c>
      <c r="K67" s="43" t="s">
        <v>45</v>
      </c>
    </row>
    <row r="68" spans="1:11" ht="51" x14ac:dyDescent="0.2">
      <c r="A68" s="2">
        <v>67</v>
      </c>
      <c r="B68" s="3" t="s">
        <v>742</v>
      </c>
      <c r="C68" s="3" t="s">
        <v>743</v>
      </c>
      <c r="D68" s="9" t="s">
        <v>744</v>
      </c>
      <c r="E68" s="24" t="s">
        <v>32</v>
      </c>
      <c r="G68" s="45"/>
      <c r="H68" s="14" t="s">
        <v>745</v>
      </c>
      <c r="I68" s="41" t="s">
        <v>923</v>
      </c>
      <c r="J68" s="21" t="s">
        <v>1034</v>
      </c>
      <c r="K68" s="43" t="s">
        <v>45</v>
      </c>
    </row>
    <row r="69" spans="1:11" ht="68" x14ac:dyDescent="0.2">
      <c r="A69" s="2">
        <v>68</v>
      </c>
      <c r="B69" s="3" t="s">
        <v>492</v>
      </c>
      <c r="C69" s="3" t="s">
        <v>493</v>
      </c>
      <c r="D69" s="9" t="s">
        <v>494</v>
      </c>
      <c r="E69" s="23" t="s">
        <v>32</v>
      </c>
      <c r="F69" s="23" t="s">
        <v>1035</v>
      </c>
      <c r="G69" s="39" t="s">
        <v>916</v>
      </c>
      <c r="H69" s="23"/>
      <c r="I69" s="41"/>
      <c r="J69" s="21" t="s">
        <v>1036</v>
      </c>
      <c r="K69" s="43" t="s">
        <v>45</v>
      </c>
    </row>
    <row r="70" spans="1:11" ht="51" x14ac:dyDescent="0.2">
      <c r="A70" s="2">
        <v>69</v>
      </c>
      <c r="B70" s="3" t="s">
        <v>115</v>
      </c>
      <c r="C70" s="3" t="s">
        <v>116</v>
      </c>
      <c r="D70" s="9" t="s">
        <v>117</v>
      </c>
      <c r="E70" s="14" t="s">
        <v>32</v>
      </c>
      <c r="F70" s="14" t="s">
        <v>1037</v>
      </c>
      <c r="G70" s="42" t="s">
        <v>916</v>
      </c>
      <c r="H70" s="14"/>
      <c r="I70" s="42"/>
      <c r="J70" s="14" t="s">
        <v>1038</v>
      </c>
      <c r="K70" s="42" t="s">
        <v>34</v>
      </c>
    </row>
    <row r="71" spans="1:11" ht="136" x14ac:dyDescent="0.2">
      <c r="A71" s="2">
        <v>70</v>
      </c>
      <c r="B71" s="3" t="s">
        <v>831</v>
      </c>
      <c r="C71" s="3" t="s">
        <v>832</v>
      </c>
      <c r="D71" s="9" t="s">
        <v>833</v>
      </c>
      <c r="E71" s="13" t="s">
        <v>18</v>
      </c>
      <c r="F71" s="13" t="s">
        <v>1039</v>
      </c>
      <c r="G71" s="44" t="s">
        <v>916</v>
      </c>
      <c r="H71" s="14" t="s">
        <v>834</v>
      </c>
      <c r="I71" s="42" t="s">
        <v>920</v>
      </c>
      <c r="J71" s="21" t="s">
        <v>835</v>
      </c>
      <c r="K71" s="43" t="s">
        <v>45</v>
      </c>
    </row>
    <row r="72" spans="1:11" ht="58" customHeight="1" x14ac:dyDescent="0.2">
      <c r="A72" s="2">
        <v>71</v>
      </c>
      <c r="B72" s="3" t="s">
        <v>897</v>
      </c>
      <c r="C72" s="3" t="s">
        <v>898</v>
      </c>
      <c r="D72" s="9" t="s">
        <v>899</v>
      </c>
      <c r="E72" s="13" t="s">
        <v>32</v>
      </c>
      <c r="F72" s="13" t="s">
        <v>1040</v>
      </c>
      <c r="G72" s="44" t="s">
        <v>928</v>
      </c>
      <c r="H72" s="23" t="s">
        <v>1041</v>
      </c>
      <c r="I72" s="41" t="s">
        <v>923</v>
      </c>
      <c r="J72" s="21" t="s">
        <v>901</v>
      </c>
      <c r="K72" s="43" t="s">
        <v>45</v>
      </c>
    </row>
    <row r="73" spans="1:11" ht="126" customHeight="1" x14ac:dyDescent="0.2">
      <c r="A73" s="2">
        <v>72</v>
      </c>
      <c r="B73" s="3" t="s">
        <v>664</v>
      </c>
      <c r="C73" s="3" t="s">
        <v>665</v>
      </c>
      <c r="D73" s="9" t="s">
        <v>666</v>
      </c>
      <c r="E73" s="13" t="s">
        <v>18</v>
      </c>
      <c r="F73" s="13" t="s">
        <v>1042</v>
      </c>
      <c r="G73" s="44" t="s">
        <v>916</v>
      </c>
      <c r="H73" s="23" t="s">
        <v>1043</v>
      </c>
      <c r="I73" s="41" t="s">
        <v>923</v>
      </c>
      <c r="J73" s="21" t="s">
        <v>1044</v>
      </c>
      <c r="K73" s="43" t="s">
        <v>45</v>
      </c>
    </row>
    <row r="74" spans="1:11" ht="170" x14ac:dyDescent="0.2">
      <c r="A74" s="2">
        <v>73</v>
      </c>
      <c r="B74" s="3" t="s">
        <v>120</v>
      </c>
      <c r="C74" s="3" t="s">
        <v>121</v>
      </c>
      <c r="D74" s="9" t="s">
        <v>122</v>
      </c>
      <c r="E74" s="13" t="s">
        <v>32</v>
      </c>
      <c r="F74" s="13" t="s">
        <v>1045</v>
      </c>
      <c r="G74" s="44" t="s">
        <v>916</v>
      </c>
      <c r="H74" s="14" t="s">
        <v>123</v>
      </c>
      <c r="I74" s="42" t="s">
        <v>920</v>
      </c>
      <c r="J74" s="14" t="s">
        <v>124</v>
      </c>
      <c r="K74" s="42" t="s">
        <v>45</v>
      </c>
    </row>
    <row r="75" spans="1:11" ht="102" x14ac:dyDescent="0.2">
      <c r="A75" s="2">
        <v>74</v>
      </c>
      <c r="B75" s="3" t="s">
        <v>433</v>
      </c>
      <c r="C75" s="3" t="s">
        <v>434</v>
      </c>
      <c r="D75" s="9" t="s">
        <v>435</v>
      </c>
      <c r="E75" s="13" t="s">
        <v>32</v>
      </c>
      <c r="F75" s="13" t="s">
        <v>1046</v>
      </c>
      <c r="G75" s="44" t="s">
        <v>916</v>
      </c>
      <c r="H75" s="14" t="s">
        <v>1047</v>
      </c>
      <c r="I75" s="42" t="s">
        <v>920</v>
      </c>
      <c r="J75" s="21" t="s">
        <v>1048</v>
      </c>
      <c r="K75" s="43" t="s">
        <v>34</v>
      </c>
    </row>
    <row r="76" spans="1:11" ht="119" x14ac:dyDescent="0.2">
      <c r="A76" s="2">
        <v>75</v>
      </c>
      <c r="B76" s="3" t="s">
        <v>519</v>
      </c>
      <c r="C76" s="3" t="s">
        <v>520</v>
      </c>
      <c r="D76" s="9" t="s">
        <v>521</v>
      </c>
      <c r="E76" s="23" t="s">
        <v>18</v>
      </c>
      <c r="F76" s="23"/>
      <c r="G76" s="39"/>
      <c r="H76" s="14" t="s">
        <v>1049</v>
      </c>
      <c r="I76" s="41" t="s">
        <v>923</v>
      </c>
      <c r="J76" s="21" t="s">
        <v>522</v>
      </c>
      <c r="K76" s="43" t="s">
        <v>21</v>
      </c>
    </row>
    <row r="77" spans="1:11" ht="68" x14ac:dyDescent="0.2">
      <c r="A77" s="2">
        <v>76</v>
      </c>
      <c r="B77" s="3" t="s">
        <v>196</v>
      </c>
      <c r="C77" s="3" t="s">
        <v>197</v>
      </c>
      <c r="D77" s="9" t="s">
        <v>198</v>
      </c>
      <c r="E77" s="23" t="s">
        <v>32</v>
      </c>
      <c r="F77" s="23" t="s">
        <v>1050</v>
      </c>
      <c r="G77" s="39" t="s">
        <v>916</v>
      </c>
      <c r="H77" s="14"/>
      <c r="I77" s="42"/>
      <c r="J77" s="21" t="s">
        <v>199</v>
      </c>
      <c r="K77" s="43" t="s">
        <v>45</v>
      </c>
    </row>
    <row r="78" spans="1:11" ht="85" x14ac:dyDescent="0.2">
      <c r="A78" s="2">
        <v>77</v>
      </c>
      <c r="B78" s="3" t="s">
        <v>214</v>
      </c>
      <c r="C78" s="3" t="s">
        <v>215</v>
      </c>
      <c r="D78" s="9" t="s">
        <v>216</v>
      </c>
      <c r="E78" s="13" t="s">
        <v>18</v>
      </c>
      <c r="F78" s="13" t="s">
        <v>1051</v>
      </c>
      <c r="G78" s="44" t="s">
        <v>916</v>
      </c>
      <c r="H78" s="21" t="s">
        <v>1052</v>
      </c>
      <c r="I78" s="41" t="s">
        <v>923</v>
      </c>
      <c r="J78" s="21" t="s">
        <v>1053</v>
      </c>
      <c r="K78" s="43" t="s">
        <v>21</v>
      </c>
    </row>
    <row r="79" spans="1:11" ht="85" x14ac:dyDescent="0.2">
      <c r="A79" s="2">
        <v>78</v>
      </c>
      <c r="B79" s="3" t="s">
        <v>290</v>
      </c>
      <c r="C79" s="3" t="s">
        <v>291</v>
      </c>
      <c r="D79" s="9" t="s">
        <v>292</v>
      </c>
      <c r="E79" s="23" t="s">
        <v>32</v>
      </c>
      <c r="F79" s="23" t="s">
        <v>1054</v>
      </c>
      <c r="G79" s="44" t="s">
        <v>928</v>
      </c>
      <c r="H79" s="14"/>
      <c r="I79" s="42"/>
      <c r="J79" s="21" t="s">
        <v>293</v>
      </c>
      <c r="K79" s="43" t="s">
        <v>45</v>
      </c>
    </row>
    <row r="80" spans="1:11" ht="51" x14ac:dyDescent="0.2">
      <c r="A80" s="2">
        <v>79</v>
      </c>
      <c r="B80" s="3" t="s">
        <v>206</v>
      </c>
      <c r="C80" s="3" t="s">
        <v>207</v>
      </c>
      <c r="D80" s="9" t="s">
        <v>208</v>
      </c>
      <c r="E80" s="13" t="s">
        <v>18</v>
      </c>
      <c r="F80" s="13" t="s">
        <v>1055</v>
      </c>
      <c r="G80" s="44" t="s">
        <v>928</v>
      </c>
      <c r="H80" s="23"/>
      <c r="I80" s="41"/>
      <c r="J80" s="21" t="s">
        <v>209</v>
      </c>
      <c r="K80" s="43" t="s">
        <v>45</v>
      </c>
    </row>
    <row r="81" spans="1:11" ht="153" x14ac:dyDescent="0.2">
      <c r="A81" s="2">
        <v>80</v>
      </c>
      <c r="B81" s="3" t="s">
        <v>131</v>
      </c>
      <c r="C81" s="3" t="s">
        <v>132</v>
      </c>
      <c r="D81" s="9" t="s">
        <v>133</v>
      </c>
      <c r="E81" s="13" t="s">
        <v>18</v>
      </c>
      <c r="F81" s="13" t="s">
        <v>1056</v>
      </c>
      <c r="G81" s="44" t="s">
        <v>916</v>
      </c>
      <c r="H81" s="14" t="s">
        <v>134</v>
      </c>
      <c r="I81" s="42" t="s">
        <v>920</v>
      </c>
      <c r="J81" s="14" t="s">
        <v>135</v>
      </c>
      <c r="K81" s="42" t="s">
        <v>34</v>
      </c>
    </row>
    <row r="82" spans="1:11" ht="119" x14ac:dyDescent="0.2">
      <c r="A82" s="2">
        <v>81</v>
      </c>
      <c r="B82" s="3" t="s">
        <v>514</v>
      </c>
      <c r="C82" s="3" t="s">
        <v>515</v>
      </c>
      <c r="D82" s="9" t="s">
        <v>516</v>
      </c>
      <c r="E82" s="13" t="s">
        <v>18</v>
      </c>
      <c r="F82" s="13" t="s">
        <v>1057</v>
      </c>
      <c r="G82" s="44" t="s">
        <v>916</v>
      </c>
      <c r="H82" s="14" t="s">
        <v>1058</v>
      </c>
      <c r="I82" s="42" t="s">
        <v>920</v>
      </c>
      <c r="J82" s="21" t="s">
        <v>518</v>
      </c>
      <c r="K82" s="43" t="s">
        <v>45</v>
      </c>
    </row>
    <row r="83" spans="1:11" ht="85" x14ac:dyDescent="0.2">
      <c r="A83" s="2">
        <v>82</v>
      </c>
      <c r="B83" s="3" t="s">
        <v>587</v>
      </c>
      <c r="C83" s="3" t="s">
        <v>588</v>
      </c>
      <c r="D83" s="9" t="s">
        <v>589</v>
      </c>
      <c r="E83" s="23" t="s">
        <v>32</v>
      </c>
      <c r="F83" s="23" t="s">
        <v>1059</v>
      </c>
      <c r="G83" s="39" t="s">
        <v>916</v>
      </c>
      <c r="H83" s="14" t="s">
        <v>1060</v>
      </c>
      <c r="I83" s="41" t="s">
        <v>923</v>
      </c>
      <c r="J83" s="21" t="s">
        <v>1061</v>
      </c>
      <c r="K83" s="43" t="s">
        <v>45</v>
      </c>
    </row>
    <row r="84" spans="1:11" ht="34" x14ac:dyDescent="0.2">
      <c r="A84" s="2">
        <v>83</v>
      </c>
      <c r="B84" s="3" t="s">
        <v>874</v>
      </c>
      <c r="C84" s="3" t="s">
        <v>875</v>
      </c>
      <c r="D84" s="9" t="s">
        <v>876</v>
      </c>
      <c r="E84" s="13" t="s">
        <v>32</v>
      </c>
      <c r="F84" s="13" t="s">
        <v>1062</v>
      </c>
      <c r="G84" s="44" t="s">
        <v>928</v>
      </c>
      <c r="H84" s="14" t="s">
        <v>877</v>
      </c>
      <c r="I84" s="42" t="s">
        <v>920</v>
      </c>
      <c r="J84" s="21" t="s">
        <v>1063</v>
      </c>
      <c r="K84" s="43" t="s">
        <v>45</v>
      </c>
    </row>
    <row r="85" spans="1:11" ht="170" x14ac:dyDescent="0.2">
      <c r="A85" s="2">
        <v>84</v>
      </c>
      <c r="B85" s="3" t="s">
        <v>298</v>
      </c>
      <c r="C85" s="3" t="s">
        <v>299</v>
      </c>
      <c r="D85" s="9" t="s">
        <v>300</v>
      </c>
      <c r="E85" s="23" t="s">
        <v>18</v>
      </c>
      <c r="F85" s="23" t="s">
        <v>1064</v>
      </c>
      <c r="G85" s="39" t="s">
        <v>916</v>
      </c>
      <c r="H85" s="14" t="s">
        <v>1065</v>
      </c>
      <c r="I85" s="42" t="s">
        <v>923</v>
      </c>
      <c r="J85" s="21" t="s">
        <v>1066</v>
      </c>
      <c r="K85" s="43" t="s">
        <v>45</v>
      </c>
    </row>
    <row r="86" spans="1:11" ht="102" x14ac:dyDescent="0.2">
      <c r="A86" s="2">
        <v>85</v>
      </c>
      <c r="B86" s="3" t="s">
        <v>264</v>
      </c>
      <c r="C86" s="3" t="s">
        <v>265</v>
      </c>
      <c r="D86" s="9" t="s">
        <v>266</v>
      </c>
      <c r="E86" s="23" t="s">
        <v>18</v>
      </c>
      <c r="F86" s="23" t="s">
        <v>1067</v>
      </c>
      <c r="G86" s="39" t="s">
        <v>916</v>
      </c>
      <c r="H86" s="23"/>
      <c r="I86" s="41"/>
      <c r="J86" s="14" t="s">
        <v>1068</v>
      </c>
      <c r="K86" s="43" t="s">
        <v>45</v>
      </c>
    </row>
    <row r="87" spans="1:11" ht="119" x14ac:dyDescent="0.2">
      <c r="A87" s="2">
        <v>86</v>
      </c>
      <c r="B87" s="3" t="s">
        <v>543</v>
      </c>
      <c r="C87" s="3" t="s">
        <v>544</v>
      </c>
      <c r="D87" s="9" t="s">
        <v>545</v>
      </c>
      <c r="E87" s="13" t="s">
        <v>32</v>
      </c>
      <c r="F87" s="13"/>
      <c r="G87" s="44"/>
      <c r="H87" s="14" t="s">
        <v>1069</v>
      </c>
      <c r="I87" s="42" t="s">
        <v>923</v>
      </c>
      <c r="J87" s="21" t="s">
        <v>1070</v>
      </c>
      <c r="K87" s="43" t="s">
        <v>45</v>
      </c>
    </row>
    <row r="88" spans="1:11" ht="51" x14ac:dyDescent="0.2">
      <c r="A88" s="2">
        <v>87</v>
      </c>
      <c r="B88" s="3" t="s">
        <v>709</v>
      </c>
      <c r="C88" s="3" t="s">
        <v>710</v>
      </c>
      <c r="D88" s="9" t="s">
        <v>711</v>
      </c>
      <c r="E88" s="23" t="s">
        <v>32</v>
      </c>
      <c r="F88" s="23" t="s">
        <v>1071</v>
      </c>
      <c r="G88" s="41" t="s">
        <v>916</v>
      </c>
      <c r="H88" s="14"/>
      <c r="I88" s="42"/>
      <c r="J88" s="21" t="s">
        <v>1072</v>
      </c>
      <c r="K88" s="43" t="s">
        <v>34</v>
      </c>
    </row>
    <row r="89" spans="1:11" ht="85" x14ac:dyDescent="0.2">
      <c r="A89" s="2">
        <v>88</v>
      </c>
      <c r="B89" s="3" t="s">
        <v>757</v>
      </c>
      <c r="C89" s="3" t="s">
        <v>758</v>
      </c>
      <c r="D89" s="9" t="s">
        <v>759</v>
      </c>
      <c r="E89" s="23" t="s">
        <v>18</v>
      </c>
      <c r="F89" s="23" t="s">
        <v>1073</v>
      </c>
      <c r="G89" s="44" t="s">
        <v>928</v>
      </c>
      <c r="H89" s="23"/>
      <c r="I89" s="41"/>
      <c r="J89" s="21" t="s">
        <v>760</v>
      </c>
      <c r="K89" s="43" t="s">
        <v>21</v>
      </c>
    </row>
    <row r="90" spans="1:11" ht="102" x14ac:dyDescent="0.2">
      <c r="A90" s="2">
        <v>89</v>
      </c>
      <c r="B90" s="3" t="s">
        <v>734</v>
      </c>
      <c r="C90" s="3" t="s">
        <v>735</v>
      </c>
      <c r="D90" s="9" t="s">
        <v>736</v>
      </c>
      <c r="E90" s="23" t="s">
        <v>32</v>
      </c>
      <c r="F90" s="23" t="s">
        <v>1074</v>
      </c>
      <c r="G90" s="41" t="s">
        <v>916</v>
      </c>
      <c r="H90" s="14"/>
      <c r="I90" s="42"/>
      <c r="J90" s="21" t="s">
        <v>1075</v>
      </c>
      <c r="K90" s="43" t="s">
        <v>45</v>
      </c>
    </row>
    <row r="91" spans="1:11" ht="51" x14ac:dyDescent="0.2">
      <c r="A91" s="2">
        <v>90</v>
      </c>
      <c r="B91" s="3" t="s">
        <v>91</v>
      </c>
      <c r="C91" s="3" t="s">
        <v>92</v>
      </c>
      <c r="D91" s="9" t="s">
        <v>93</v>
      </c>
      <c r="E91" s="13" t="s">
        <v>18</v>
      </c>
      <c r="F91" s="13" t="s">
        <v>1076</v>
      </c>
      <c r="G91" s="44" t="s">
        <v>916</v>
      </c>
      <c r="H91" s="14" t="s">
        <v>94</v>
      </c>
      <c r="I91" s="41" t="s">
        <v>923</v>
      </c>
      <c r="J91" s="21" t="s">
        <v>95</v>
      </c>
      <c r="K91" s="42" t="s">
        <v>45</v>
      </c>
    </row>
    <row r="92" spans="1:11" ht="68" x14ac:dyDescent="0.2">
      <c r="A92" s="2">
        <v>91</v>
      </c>
      <c r="B92" s="3" t="s">
        <v>583</v>
      </c>
      <c r="C92" s="3" t="s">
        <v>584</v>
      </c>
      <c r="D92" s="9" t="s">
        <v>585</v>
      </c>
      <c r="E92" s="23" t="s">
        <v>18</v>
      </c>
      <c r="F92" s="23" t="s">
        <v>1077</v>
      </c>
      <c r="G92" s="41" t="s">
        <v>916</v>
      </c>
      <c r="H92" s="14"/>
      <c r="I92" s="42"/>
      <c r="J92" s="21" t="s">
        <v>1078</v>
      </c>
      <c r="K92" s="43" t="s">
        <v>45</v>
      </c>
    </row>
    <row r="93" spans="1:11" ht="85" x14ac:dyDescent="0.2">
      <c r="A93" s="2">
        <v>92</v>
      </c>
      <c r="B93" s="3" t="s">
        <v>84</v>
      </c>
      <c r="C93" s="3" t="s">
        <v>85</v>
      </c>
      <c r="D93" s="9" t="s">
        <v>86</v>
      </c>
      <c r="E93" s="13" t="s">
        <v>18</v>
      </c>
      <c r="F93" s="13" t="s">
        <v>1079</v>
      </c>
      <c r="G93" s="44" t="s">
        <v>916</v>
      </c>
      <c r="H93" s="14" t="s">
        <v>1080</v>
      </c>
      <c r="I93" s="42" t="s">
        <v>920</v>
      </c>
      <c r="J93" s="14" t="s">
        <v>89</v>
      </c>
      <c r="K93" s="42" t="s">
        <v>34</v>
      </c>
    </row>
    <row r="94" spans="1:11" ht="51" x14ac:dyDescent="0.2">
      <c r="A94" s="2">
        <v>93</v>
      </c>
      <c r="B94" s="3" t="s">
        <v>14</v>
      </c>
      <c r="C94" s="3" t="s">
        <v>15</v>
      </c>
      <c r="D94" s="9" t="s">
        <v>16</v>
      </c>
      <c r="E94" s="13" t="s">
        <v>18</v>
      </c>
      <c r="F94" s="13" t="s">
        <v>1081</v>
      </c>
      <c r="G94" s="44" t="s">
        <v>916</v>
      </c>
      <c r="H94" s="23" t="s">
        <v>19</v>
      </c>
      <c r="I94" s="41" t="s">
        <v>923</v>
      </c>
      <c r="J94" s="14" t="s">
        <v>1082</v>
      </c>
      <c r="K94" s="42" t="s">
        <v>21</v>
      </c>
    </row>
    <row r="95" spans="1:11" ht="80" customHeight="1" x14ac:dyDescent="0.2">
      <c r="A95" s="2">
        <v>94</v>
      </c>
      <c r="B95" s="3" t="s">
        <v>269</v>
      </c>
      <c r="C95" s="3" t="s">
        <v>270</v>
      </c>
      <c r="D95" s="9" t="s">
        <v>271</v>
      </c>
      <c r="E95" s="13" t="s">
        <v>18</v>
      </c>
      <c r="F95" s="13" t="s">
        <v>1083</v>
      </c>
      <c r="G95" s="44" t="s">
        <v>928</v>
      </c>
      <c r="H95" s="21" t="s">
        <v>1084</v>
      </c>
      <c r="I95" s="41" t="s">
        <v>923</v>
      </c>
      <c r="J95" s="21" t="s">
        <v>1085</v>
      </c>
      <c r="K95" s="43" t="s">
        <v>34</v>
      </c>
    </row>
    <row r="96" spans="1:11" ht="136" x14ac:dyDescent="0.2">
      <c r="A96" s="2">
        <v>95</v>
      </c>
      <c r="B96" s="3" t="s">
        <v>47</v>
      </c>
      <c r="C96" s="3" t="s">
        <v>48</v>
      </c>
      <c r="D96" s="9" t="s">
        <v>49</v>
      </c>
      <c r="E96" s="14" t="s">
        <v>32</v>
      </c>
      <c r="F96" s="14" t="s">
        <v>1086</v>
      </c>
      <c r="G96" s="42" t="s">
        <v>916</v>
      </c>
      <c r="H96" s="14"/>
      <c r="I96" s="42"/>
      <c r="J96" s="14" t="s">
        <v>51</v>
      </c>
      <c r="K96" s="42" t="s">
        <v>34</v>
      </c>
    </row>
    <row r="97" spans="1:11" ht="102" x14ac:dyDescent="0.2">
      <c r="A97" s="2">
        <v>96</v>
      </c>
      <c r="B97" s="3" t="s">
        <v>751</v>
      </c>
      <c r="C97" s="3" t="s">
        <v>752</v>
      </c>
      <c r="D97" s="9" t="s">
        <v>753</v>
      </c>
      <c r="E97" s="24" t="s">
        <v>32</v>
      </c>
      <c r="F97" s="24" t="s">
        <v>1087</v>
      </c>
      <c r="G97" s="45" t="s">
        <v>916</v>
      </c>
      <c r="H97" s="14"/>
      <c r="I97" s="42"/>
      <c r="J97" s="21" t="s">
        <v>1088</v>
      </c>
      <c r="K97" s="43" t="s">
        <v>34</v>
      </c>
    </row>
    <row r="98" spans="1:11" ht="119" x14ac:dyDescent="0.2">
      <c r="A98" s="2">
        <v>97</v>
      </c>
      <c r="B98" s="3" t="s">
        <v>554</v>
      </c>
      <c r="C98" s="3" t="s">
        <v>555</v>
      </c>
      <c r="D98" s="9" t="s">
        <v>556</v>
      </c>
      <c r="E98" s="13" t="s">
        <v>18</v>
      </c>
      <c r="F98" s="13" t="s">
        <v>1089</v>
      </c>
      <c r="G98" s="44" t="s">
        <v>916</v>
      </c>
      <c r="H98" s="23" t="s">
        <v>557</v>
      </c>
      <c r="I98" s="41" t="s">
        <v>923</v>
      </c>
      <c r="J98" s="21" t="s">
        <v>558</v>
      </c>
      <c r="K98" s="43" t="s">
        <v>45</v>
      </c>
    </row>
    <row r="99" spans="1:11" ht="102" x14ac:dyDescent="0.2">
      <c r="A99" s="2">
        <v>98</v>
      </c>
      <c r="B99" s="3" t="s">
        <v>386</v>
      </c>
      <c r="C99" s="3" t="s">
        <v>387</v>
      </c>
      <c r="D99" s="9" t="s">
        <v>388</v>
      </c>
      <c r="E99" s="23" t="s">
        <v>32</v>
      </c>
      <c r="F99" s="23" t="s">
        <v>1090</v>
      </c>
      <c r="G99" s="39" t="s">
        <v>916</v>
      </c>
      <c r="H99" s="23"/>
      <c r="I99" s="41"/>
      <c r="J99" s="21" t="s">
        <v>1091</v>
      </c>
      <c r="K99" s="43" t="s">
        <v>21</v>
      </c>
    </row>
    <row r="100" spans="1:11" ht="204" x14ac:dyDescent="0.2">
      <c r="A100" s="2">
        <v>99</v>
      </c>
      <c r="B100" s="3" t="s">
        <v>241</v>
      </c>
      <c r="C100" s="3" t="s">
        <v>242</v>
      </c>
      <c r="D100" s="9" t="s">
        <v>243</v>
      </c>
      <c r="E100" s="13" t="s">
        <v>18</v>
      </c>
      <c r="F100" s="13" t="s">
        <v>1092</v>
      </c>
      <c r="G100" s="44" t="s">
        <v>928</v>
      </c>
      <c r="H100" s="14" t="s">
        <v>244</v>
      </c>
      <c r="I100" s="42" t="s">
        <v>920</v>
      </c>
      <c r="J100" s="21" t="s">
        <v>245</v>
      </c>
      <c r="K100" s="43" t="s">
        <v>21</v>
      </c>
    </row>
    <row r="101" spans="1:11" ht="136" x14ac:dyDescent="0.2">
      <c r="A101" s="2">
        <v>100</v>
      </c>
      <c r="B101" s="3" t="s">
        <v>280</v>
      </c>
      <c r="C101" s="3" t="s">
        <v>281</v>
      </c>
      <c r="D101" s="9" t="s">
        <v>282</v>
      </c>
      <c r="E101" s="13" t="s">
        <v>32</v>
      </c>
      <c r="F101" s="13" t="s">
        <v>1093</v>
      </c>
      <c r="G101" s="44" t="s">
        <v>916</v>
      </c>
      <c r="H101" s="14"/>
      <c r="I101" s="42"/>
      <c r="J101" s="21" t="s">
        <v>284</v>
      </c>
      <c r="K101" s="43" t="s">
        <v>34</v>
      </c>
    </row>
    <row r="102" spans="1:11" ht="51" x14ac:dyDescent="0.2">
      <c r="A102" s="2">
        <v>101</v>
      </c>
      <c r="B102" s="3" t="s">
        <v>885</v>
      </c>
      <c r="C102" s="3" t="s">
        <v>886</v>
      </c>
      <c r="D102" s="19" t="s">
        <v>887</v>
      </c>
      <c r="E102" s="13" t="s">
        <v>32</v>
      </c>
      <c r="F102" s="13" t="s">
        <v>1094</v>
      </c>
      <c r="G102" s="44" t="s">
        <v>928</v>
      </c>
      <c r="H102" s="23" t="s">
        <v>1095</v>
      </c>
      <c r="I102" s="41" t="s">
        <v>923</v>
      </c>
      <c r="J102" s="21" t="s">
        <v>1096</v>
      </c>
      <c r="K102" s="43" t="s">
        <v>45</v>
      </c>
    </row>
    <row r="103" spans="1:11" ht="102" x14ac:dyDescent="0.2">
      <c r="A103" s="2">
        <v>102</v>
      </c>
      <c r="B103" s="3" t="s">
        <v>821</v>
      </c>
      <c r="C103" s="3" t="s">
        <v>822</v>
      </c>
      <c r="D103" s="9" t="s">
        <v>823</v>
      </c>
      <c r="E103" s="23" t="s">
        <v>18</v>
      </c>
      <c r="F103" s="23" t="s">
        <v>1097</v>
      </c>
      <c r="G103" s="39" t="s">
        <v>916</v>
      </c>
      <c r="H103" s="23"/>
      <c r="I103" s="41"/>
      <c r="J103" s="21" t="s">
        <v>1098</v>
      </c>
      <c r="K103" s="43" t="s">
        <v>34</v>
      </c>
    </row>
    <row r="104" spans="1:11" ht="102" x14ac:dyDescent="0.2">
      <c r="A104" s="2">
        <v>103</v>
      </c>
      <c r="B104" s="3" t="s">
        <v>560</v>
      </c>
      <c r="C104" s="3" t="s">
        <v>561</v>
      </c>
      <c r="D104" s="9" t="s">
        <v>562</v>
      </c>
      <c r="E104" s="13" t="s">
        <v>18</v>
      </c>
      <c r="F104" s="13"/>
      <c r="G104" s="44"/>
      <c r="H104" s="23" t="s">
        <v>563</v>
      </c>
      <c r="I104" s="41" t="s">
        <v>923</v>
      </c>
      <c r="J104" s="21" t="s">
        <v>1099</v>
      </c>
      <c r="K104" s="43" t="s">
        <v>45</v>
      </c>
    </row>
    <row r="105" spans="1:11" ht="221" x14ac:dyDescent="0.2">
      <c r="A105" s="2">
        <v>104</v>
      </c>
      <c r="B105" s="3" t="s">
        <v>811</v>
      </c>
      <c r="C105" s="3" t="s">
        <v>812</v>
      </c>
      <c r="D105" s="9" t="s">
        <v>813</v>
      </c>
      <c r="E105" s="13" t="s">
        <v>18</v>
      </c>
      <c r="F105" s="13"/>
      <c r="G105" s="44"/>
      <c r="H105" s="14" t="s">
        <v>814</v>
      </c>
      <c r="I105" s="42" t="s">
        <v>920</v>
      </c>
      <c r="J105" s="21" t="s">
        <v>1100</v>
      </c>
      <c r="K105" s="43" t="s">
        <v>34</v>
      </c>
    </row>
    <row r="106" spans="1:11" ht="85" x14ac:dyDescent="0.2">
      <c r="A106" s="2">
        <v>105</v>
      </c>
      <c r="B106" s="3" t="s">
        <v>22</v>
      </c>
      <c r="C106" s="3" t="s">
        <v>23</v>
      </c>
      <c r="D106" s="9" t="s">
        <v>24</v>
      </c>
      <c r="E106" s="13" t="s">
        <v>18</v>
      </c>
      <c r="F106" s="13" t="s">
        <v>1101</v>
      </c>
      <c r="G106" s="44" t="s">
        <v>928</v>
      </c>
      <c r="H106" s="23" t="s">
        <v>25</v>
      </c>
      <c r="I106" s="41" t="s">
        <v>923</v>
      </c>
      <c r="J106" s="14" t="s">
        <v>1102</v>
      </c>
      <c r="K106" s="42" t="s">
        <v>45</v>
      </c>
    </row>
    <row r="107" spans="1:11" ht="102" x14ac:dyDescent="0.2">
      <c r="A107" s="2">
        <v>106</v>
      </c>
      <c r="B107" s="3" t="s">
        <v>777</v>
      </c>
      <c r="C107" s="3" t="s">
        <v>778</v>
      </c>
      <c r="D107" s="9" t="s">
        <v>779</v>
      </c>
      <c r="E107" s="13" t="s">
        <v>32</v>
      </c>
      <c r="F107" s="13"/>
      <c r="G107" s="44"/>
      <c r="H107" s="14" t="s">
        <v>780</v>
      </c>
      <c r="I107" s="42" t="s">
        <v>920</v>
      </c>
      <c r="J107" s="21" t="s">
        <v>1103</v>
      </c>
      <c r="K107" s="43" t="s">
        <v>45</v>
      </c>
    </row>
    <row r="108" spans="1:11" ht="102" x14ac:dyDescent="0.2">
      <c r="A108" s="2">
        <v>107</v>
      </c>
      <c r="B108" s="3" t="s">
        <v>596</v>
      </c>
      <c r="C108" s="3" t="s">
        <v>597</v>
      </c>
      <c r="D108" s="9" t="s">
        <v>598</v>
      </c>
      <c r="E108" s="13" t="s">
        <v>18</v>
      </c>
      <c r="F108" s="13" t="s">
        <v>1104</v>
      </c>
      <c r="G108" s="44" t="s">
        <v>916</v>
      </c>
      <c r="H108" s="14" t="s">
        <v>599</v>
      </c>
      <c r="I108" s="42" t="s">
        <v>920</v>
      </c>
      <c r="J108" s="21" t="s">
        <v>1105</v>
      </c>
      <c r="K108" s="43" t="s">
        <v>45</v>
      </c>
    </row>
    <row r="109" spans="1:11" ht="102" x14ac:dyDescent="0.2">
      <c r="A109" s="2">
        <v>108</v>
      </c>
      <c r="B109" s="3" t="s">
        <v>879</v>
      </c>
      <c r="C109" s="3" t="s">
        <v>880</v>
      </c>
      <c r="D109" s="9" t="s">
        <v>881</v>
      </c>
      <c r="E109" s="13" t="s">
        <v>18</v>
      </c>
      <c r="F109" s="13" t="s">
        <v>1106</v>
      </c>
      <c r="G109" s="44" t="s">
        <v>928</v>
      </c>
      <c r="H109" s="14" t="s">
        <v>882</v>
      </c>
      <c r="I109" s="42" t="s">
        <v>920</v>
      </c>
      <c r="J109" s="21" t="s">
        <v>1107</v>
      </c>
      <c r="K109" s="43" t="s">
        <v>45</v>
      </c>
    </row>
    <row r="110" spans="1:11" ht="170" x14ac:dyDescent="0.2">
      <c r="A110" s="2">
        <v>109</v>
      </c>
      <c r="B110" s="3" t="s">
        <v>771</v>
      </c>
      <c r="C110" s="3" t="s">
        <v>772</v>
      </c>
      <c r="D110" s="9" t="s">
        <v>773</v>
      </c>
      <c r="E110" s="24" t="s">
        <v>18</v>
      </c>
      <c r="G110" s="45"/>
      <c r="H110" s="14" t="s">
        <v>774</v>
      </c>
      <c r="I110" s="41" t="s">
        <v>923</v>
      </c>
      <c r="J110" s="21" t="s">
        <v>1108</v>
      </c>
      <c r="K110" s="43" t="s">
        <v>21</v>
      </c>
    </row>
    <row r="111" spans="1:11" ht="221" x14ac:dyDescent="0.2">
      <c r="A111" s="2">
        <v>110</v>
      </c>
      <c r="B111" s="3" t="s">
        <v>524</v>
      </c>
      <c r="C111" s="3" t="s">
        <v>525</v>
      </c>
      <c r="D111" s="9" t="s">
        <v>526</v>
      </c>
      <c r="E111" s="23" t="s">
        <v>18</v>
      </c>
      <c r="F111" s="23" t="s">
        <v>1109</v>
      </c>
      <c r="G111" s="39" t="s">
        <v>916</v>
      </c>
      <c r="H111" s="14"/>
      <c r="I111" s="42"/>
      <c r="J111" s="21" t="s">
        <v>527</v>
      </c>
      <c r="K111" s="43" t="s">
        <v>45</v>
      </c>
    </row>
    <row r="112" spans="1:11" ht="51" x14ac:dyDescent="0.2">
      <c r="A112" s="2">
        <v>111</v>
      </c>
      <c r="B112" s="3" t="s">
        <v>485</v>
      </c>
      <c r="C112" s="3" t="s">
        <v>486</v>
      </c>
      <c r="D112" s="9" t="s">
        <v>487</v>
      </c>
      <c r="E112" s="23" t="s">
        <v>32</v>
      </c>
      <c r="F112" s="23" t="s">
        <v>1110</v>
      </c>
      <c r="G112" s="39" t="s">
        <v>916</v>
      </c>
      <c r="H112" s="23"/>
      <c r="I112" s="41"/>
      <c r="K112" s="43"/>
    </row>
    <row r="113" spans="1:11" ht="119" x14ac:dyDescent="0.2">
      <c r="A113" s="2">
        <v>112</v>
      </c>
      <c r="B113" s="3" t="s">
        <v>869</v>
      </c>
      <c r="C113" s="3" t="s">
        <v>870</v>
      </c>
      <c r="D113" s="9" t="s">
        <v>871</v>
      </c>
      <c r="E113" s="23" t="s">
        <v>18</v>
      </c>
      <c r="F113" s="23" t="s">
        <v>1111</v>
      </c>
      <c r="G113" s="41" t="s">
        <v>916</v>
      </c>
      <c r="H113" s="14"/>
      <c r="I113" s="42"/>
      <c r="J113" s="21" t="s">
        <v>872</v>
      </c>
      <c r="K113" s="43" t="s">
        <v>45</v>
      </c>
    </row>
    <row r="114" spans="1:11" ht="136" x14ac:dyDescent="0.2">
      <c r="A114" s="2">
        <v>113</v>
      </c>
      <c r="B114" s="3" t="s">
        <v>324</v>
      </c>
      <c r="C114" s="3" t="s">
        <v>325</v>
      </c>
      <c r="D114" s="9" t="s">
        <v>326</v>
      </c>
      <c r="E114" s="23" t="s">
        <v>32</v>
      </c>
      <c r="F114" s="23" t="s">
        <v>1112</v>
      </c>
      <c r="G114" s="44" t="s">
        <v>928</v>
      </c>
      <c r="I114" s="41"/>
      <c r="J114" s="23" t="s">
        <v>1113</v>
      </c>
      <c r="K114" s="43" t="s">
        <v>45</v>
      </c>
    </row>
    <row r="115" spans="1:11" ht="136" x14ac:dyDescent="0.2">
      <c r="A115" s="2">
        <v>114</v>
      </c>
      <c r="B115" s="3" t="s">
        <v>738</v>
      </c>
      <c r="C115" s="3" t="s">
        <v>739</v>
      </c>
      <c r="D115" s="9" t="s">
        <v>740</v>
      </c>
      <c r="E115" s="23" t="s">
        <v>18</v>
      </c>
      <c r="F115" s="23" t="s">
        <v>1114</v>
      </c>
      <c r="G115" s="41" t="s">
        <v>916</v>
      </c>
      <c r="H115" s="14" t="s">
        <v>1115</v>
      </c>
      <c r="I115" s="41" t="s">
        <v>923</v>
      </c>
      <c r="J115" s="14" t="s">
        <v>1116</v>
      </c>
      <c r="K115" s="43" t="s">
        <v>34</v>
      </c>
    </row>
    <row r="116" spans="1:11" ht="106" customHeight="1" x14ac:dyDescent="0.2">
      <c r="A116" s="2">
        <v>115</v>
      </c>
      <c r="B116" s="3" t="s">
        <v>140</v>
      </c>
      <c r="C116" s="3" t="s">
        <v>141</v>
      </c>
      <c r="D116" s="9" t="s">
        <v>142</v>
      </c>
      <c r="E116" s="14" t="s">
        <v>32</v>
      </c>
      <c r="F116" s="14" t="s">
        <v>1117</v>
      </c>
      <c r="G116" s="42" t="s">
        <v>916</v>
      </c>
      <c r="H116" s="14"/>
      <c r="I116" s="42"/>
      <c r="J116" s="14" t="s">
        <v>143</v>
      </c>
      <c r="K116" s="42" t="s">
        <v>34</v>
      </c>
    </row>
    <row r="117" spans="1:11" ht="179" customHeight="1" x14ac:dyDescent="0.2">
      <c r="A117" s="2">
        <v>116</v>
      </c>
      <c r="B117" s="3" t="s">
        <v>680</v>
      </c>
      <c r="C117" s="3" t="s">
        <v>681</v>
      </c>
      <c r="D117" s="9" t="s">
        <v>682</v>
      </c>
      <c r="E117" s="13" t="s">
        <v>18</v>
      </c>
      <c r="F117" s="34" t="s">
        <v>1118</v>
      </c>
      <c r="G117" s="44" t="s">
        <v>916</v>
      </c>
      <c r="H117" s="14" t="s">
        <v>683</v>
      </c>
      <c r="I117" s="42" t="s">
        <v>920</v>
      </c>
      <c r="J117" s="21" t="s">
        <v>1119</v>
      </c>
      <c r="K117" s="43" t="s">
        <v>45</v>
      </c>
    </row>
    <row r="118" spans="1:11" ht="47" customHeight="1" x14ac:dyDescent="0.2">
      <c r="A118" s="2">
        <v>117</v>
      </c>
      <c r="B118" s="3" t="s">
        <v>327</v>
      </c>
      <c r="C118" s="3" t="s">
        <v>328</v>
      </c>
      <c r="D118" s="9" t="s">
        <v>329</v>
      </c>
      <c r="E118" s="23" t="s">
        <v>32</v>
      </c>
      <c r="F118" s="23" t="s">
        <v>1120</v>
      </c>
      <c r="G118" s="39" t="s">
        <v>916</v>
      </c>
      <c r="H118" s="23"/>
      <c r="I118" s="41"/>
      <c r="J118" s="21" t="s">
        <v>330</v>
      </c>
      <c r="K118" s="43" t="s">
        <v>34</v>
      </c>
    </row>
    <row r="119" spans="1:11" ht="85" x14ac:dyDescent="0.2">
      <c r="A119" s="2">
        <v>118</v>
      </c>
      <c r="B119" s="3" t="s">
        <v>571</v>
      </c>
      <c r="C119" s="3" t="s">
        <v>572</v>
      </c>
      <c r="D119" s="9" t="s">
        <v>573</v>
      </c>
      <c r="E119" s="23" t="s">
        <v>32</v>
      </c>
      <c r="F119" s="23" t="s">
        <v>1121</v>
      </c>
      <c r="G119" s="39" t="s">
        <v>916</v>
      </c>
      <c r="H119" s="14"/>
      <c r="I119" s="42"/>
      <c r="J119" s="21" t="s">
        <v>1122</v>
      </c>
      <c r="K119" s="43" t="s">
        <v>21</v>
      </c>
    </row>
    <row r="120" spans="1:11" ht="119" x14ac:dyDescent="0.2">
      <c r="A120" s="2">
        <v>119</v>
      </c>
      <c r="B120" s="3" t="s">
        <v>186</v>
      </c>
      <c r="C120" s="3" t="s">
        <v>187</v>
      </c>
      <c r="D120" s="9" t="s">
        <v>188</v>
      </c>
      <c r="E120" s="13" t="s">
        <v>18</v>
      </c>
      <c r="F120" s="13" t="s">
        <v>1123</v>
      </c>
      <c r="G120" s="44" t="s">
        <v>928</v>
      </c>
      <c r="H120" s="14" t="s">
        <v>189</v>
      </c>
      <c r="I120" s="42" t="s">
        <v>920</v>
      </c>
      <c r="J120" s="14" t="s">
        <v>190</v>
      </c>
      <c r="K120" s="42" t="s">
        <v>21</v>
      </c>
    </row>
    <row r="121" spans="1:11" ht="136" x14ac:dyDescent="0.2">
      <c r="A121" s="2">
        <v>120</v>
      </c>
      <c r="B121" s="3" t="s">
        <v>404</v>
      </c>
      <c r="C121" s="3" t="s">
        <v>405</v>
      </c>
      <c r="D121" s="9" t="s">
        <v>406</v>
      </c>
      <c r="E121" s="13" t="s">
        <v>18</v>
      </c>
      <c r="F121" s="13" t="s">
        <v>1124</v>
      </c>
      <c r="G121" s="44" t="s">
        <v>928</v>
      </c>
      <c r="H121" s="23" t="s">
        <v>1125</v>
      </c>
      <c r="I121" s="41" t="s">
        <v>923</v>
      </c>
      <c r="J121" s="14" t="s">
        <v>1126</v>
      </c>
      <c r="K121" s="43" t="s">
        <v>45</v>
      </c>
    </row>
    <row r="122" spans="1:11" ht="85" x14ac:dyDescent="0.2">
      <c r="A122" s="2">
        <v>121</v>
      </c>
      <c r="B122" s="3" t="s">
        <v>466</v>
      </c>
      <c r="C122" s="3" t="s">
        <v>467</v>
      </c>
      <c r="D122" s="9" t="s">
        <v>468</v>
      </c>
      <c r="E122" s="23" t="s">
        <v>18</v>
      </c>
      <c r="F122" s="23" t="s">
        <v>1127</v>
      </c>
      <c r="G122" s="44" t="s">
        <v>928</v>
      </c>
      <c r="H122" s="23" t="s">
        <v>1128</v>
      </c>
      <c r="I122" s="41" t="s">
        <v>923</v>
      </c>
      <c r="J122" s="21" t="s">
        <v>469</v>
      </c>
      <c r="K122" s="43" t="s">
        <v>45</v>
      </c>
    </row>
    <row r="123" spans="1:11" ht="221" x14ac:dyDescent="0.2">
      <c r="A123" s="2">
        <v>122</v>
      </c>
      <c r="B123" s="3" t="s">
        <v>630</v>
      </c>
      <c r="C123" s="3" t="s">
        <v>631</v>
      </c>
      <c r="D123" s="25" t="s">
        <v>632</v>
      </c>
      <c r="E123" s="13" t="s">
        <v>18</v>
      </c>
      <c r="F123" s="13"/>
      <c r="G123" s="44"/>
      <c r="H123" s="14" t="s">
        <v>633</v>
      </c>
      <c r="I123" s="42" t="s">
        <v>920</v>
      </c>
      <c r="J123" s="21" t="s">
        <v>634</v>
      </c>
      <c r="K123" s="43" t="s">
        <v>21</v>
      </c>
    </row>
    <row r="124" spans="1:11" ht="85" x14ac:dyDescent="0.2">
      <c r="A124" s="2">
        <v>123</v>
      </c>
      <c r="B124" s="3" t="s">
        <v>786</v>
      </c>
      <c r="C124" s="3" t="s">
        <v>787</v>
      </c>
      <c r="D124" s="9" t="s">
        <v>788</v>
      </c>
      <c r="E124" s="13" t="s">
        <v>32</v>
      </c>
      <c r="F124" s="13" t="s">
        <v>1129</v>
      </c>
      <c r="G124" s="44" t="s">
        <v>916</v>
      </c>
      <c r="H124" s="14" t="s">
        <v>1130</v>
      </c>
      <c r="I124" s="42" t="s">
        <v>920</v>
      </c>
      <c r="J124" s="21" t="s">
        <v>1131</v>
      </c>
      <c r="K124" s="43" t="s">
        <v>45</v>
      </c>
    </row>
    <row r="125" spans="1:11" ht="153" x14ac:dyDescent="0.2">
      <c r="A125" s="2">
        <v>124</v>
      </c>
      <c r="B125" s="3" t="s">
        <v>675</v>
      </c>
      <c r="C125" s="3" t="s">
        <v>676</v>
      </c>
      <c r="D125" s="9" t="s">
        <v>677</v>
      </c>
      <c r="E125" s="13" t="s">
        <v>18</v>
      </c>
      <c r="F125" s="13" t="s">
        <v>1132</v>
      </c>
      <c r="G125" s="44" t="s">
        <v>916</v>
      </c>
      <c r="H125" s="23" t="s">
        <v>678</v>
      </c>
      <c r="I125" s="41" t="s">
        <v>923</v>
      </c>
      <c r="J125" s="21" t="s">
        <v>1133</v>
      </c>
      <c r="K125" s="43" t="s">
        <v>45</v>
      </c>
    </row>
    <row r="126" spans="1:11" ht="68" x14ac:dyDescent="0.2">
      <c r="A126" s="2">
        <v>125</v>
      </c>
      <c r="B126" s="3" t="s">
        <v>338</v>
      </c>
      <c r="C126" s="3" t="s">
        <v>339</v>
      </c>
      <c r="D126" s="9" t="s">
        <v>340</v>
      </c>
      <c r="E126" s="23" t="s">
        <v>32</v>
      </c>
      <c r="F126" s="23" t="s">
        <v>1134</v>
      </c>
      <c r="G126" s="44" t="s">
        <v>928</v>
      </c>
      <c r="H126" s="23"/>
      <c r="I126" s="41"/>
      <c r="J126" s="21" t="s">
        <v>341</v>
      </c>
      <c r="K126" s="43" t="s">
        <v>21</v>
      </c>
    </row>
    <row r="127" spans="1:11" ht="68" x14ac:dyDescent="0.2">
      <c r="A127" s="2">
        <v>126</v>
      </c>
      <c r="B127" s="3" t="s">
        <v>180</v>
      </c>
      <c r="C127" s="3" t="s">
        <v>181</v>
      </c>
      <c r="D127" s="9" t="s">
        <v>182</v>
      </c>
      <c r="E127" s="13" t="s">
        <v>18</v>
      </c>
      <c r="F127" s="13" t="s">
        <v>1135</v>
      </c>
      <c r="G127" s="44" t="s">
        <v>928</v>
      </c>
      <c r="H127" s="14" t="s">
        <v>1136</v>
      </c>
      <c r="I127" s="41" t="s">
        <v>923</v>
      </c>
      <c r="J127" s="14" t="s">
        <v>184</v>
      </c>
      <c r="K127" s="42" t="s">
        <v>21</v>
      </c>
    </row>
    <row r="128" spans="1:11" ht="63" customHeight="1" x14ac:dyDescent="0.2">
      <c r="A128" s="2">
        <v>127</v>
      </c>
      <c r="B128" s="3" t="s">
        <v>192</v>
      </c>
      <c r="C128" s="3" t="s">
        <v>193</v>
      </c>
      <c r="D128" s="9" t="s">
        <v>194</v>
      </c>
      <c r="E128" s="23" t="s">
        <v>32</v>
      </c>
      <c r="F128" s="23" t="s">
        <v>1137</v>
      </c>
      <c r="G128" s="39" t="s">
        <v>916</v>
      </c>
      <c r="H128" s="14"/>
      <c r="I128" s="42"/>
      <c r="J128" s="21" t="s">
        <v>195</v>
      </c>
      <c r="K128" s="43" t="s">
        <v>45</v>
      </c>
    </row>
    <row r="129" spans="1:11" ht="102" x14ac:dyDescent="0.2">
      <c r="A129" s="2">
        <v>128</v>
      </c>
      <c r="B129" s="3" t="s">
        <v>79</v>
      </c>
      <c r="C129" s="3" t="s">
        <v>80</v>
      </c>
      <c r="D129" s="9" t="s">
        <v>81</v>
      </c>
      <c r="E129" s="13" t="s">
        <v>32</v>
      </c>
      <c r="F129" s="13" t="s">
        <v>1138</v>
      </c>
      <c r="G129" s="44" t="s">
        <v>916</v>
      </c>
      <c r="H129" s="14"/>
      <c r="I129" s="42"/>
      <c r="J129" s="14" t="s">
        <v>82</v>
      </c>
      <c r="K129" s="42" t="s">
        <v>21</v>
      </c>
    </row>
    <row r="130" spans="1:11" ht="68" x14ac:dyDescent="0.2">
      <c r="A130" s="2">
        <v>129</v>
      </c>
      <c r="B130" s="3" t="s">
        <v>59</v>
      </c>
      <c r="C130" s="3" t="s">
        <v>60</v>
      </c>
      <c r="D130" s="9" t="s">
        <v>61</v>
      </c>
      <c r="E130" s="14" t="s">
        <v>32</v>
      </c>
      <c r="F130" s="14" t="s">
        <v>1139</v>
      </c>
      <c r="G130" s="44" t="s">
        <v>928</v>
      </c>
      <c r="H130" s="14"/>
      <c r="I130" s="42"/>
      <c r="J130" s="14" t="s">
        <v>62</v>
      </c>
      <c r="K130" s="42" t="s">
        <v>34</v>
      </c>
    </row>
    <row r="131" spans="1:11" ht="136" x14ac:dyDescent="0.2">
      <c r="A131" s="2">
        <v>130</v>
      </c>
      <c r="B131" s="3" t="s">
        <v>566</v>
      </c>
      <c r="C131" s="3" t="s">
        <v>567</v>
      </c>
      <c r="D131" s="9" t="s">
        <v>568</v>
      </c>
      <c r="E131" s="13" t="s">
        <v>18</v>
      </c>
      <c r="F131" s="13" t="s">
        <v>1140</v>
      </c>
      <c r="G131" s="44" t="s">
        <v>916</v>
      </c>
      <c r="H131" s="14" t="s">
        <v>569</v>
      </c>
      <c r="I131" s="42" t="s">
        <v>920</v>
      </c>
      <c r="J131" s="21" t="s">
        <v>1141</v>
      </c>
      <c r="K131" s="43" t="s">
        <v>45</v>
      </c>
    </row>
    <row r="132" spans="1:11" ht="85" x14ac:dyDescent="0.2">
      <c r="A132" s="2">
        <v>131</v>
      </c>
      <c r="B132" s="3" t="s">
        <v>104</v>
      </c>
      <c r="C132" s="3" t="s">
        <v>105</v>
      </c>
      <c r="D132" s="9" t="s">
        <v>106</v>
      </c>
      <c r="E132" s="13" t="s">
        <v>18</v>
      </c>
      <c r="F132" s="13"/>
      <c r="G132" s="44"/>
      <c r="H132" s="14" t="s">
        <v>1142</v>
      </c>
      <c r="I132" s="41" t="s">
        <v>923</v>
      </c>
      <c r="J132" s="14" t="s">
        <v>108</v>
      </c>
      <c r="K132" s="42" t="s">
        <v>21</v>
      </c>
    </row>
    <row r="133" spans="1:11" ht="136" x14ac:dyDescent="0.2">
      <c r="A133" s="2">
        <v>132</v>
      </c>
      <c r="B133" s="3" t="s">
        <v>705</v>
      </c>
      <c r="C133" s="3" t="s">
        <v>706</v>
      </c>
      <c r="D133" s="9" t="s">
        <v>707</v>
      </c>
      <c r="E133" s="23" t="s">
        <v>18</v>
      </c>
      <c r="F133" s="23" t="s">
        <v>1143</v>
      </c>
      <c r="G133" s="44" t="s">
        <v>928</v>
      </c>
      <c r="H133" s="14"/>
      <c r="I133" s="42"/>
      <c r="J133" s="21" t="s">
        <v>1144</v>
      </c>
      <c r="K133" s="43" t="s">
        <v>45</v>
      </c>
    </row>
    <row r="134" spans="1:11" ht="153" x14ac:dyDescent="0.2">
      <c r="A134" s="2">
        <v>133</v>
      </c>
      <c r="B134" s="3" t="s">
        <v>695</v>
      </c>
      <c r="C134" s="3" t="s">
        <v>696</v>
      </c>
      <c r="D134" s="9" t="s">
        <v>697</v>
      </c>
      <c r="E134" s="23" t="s">
        <v>18</v>
      </c>
      <c r="F134" s="23" t="s">
        <v>1145</v>
      </c>
      <c r="G134" s="44" t="s">
        <v>928</v>
      </c>
      <c r="H134" s="14"/>
      <c r="I134" s="42"/>
      <c r="J134" s="21" t="s">
        <v>1146</v>
      </c>
      <c r="K134" s="43" t="s">
        <v>21</v>
      </c>
    </row>
    <row r="135" spans="1:11" ht="153" x14ac:dyDescent="0.2">
      <c r="A135" s="2">
        <v>134</v>
      </c>
      <c r="B135" s="3" t="s">
        <v>419</v>
      </c>
      <c r="C135" s="3" t="s">
        <v>420</v>
      </c>
      <c r="D135" s="9" t="s">
        <v>421</v>
      </c>
      <c r="E135" s="23" t="s">
        <v>18</v>
      </c>
      <c r="F135" s="23" t="s">
        <v>1147</v>
      </c>
      <c r="G135" s="44" t="s">
        <v>928</v>
      </c>
      <c r="H135" s="23"/>
      <c r="I135" s="41"/>
      <c r="J135" s="21" t="s">
        <v>422</v>
      </c>
      <c r="K135" s="43" t="s">
        <v>45</v>
      </c>
    </row>
    <row r="136" spans="1:11" ht="85" x14ac:dyDescent="0.2">
      <c r="A136" s="2">
        <v>135</v>
      </c>
      <c r="B136" s="3" t="s">
        <v>729</v>
      </c>
      <c r="C136" s="3" t="s">
        <v>730</v>
      </c>
      <c r="D136" s="9" t="s">
        <v>731</v>
      </c>
      <c r="E136" s="23" t="s">
        <v>32</v>
      </c>
      <c r="F136" s="23"/>
      <c r="G136" s="41"/>
      <c r="H136" s="14" t="s">
        <v>1148</v>
      </c>
      <c r="I136" s="41" t="s">
        <v>923</v>
      </c>
      <c r="J136" s="21" t="s">
        <v>1149</v>
      </c>
      <c r="K136" s="43" t="s">
        <v>45</v>
      </c>
    </row>
    <row r="137" spans="1:11" ht="51" x14ac:dyDescent="0.2">
      <c r="A137" s="2">
        <v>136</v>
      </c>
      <c r="B137" s="3" t="s">
        <v>509</v>
      </c>
      <c r="C137" s="3" t="s">
        <v>510</v>
      </c>
      <c r="D137" s="9" t="s">
        <v>511</v>
      </c>
      <c r="E137" s="23" t="s">
        <v>32</v>
      </c>
      <c r="F137" s="23" t="s">
        <v>1150</v>
      </c>
      <c r="G137" s="39" t="s">
        <v>916</v>
      </c>
      <c r="H137" s="23"/>
      <c r="I137" s="41"/>
      <c r="J137" s="51" t="s">
        <v>512</v>
      </c>
      <c r="K137" s="43" t="s">
        <v>34</v>
      </c>
    </row>
    <row r="138" spans="1:11" ht="85" x14ac:dyDescent="0.2">
      <c r="A138" s="2">
        <v>137</v>
      </c>
      <c r="B138" s="3" t="s">
        <v>201</v>
      </c>
      <c r="C138" s="3" t="s">
        <v>202</v>
      </c>
      <c r="D138" s="32" t="s">
        <v>203</v>
      </c>
      <c r="E138" s="23" t="s">
        <v>32</v>
      </c>
      <c r="F138" s="23" t="s">
        <v>1151</v>
      </c>
      <c r="G138" s="39" t="s">
        <v>916</v>
      </c>
      <c r="H138" s="23"/>
      <c r="I138" s="41"/>
      <c r="J138" s="21" t="s">
        <v>204</v>
      </c>
      <c r="K138" s="43" t="s">
        <v>34</v>
      </c>
    </row>
    <row r="139" spans="1:11" ht="85" x14ac:dyDescent="0.2">
      <c r="A139" s="2">
        <v>138</v>
      </c>
      <c r="B139" s="3" t="s">
        <v>64</v>
      </c>
      <c r="C139" s="3" t="s">
        <v>65</v>
      </c>
      <c r="D139" s="9" t="s">
        <v>66</v>
      </c>
      <c r="E139" s="13" t="s">
        <v>18</v>
      </c>
      <c r="F139" s="13" t="s">
        <v>1152</v>
      </c>
      <c r="G139" s="44" t="s">
        <v>916</v>
      </c>
      <c r="H139" s="14" t="s">
        <v>67</v>
      </c>
      <c r="I139" s="42" t="s">
        <v>920</v>
      </c>
      <c r="J139" s="14" t="s">
        <v>68</v>
      </c>
      <c r="K139" s="42" t="s">
        <v>21</v>
      </c>
    </row>
    <row r="140" spans="1:11" ht="85" x14ac:dyDescent="0.2">
      <c r="A140" s="2">
        <v>139</v>
      </c>
      <c r="B140" s="3" t="s">
        <v>258</v>
      </c>
      <c r="C140" s="3" t="s">
        <v>259</v>
      </c>
      <c r="D140" s="9" t="s">
        <v>260</v>
      </c>
      <c r="E140" s="13" t="s">
        <v>32</v>
      </c>
      <c r="F140" s="13" t="s">
        <v>1153</v>
      </c>
      <c r="G140" s="44" t="s">
        <v>916</v>
      </c>
      <c r="H140" s="36" t="s">
        <v>1154</v>
      </c>
      <c r="I140" s="41" t="s">
        <v>923</v>
      </c>
      <c r="J140" s="21" t="s">
        <v>262</v>
      </c>
      <c r="K140" s="43" t="s">
        <v>45</v>
      </c>
    </row>
    <row r="141" spans="1:11" ht="153" x14ac:dyDescent="0.2">
      <c r="A141" s="2">
        <v>140</v>
      </c>
      <c r="B141" s="3" t="s">
        <v>864</v>
      </c>
      <c r="C141" s="3" t="s">
        <v>865</v>
      </c>
      <c r="D141" s="19" t="s">
        <v>866</v>
      </c>
      <c r="E141" s="24" t="s">
        <v>32</v>
      </c>
      <c r="G141" s="45"/>
      <c r="H141" s="14" t="s">
        <v>867</v>
      </c>
      <c r="I141" s="41" t="s">
        <v>923</v>
      </c>
      <c r="J141" s="21" t="s">
        <v>1155</v>
      </c>
      <c r="K141" s="43" t="s">
        <v>34</v>
      </c>
    </row>
    <row r="142" spans="1:11" ht="102" x14ac:dyDescent="0.2">
      <c r="A142" s="2">
        <v>141</v>
      </c>
      <c r="B142" s="3" t="s">
        <v>237</v>
      </c>
      <c r="C142" s="3" t="s">
        <v>238</v>
      </c>
      <c r="D142" s="9" t="s">
        <v>239</v>
      </c>
      <c r="E142" s="35" t="s">
        <v>32</v>
      </c>
      <c r="F142" s="35" t="s">
        <v>1156</v>
      </c>
      <c r="G142" s="41" t="s">
        <v>916</v>
      </c>
      <c r="H142" s="23"/>
      <c r="I142" s="41"/>
      <c r="J142" s="51" t="s">
        <v>1157</v>
      </c>
      <c r="K142" s="43" t="s">
        <v>34</v>
      </c>
    </row>
    <row r="143" spans="1:11" ht="102" x14ac:dyDescent="0.2">
      <c r="A143" s="2">
        <v>142</v>
      </c>
      <c r="B143" s="3" t="s">
        <v>625</v>
      </c>
      <c r="C143" s="3" t="s">
        <v>626</v>
      </c>
      <c r="D143" s="25" t="s">
        <v>627</v>
      </c>
      <c r="E143" s="23" t="s">
        <v>32</v>
      </c>
      <c r="F143" s="23" t="s">
        <v>1158</v>
      </c>
      <c r="G143" s="39" t="s">
        <v>916</v>
      </c>
      <c r="H143" s="14" t="s">
        <v>1159</v>
      </c>
      <c r="I143" s="41" t="s">
        <v>923</v>
      </c>
      <c r="J143" s="21" t="s">
        <v>1160</v>
      </c>
      <c r="K143" s="43" t="s">
        <v>34</v>
      </c>
    </row>
    <row r="144" spans="1:11" ht="85" x14ac:dyDescent="0.2">
      <c r="A144" s="2">
        <v>143</v>
      </c>
      <c r="B144" s="3" t="s">
        <v>70</v>
      </c>
      <c r="C144" s="3" t="s">
        <v>71</v>
      </c>
      <c r="D144" s="9" t="s">
        <v>72</v>
      </c>
      <c r="E144" s="14" t="s">
        <v>32</v>
      </c>
      <c r="F144" s="14" t="s">
        <v>1161</v>
      </c>
      <c r="G144" s="44" t="s">
        <v>928</v>
      </c>
      <c r="H144" s="14"/>
      <c r="I144" s="42"/>
      <c r="J144" s="14" t="s">
        <v>1162</v>
      </c>
      <c r="K144" s="42" t="s">
        <v>21</v>
      </c>
    </row>
    <row r="145" spans="1:11" ht="85" x14ac:dyDescent="0.2">
      <c r="A145" s="2">
        <v>144</v>
      </c>
      <c r="B145" s="3" t="s">
        <v>797</v>
      </c>
      <c r="C145" s="3" t="s">
        <v>798</v>
      </c>
      <c r="D145" s="9" t="s">
        <v>799</v>
      </c>
      <c r="E145" s="13" t="s">
        <v>18</v>
      </c>
      <c r="F145" s="13" t="s">
        <v>1163</v>
      </c>
      <c r="G145" s="44" t="s">
        <v>916</v>
      </c>
      <c r="H145" s="14" t="s">
        <v>800</v>
      </c>
      <c r="I145" s="42" t="s">
        <v>920</v>
      </c>
      <c r="J145" s="21" t="s">
        <v>801</v>
      </c>
      <c r="K145" s="43" t="s">
        <v>45</v>
      </c>
    </row>
    <row r="146" spans="1:11" ht="136" x14ac:dyDescent="0.2">
      <c r="A146" s="2">
        <v>145</v>
      </c>
      <c r="B146" s="3" t="s">
        <v>381</v>
      </c>
      <c r="C146" s="3" t="s">
        <v>382</v>
      </c>
      <c r="D146" s="9" t="s">
        <v>383</v>
      </c>
      <c r="E146" s="23" t="s">
        <v>18</v>
      </c>
      <c r="F146" s="23" t="s">
        <v>1164</v>
      </c>
      <c r="G146" s="44" t="s">
        <v>928</v>
      </c>
      <c r="H146" s="23"/>
      <c r="I146" s="41"/>
      <c r="J146" s="21" t="s">
        <v>384</v>
      </c>
      <c r="K146" s="43" t="s">
        <v>45</v>
      </c>
    </row>
    <row r="147" spans="1:11" ht="51" x14ac:dyDescent="0.2">
      <c r="A147" s="2">
        <v>146</v>
      </c>
      <c r="B147" s="3" t="s">
        <v>803</v>
      </c>
      <c r="C147" s="3" t="s">
        <v>804</v>
      </c>
      <c r="D147" s="19" t="s">
        <v>805</v>
      </c>
      <c r="E147" s="23" t="s">
        <v>32</v>
      </c>
      <c r="F147" s="23" t="s">
        <v>1165</v>
      </c>
      <c r="G147" s="39" t="s">
        <v>916</v>
      </c>
      <c r="H147" s="14"/>
      <c r="I147" s="42"/>
      <c r="J147" s="21" t="s">
        <v>1166</v>
      </c>
      <c r="K147" s="43" t="s">
        <v>45</v>
      </c>
    </row>
    <row r="148" spans="1:11" ht="102" x14ac:dyDescent="0.2">
      <c r="A148" s="2">
        <v>147</v>
      </c>
      <c r="B148" s="3" t="s">
        <v>825</v>
      </c>
      <c r="C148" s="3" t="s">
        <v>826</v>
      </c>
      <c r="D148" s="9" t="s">
        <v>827</v>
      </c>
      <c r="E148" s="24" t="s">
        <v>18</v>
      </c>
      <c r="F148" s="24" t="s">
        <v>1167</v>
      </c>
      <c r="G148" s="45" t="s">
        <v>916</v>
      </c>
      <c r="H148" s="14" t="s">
        <v>828</v>
      </c>
      <c r="I148" s="41" t="s">
        <v>923</v>
      </c>
      <c r="J148" s="21" t="s">
        <v>1168</v>
      </c>
      <c r="K148" s="43" t="s">
        <v>21</v>
      </c>
    </row>
    <row r="149" spans="1:11" ht="68" x14ac:dyDescent="0.2">
      <c r="A149" s="2">
        <v>148</v>
      </c>
      <c r="B149" s="3" t="s">
        <v>783</v>
      </c>
      <c r="C149" s="3" t="s">
        <v>784</v>
      </c>
      <c r="D149" s="9" t="s">
        <v>785</v>
      </c>
      <c r="E149" s="23" t="s">
        <v>32</v>
      </c>
      <c r="F149" s="23" t="s">
        <v>1169</v>
      </c>
      <c r="G149" s="39" t="s">
        <v>916</v>
      </c>
      <c r="H149" s="14"/>
      <c r="I149" s="42"/>
      <c r="J149" s="21" t="s">
        <v>1170</v>
      </c>
      <c r="K149" s="43" t="s">
        <v>21</v>
      </c>
    </row>
    <row r="150" spans="1:11" ht="85" x14ac:dyDescent="0.2">
      <c r="A150" s="2">
        <v>149</v>
      </c>
      <c r="B150" s="3" t="s">
        <v>843</v>
      </c>
      <c r="C150" s="3" t="s">
        <v>844</v>
      </c>
      <c r="D150" s="19" t="s">
        <v>845</v>
      </c>
      <c r="E150" s="23" t="s">
        <v>32</v>
      </c>
      <c r="F150" s="23" t="s">
        <v>1171</v>
      </c>
      <c r="G150" s="39" t="s">
        <v>916</v>
      </c>
      <c r="H150" s="23"/>
      <c r="I150" s="41"/>
      <c r="J150" s="21" t="s">
        <v>1172</v>
      </c>
      <c r="K150" s="43" t="s">
        <v>45</v>
      </c>
    </row>
    <row r="151" spans="1:11" ht="85" x14ac:dyDescent="0.2">
      <c r="A151" s="2">
        <v>150</v>
      </c>
      <c r="B151" s="3" t="s">
        <v>549</v>
      </c>
      <c r="C151" s="3" t="s">
        <v>550</v>
      </c>
      <c r="D151" s="9" t="s">
        <v>551</v>
      </c>
      <c r="E151" s="13" t="s">
        <v>32</v>
      </c>
      <c r="F151" s="13" t="s">
        <v>1173</v>
      </c>
      <c r="G151" s="44" t="s">
        <v>928</v>
      </c>
      <c r="H151" s="14"/>
      <c r="I151" s="42"/>
      <c r="K151" s="43"/>
    </row>
    <row r="152" spans="1:11" ht="136" x14ac:dyDescent="0.2">
      <c r="A152" s="2">
        <v>151</v>
      </c>
      <c r="B152" s="3" t="s">
        <v>654</v>
      </c>
      <c r="C152" s="3" t="s">
        <v>655</v>
      </c>
      <c r="D152" s="9" t="s">
        <v>656</v>
      </c>
      <c r="E152" s="23" t="s">
        <v>18</v>
      </c>
      <c r="F152" s="23"/>
      <c r="G152" s="41"/>
      <c r="H152" s="23" t="s">
        <v>1174</v>
      </c>
      <c r="I152" s="41" t="s">
        <v>923</v>
      </c>
      <c r="J152" s="21" t="s">
        <v>657</v>
      </c>
      <c r="K152" s="43" t="s">
        <v>21</v>
      </c>
    </row>
    <row r="153" spans="1:11" ht="85" x14ac:dyDescent="0.2">
      <c r="A153" s="2">
        <v>152</v>
      </c>
      <c r="B153" s="3" t="s">
        <v>715</v>
      </c>
      <c r="C153" s="3" t="s">
        <v>716</v>
      </c>
      <c r="D153" s="9" t="s">
        <v>717</v>
      </c>
      <c r="E153" s="23" t="s">
        <v>32</v>
      </c>
      <c r="F153" s="23" t="s">
        <v>1175</v>
      </c>
      <c r="G153" s="44" t="s">
        <v>928</v>
      </c>
      <c r="H153" s="14" t="s">
        <v>1176</v>
      </c>
      <c r="I153" s="42" t="s">
        <v>920</v>
      </c>
      <c r="J153" s="21" t="s">
        <v>719</v>
      </c>
      <c r="K153" s="43" t="s">
        <v>45</v>
      </c>
    </row>
    <row r="154" spans="1:11" ht="136" x14ac:dyDescent="0.2">
      <c r="A154" s="2">
        <v>153</v>
      </c>
      <c r="B154" s="3" t="s">
        <v>670</v>
      </c>
      <c r="C154" s="3" t="s">
        <v>671</v>
      </c>
      <c r="D154" s="9" t="s">
        <v>672</v>
      </c>
      <c r="E154" s="24" t="s">
        <v>18</v>
      </c>
      <c r="F154" s="24" t="s">
        <v>1177</v>
      </c>
      <c r="G154" s="44" t="s">
        <v>928</v>
      </c>
      <c r="H154" s="14" t="s">
        <v>673</v>
      </c>
      <c r="I154" s="42" t="s">
        <v>920</v>
      </c>
      <c r="J154" s="21" t="s">
        <v>1178</v>
      </c>
      <c r="K154" s="43" t="s">
        <v>45</v>
      </c>
    </row>
  </sheetData>
  <autoFilter ref="A1:K154" xr:uid="{FDA5D1B2-D0E2-3446-9B23-17A69B4AADD6}"/>
  <hyperlinks>
    <hyperlink ref="D145" r:id="rId1" xr:uid="{6987A334-13BD-144B-A0B5-CD811D618618}"/>
    <hyperlink ref="D113" r:id="rId2" xr:uid="{2DBE0D19-8BD7-F240-B9B0-952277C7D510}"/>
    <hyperlink ref="D127" r:id="rId3" xr:uid="{B3B1CDA9-5730-9843-8A89-C7A7883E3E9B}"/>
    <hyperlink ref="D34" r:id="rId4" xr:uid="{DD404A58-4BE7-F341-89EB-2B3F672608E0}"/>
    <hyperlink ref="D23" r:id="rId5" xr:uid="{AC010159-E845-7445-AE10-45CCFA4BBD9F}"/>
    <hyperlink ref="D100" r:id="rId6" xr:uid="{7E2E5408-ADE6-5048-B2C0-A711BC1DED0A}"/>
    <hyperlink ref="D109" r:id="rId7" xr:uid="{5D0DCF4F-B0CE-1E49-B12E-191D02AD2FFD}"/>
    <hyperlink ref="D71" r:id="rId8" xr:uid="{6BCB8E0B-A816-CC41-A395-4FDB0CE01EC8}"/>
    <hyperlink ref="D132" r:id="rId9" xr:uid="{AE03C977-FFA3-0040-BB16-31637B6CF34C}"/>
    <hyperlink ref="D123" r:id="rId10" xr:uid="{7C221EDC-FA01-FE44-AA85-94F4B3400425}"/>
    <hyperlink ref="D12" r:id="rId11" xr:uid="{A4B40921-7C12-0A45-AD78-9D541D9F911A}"/>
    <hyperlink ref="D105" r:id="rId12" xr:uid="{34363025-8894-6E43-98F6-00ABF4238CB1}"/>
    <hyperlink ref="D115" r:id="rId13" xr:uid="{C884CFDE-B239-2A41-8D6D-378451F3498B}"/>
    <hyperlink ref="D152" r:id="rId14" xr:uid="{2510130B-656C-E84E-B280-4F45B9391B52}"/>
    <hyperlink ref="D89" r:id="rId15" xr:uid="{846F7E40-1A0D-A84C-A191-8792655F8BAC}"/>
    <hyperlink ref="D90" r:id="rId16" xr:uid="{82B7C1FE-5D65-8E4F-BFF3-60A5649A9C0A}"/>
    <hyperlink ref="D10" r:id="rId17" xr:uid="{FA25686E-0F10-074A-BE99-60B9C1317ED5}"/>
    <hyperlink ref="D65" r:id="rId18" xr:uid="{1CA210BD-349F-F34B-B054-6E9EB2B7525B}"/>
    <hyperlink ref="D146" r:id="rId19" xr:uid="{5B00F5AC-8C7C-6A42-941E-4254F0FEA3E0}"/>
    <hyperlink ref="D120" r:id="rId20" xr:uid="{7A6D03AB-72C2-B146-8EA2-EC05EB432E51}"/>
    <hyperlink ref="D133" r:id="rId21" xr:uid="{CAC7A875-344A-F64D-96FC-7377D76E1FB6}"/>
    <hyperlink ref="D139" r:id="rId22" xr:uid="{103DED19-334E-6846-8CF8-978B6FBDDFF1}"/>
    <hyperlink ref="D94" r:id="rId23" xr:uid="{41E1684D-E71A-654A-9F98-50368F1BD211}"/>
    <hyperlink ref="D4" r:id="rId24" xr:uid="{B0479089-870C-8E46-8404-D70CB383452D}"/>
    <hyperlink ref="D37" r:id="rId25" xr:uid="{950A5C16-B480-1648-BFB3-B2E9BB0C24C3}"/>
    <hyperlink ref="D41" r:id="rId26" xr:uid="{49F69EED-F832-C94A-A567-E708FB40A381}"/>
    <hyperlink ref="D13" r:id="rId27" xr:uid="{FA375C65-15F0-EA41-BF51-8568819FD5BD}"/>
    <hyperlink ref="D80" r:id="rId28" xr:uid="{1FA26AC5-6066-A644-BCA6-03FDD1EDB85F}"/>
    <hyperlink ref="D76" r:id="rId29" xr:uid="{57F935E3-90CB-E44A-9427-933DADA0C36E}"/>
    <hyperlink ref="D46" r:id="rId30" xr:uid="{3F0701AC-4C61-EA46-B08A-62DC0285ACC2}"/>
    <hyperlink ref="D137" r:id="rId31" xr:uid="{6B390642-7899-C14B-9E1C-D804B2590B46}"/>
    <hyperlink ref="D119" r:id="rId32" xr:uid="{CD21779B-DA8C-3242-9546-8FC8735A41A2}"/>
    <hyperlink ref="D110" r:id="rId33" xr:uid="{01F21341-7B0F-6B4C-B8F9-221268BBFDA3}"/>
    <hyperlink ref="D130" r:id="rId34" xr:uid="{EF60CB49-7136-744A-B0CC-79643E3E4AF0}"/>
    <hyperlink ref="D148" r:id="rId35" xr:uid="{FA3BBFED-B64C-4E4D-859F-F0E79DA3769E}"/>
    <hyperlink ref="D91" r:id="rId36" xr:uid="{2B1A1444-4494-F342-9785-870B8031F4FA}"/>
    <hyperlink ref="D126" r:id="rId37" xr:uid="{E5FC9FB5-D397-9D40-BC48-73C5DFCA1E9A}"/>
    <hyperlink ref="D32" r:id="rId38" xr:uid="{3FC0A8A7-3F59-5B4B-8A55-9C3ECA77B21F}"/>
    <hyperlink ref="D151" r:id="rId39" xr:uid="{66FC0AE2-5665-A044-81EA-8B4574BF52DC}"/>
    <hyperlink ref="D87" r:id="rId40" xr:uid="{81BFFE27-F4F1-184A-9A3E-F7499DC367FE}"/>
    <hyperlink ref="D16" r:id="rId41" xr:uid="{382F1D85-FA94-194E-8D30-847810A029B0}"/>
    <hyperlink ref="D52" r:id="rId42" xr:uid="{FD0D246B-3284-2F46-B006-C3D4B165420C}"/>
    <hyperlink ref="D154" r:id="rId43" xr:uid="{0A24940E-228D-EE4A-B1D4-B593B7C7628A}"/>
    <hyperlink ref="D28" r:id="rId44" xr:uid="{7B2D11EF-A9A1-AC4E-A810-E39657D38E3F}"/>
    <hyperlink ref="D60" r:id="rId45" xr:uid="{4C9FF1AC-3322-9C49-8E1E-7CA1CFE18158}"/>
    <hyperlink ref="D149" r:id="rId46" xr:uid="{7C53E66D-5CCA-2747-B2D7-5F7163C5CCCF}"/>
    <hyperlink ref="D103" r:id="rId47" xr:uid="{875E0B98-89B5-DB45-831A-E84A76911540}"/>
    <hyperlink ref="D143" r:id="rId48" xr:uid="{307B4433-8E1E-C44F-B0F0-3B783E93825C}"/>
    <hyperlink ref="D75" r:id="rId49" xr:uid="{4EA51A7E-2571-3048-8926-B21EEC680303}"/>
    <hyperlink ref="D111" r:id="rId50" xr:uid="{4AF1621D-C94F-3641-819B-D97A0A9020B7}"/>
    <hyperlink ref="D134" r:id="rId51" xr:uid="{89025FD9-5DE9-F749-AD35-6316600E43B8}"/>
    <hyperlink ref="D20" r:id="rId52" xr:uid="{71E2F301-E7C9-B448-8925-30CD6F186977}"/>
    <hyperlink ref="D18" r:id="rId53" xr:uid="{D4BDE749-0AB8-C842-AA17-071F7F979F7E}"/>
    <hyperlink ref="D24" r:id="rId54" xr:uid="{3534DF5E-9BCD-4F4D-AF4A-BDDAD9ECC282}"/>
    <hyperlink ref="D19" r:id="rId55" xr:uid="{175373CC-5C27-C046-B4D3-02D97E0480F8}"/>
    <hyperlink ref="D88" r:id="rId56" xr:uid="{2E5933CC-1BB5-F047-B750-405DF82D7501}"/>
    <hyperlink ref="D48" r:id="rId57" xr:uid="{880200DC-F089-0E4D-9FBA-CBB5C905AC69}"/>
    <hyperlink ref="D8" r:id="rId58" xr:uid="{776643C1-F7DC-794E-9571-CB0AA042FF3B}"/>
    <hyperlink ref="D92" r:id="rId59" xr:uid="{5B2396D5-7195-B14E-9234-0E7173BBD58E}"/>
    <hyperlink ref="D121" r:id="rId60" xr:uid="{78C9A0B1-64F8-AC43-82CD-E39B5D50B393}"/>
    <hyperlink ref="D79" r:id="rId61" xr:uid="{FC5D65D2-D87E-B24A-9504-D6E321002E42}"/>
    <hyperlink ref="D58" r:id="rId62" xr:uid="{F91CCE0B-D5EA-5142-A8FB-316A0204D9E2}"/>
    <hyperlink ref="D131" r:id="rId63" xr:uid="{81EE771A-F178-3D40-8296-CC72C104B18C}"/>
    <hyperlink ref="D107" r:id="rId64" xr:uid="{8EFAD88E-C85F-F240-9286-60C63876DA12}"/>
    <hyperlink ref="D73" r:id="rId65" xr:uid="{E615249C-32CA-FF40-B278-DF1EC25F6C23}"/>
    <hyperlink ref="D17" r:id="rId66" xr:uid="{859C50AD-B72A-E44A-B9FE-79191B9462EE}"/>
    <hyperlink ref="D51" r:id="rId67" xr:uid="{6BCEA12C-6854-FC40-8EFB-CB8B7706F1A4}"/>
    <hyperlink ref="D66" r:id="rId68" xr:uid="{FAE07A60-DC7B-6E4B-94AD-1B144E0B35F0}"/>
    <hyperlink ref="D33" r:id="rId69" xr:uid="{39D10A8E-85DC-E242-BE6D-222FF255A81B}"/>
    <hyperlink ref="D128" r:id="rId70" xr:uid="{85BA74B9-CEBA-2549-9653-33B784645B06}"/>
    <hyperlink ref="D45" r:id="rId71" xr:uid="{5819D829-05A3-7544-81E7-ECB441B673DD}"/>
    <hyperlink ref="D26" r:id="rId72" xr:uid="{8B6E3FE2-67AC-004B-A6DF-66BA6A8CD91A}"/>
    <hyperlink ref="D57" r:id="rId73" xr:uid="{87313066-90F2-BB4A-B9D7-AEE946CADBC2}"/>
    <hyperlink ref="D25" r:id="rId74" xr:uid="{50175DA2-83E5-4643-B747-5E6EAADEF61B}"/>
    <hyperlink ref="D54" r:id="rId75" xr:uid="{A7592F68-78C7-A741-B5D4-E7A1E8207B34}"/>
    <hyperlink ref="D49" r:id="rId76" xr:uid="{A6295EA2-8645-6344-9863-4D5D6465801F}"/>
    <hyperlink ref="D15" r:id="rId77" xr:uid="{23F85EE7-498C-044C-99F9-7952C53E1859}"/>
    <hyperlink ref="D56" r:id="rId78" xr:uid="{7C3ABEA9-A62F-0242-8746-7E63D45661D2}"/>
    <hyperlink ref="D108" r:id="rId79" xr:uid="{CAADEFFE-927C-204D-AC2D-0BCADF79B1EA}"/>
    <hyperlink ref="D144" r:id="rId80" xr:uid="{9DC37DE9-02EB-3B43-860D-2C775D154D18}"/>
    <hyperlink ref="D125" r:id="rId81" xr:uid="{34E2795E-C3F0-5944-BF13-A690C4EFC445}"/>
    <hyperlink ref="D136" r:id="rId82" xr:uid="{1AE036E6-DC69-8C48-8760-116FF149BB28}"/>
    <hyperlink ref="D7" r:id="rId83" xr:uid="{CC914224-E812-DB49-B681-CDF720BAF8E2}"/>
    <hyperlink ref="D97" r:id="rId84" xr:uid="{44C82725-7099-C748-BAF4-B8E987615B1C}"/>
    <hyperlink ref="D53" r:id="rId85" xr:uid="{A03916CC-29BF-EE40-B393-49BB69858FE6}"/>
    <hyperlink ref="D122" r:id="rId86" xr:uid="{EC5CD5B9-CF4E-524A-B98E-AFE4D44301AB}"/>
    <hyperlink ref="D61" r:id="rId87" xr:uid="{3DCB1A0C-5AC3-BF48-9225-544487E57DFC}"/>
    <hyperlink ref="D42" r:id="rId88" xr:uid="{2739D85C-6537-AA41-AE0F-6EF982F3950E}"/>
    <hyperlink ref="D106" r:id="rId89" xr:uid="{A4C17B59-7B6B-824A-AC62-344840110C42}"/>
    <hyperlink ref="D38" r:id="rId90" xr:uid="{D14CF254-0508-9744-A727-810A8B702CB0}"/>
    <hyperlink ref="D59" r:id="rId91" xr:uid="{F66E94FB-2DE1-7041-94B0-F821B499E61C}"/>
    <hyperlink ref="D78" r:id="rId92" xr:uid="{F493E910-1974-E945-8D1C-0BF49AFA2FB3}"/>
    <hyperlink ref="D47" r:id="rId93" xr:uid="{6DD0F4F1-1A9D-6340-ACFC-CC9AFEC9C9B4}"/>
    <hyperlink ref="D93" r:id="rId94" xr:uid="{DECDAD3F-1723-F44E-BDC0-7298744FB056}"/>
    <hyperlink ref="D68" r:id="rId95" xr:uid="{9B01F5C4-C35B-6343-9C29-4573E908816F}"/>
    <hyperlink ref="D82" r:id="rId96" xr:uid="{2FCC9558-6F59-7646-AEBD-9B36618374D4}"/>
    <hyperlink ref="D85" r:id="rId97" xr:uid="{1930BF9F-4BB2-4C42-8B06-35FF010EE9CB}"/>
    <hyperlink ref="D98" r:id="rId98" xr:uid="{961BD0B0-382E-7D41-A656-E4F38AD9C1B8}"/>
    <hyperlink ref="D21" r:id="rId99" xr:uid="{565086B4-8211-AD42-83AA-E0F08B092FA1}"/>
    <hyperlink ref="D9" r:id="rId100" xr:uid="{581E1835-16FD-A64C-AB23-AE4315EF36B2}"/>
    <hyperlink ref="D35" r:id="rId101" xr:uid="{B96B5166-6E09-334B-855C-191A378C7AB1}"/>
    <hyperlink ref="D2" r:id="rId102" xr:uid="{DD236FB5-EB91-914E-8F7E-5A9418EF293F}"/>
    <hyperlink ref="D117" r:id="rId103" xr:uid="{95289831-0754-6A45-B9F4-D1BA4E74A577}"/>
    <hyperlink ref="D22" r:id="rId104" xr:uid="{E824B167-5534-DC41-83FD-2129E9AA200F}"/>
    <hyperlink ref="D135" r:id="rId105" xr:uid="{2048584E-8E73-224C-92D7-6AE3CF309E9B}"/>
    <hyperlink ref="D27" r:id="rId106" xr:uid="{F3E9B2AF-ADF6-A740-875C-045CF63D2136}"/>
    <hyperlink ref="D11" r:id="rId107" xr:uid="{310B68CE-EAD0-9740-A2D2-2BF22D9537AE}"/>
    <hyperlink ref="D50" r:id="rId108" xr:uid="{45998078-EA9C-F949-AE21-ADCBF511148A}"/>
    <hyperlink ref="D104" r:id="rId109" xr:uid="{5E005EE5-A11E-E74B-B956-BA8E8CDB9C36}"/>
    <hyperlink ref="D62" r:id="rId110" xr:uid="{5F6F985D-ABB2-1449-B4B4-3941E9F7D4E0}"/>
    <hyperlink ref="D81" r:id="rId111" xr:uid="{B9769F2D-B794-6E44-9926-F2D25B008FF5}"/>
    <hyperlink ref="D150" r:id="rId112" xr:uid="{DAA3CD76-3E85-D74F-A656-76D277CAD162}"/>
    <hyperlink ref="D147" r:id="rId113" xr:uid="{CCC26A3F-13CB-7B4B-9CCB-67044097CACD}"/>
    <hyperlink ref="D64" r:id="rId114" xr:uid="{D9BCF4B4-6765-154C-8A9D-EA009A6CAE8B}"/>
    <hyperlink ref="D114" r:id="rId115" xr:uid="{FFA82697-E8DF-6A40-8ECB-4390094D259B}"/>
    <hyperlink ref="D5" r:id="rId116" xr:uid="{78BCE18C-CDAA-5245-AA29-D51A443AA0F4}"/>
    <hyperlink ref="D118" r:id="rId117" xr:uid="{147AE736-254B-7D41-B344-09E45848C35B}"/>
    <hyperlink ref="D142" r:id="rId118" xr:uid="{3BF9312E-6A8C-4243-BE54-18820D3AEADC}"/>
    <hyperlink ref="D14" r:id="rId119" xr:uid="{9C45E9C5-1DA4-D546-8787-3C592CB5917C}"/>
    <hyperlink ref="D3" r:id="rId120" xr:uid="{5F9202F5-F49F-714B-99FA-613A5AAE579C}"/>
    <hyperlink ref="D84" r:id="rId121" xr:uid="{0A39617E-937D-B740-B29E-D0A09076DC17}"/>
    <hyperlink ref="D55" r:id="rId122" xr:uid="{C1E79D3F-288E-D84C-B9DC-55FB02B4D9A0}"/>
    <hyperlink ref="D69" r:id="rId123" xr:uid="{237C30C4-33DB-E242-8127-1104049B2F7A}"/>
    <hyperlink ref="D39" r:id="rId124" xr:uid="{738771E4-E284-7748-9DD7-F918CAD8EFAD}"/>
    <hyperlink ref="D116" r:id="rId125" xr:uid="{0A843649-6660-E94D-98D2-D0688211E07B}"/>
    <hyperlink ref="D70" r:id="rId126" xr:uid="{A7D98336-DE1E-B947-B655-8FECACBB8E25}"/>
    <hyperlink ref="D96" r:id="rId127" xr:uid="{8CF10001-1A1B-8844-8DAB-2A8D8DF11FBE}"/>
    <hyperlink ref="D77" r:id="rId128" xr:uid="{8775AA68-0860-B646-B531-F1AF3661F498}"/>
    <hyperlink ref="D63" r:id="rId129" xr:uid="{47039E38-8C8B-844F-8A63-D37D3949190C}"/>
    <hyperlink ref="D124" r:id="rId130" xr:uid="{81AA93AB-8C44-3B43-83F1-408FD795F290}"/>
    <hyperlink ref="D74" r:id="rId131" xr:uid="{4A1556A4-B3D0-B24E-A3AF-2A5C2D5F26F9}"/>
    <hyperlink ref="D138" r:id="rId132" xr:uid="{7F75C240-C775-F048-85A3-B7A70CC08405}"/>
    <hyperlink ref="D36" r:id="rId133" xr:uid="{E618C09C-DB0A-664E-A806-860444474581}"/>
    <hyperlink ref="D129" r:id="rId134" xr:uid="{663EACFD-C1E2-0D4C-BCBF-49B398F60CF7}"/>
    <hyperlink ref="D30" r:id="rId135" xr:uid="{36D53B92-5519-2041-B249-D1DB3A2AF827}"/>
    <hyperlink ref="D140" r:id="rId136" xr:uid="{CC59ED7E-62DB-2E45-9725-485463D3F5E6}"/>
    <hyperlink ref="D95" r:id="rId137" xr:uid="{FB636165-6018-C148-A0A0-FFAF7BA355A2}"/>
    <hyperlink ref="D43" r:id="rId138" xr:uid="{05010598-5493-FC4F-AFB1-B59DE7C4BC52}"/>
    <hyperlink ref="D86" r:id="rId139" xr:uid="{E8022071-D78B-0048-A63B-F96404537101}"/>
    <hyperlink ref="D44" r:id="rId140" xr:uid="{288764F7-2715-AA41-8634-D20EBE9566DF}"/>
    <hyperlink ref="D101" r:id="rId141" xr:uid="{F9E92F2C-740B-F34D-A4E9-A2138B319335}"/>
    <hyperlink ref="D31" r:id="rId142" xr:uid="{99C3836D-F345-674A-93E3-2C40DBA82D8D}"/>
    <hyperlink ref="D29" r:id="rId143" xr:uid="{00CBA265-B441-274F-A928-045DEB2770B2}"/>
    <hyperlink ref="D6" r:id="rId144" xr:uid="{32312411-CB6F-8C48-8BC7-EB43B7BA7DB5}"/>
    <hyperlink ref="D99" r:id="rId145" xr:uid="{82FDE8A0-C320-0344-83FD-4A558FE95AEB}"/>
    <hyperlink ref="D112" r:id="rId146" xr:uid="{72B01FD4-2790-9C4B-A3B0-AC9A2A781D2F}"/>
    <hyperlink ref="D67" r:id="rId147" xr:uid="{D161743D-D6F0-7246-B2BC-365388FC7518}"/>
    <hyperlink ref="D83" r:id="rId148" xr:uid="{CE796D7E-1AF4-7346-B9B9-FE6BEF2E4B92}"/>
    <hyperlink ref="D153" r:id="rId149" xr:uid="{C5EF0CE2-BBB6-7740-844A-9F14731BD3A0}"/>
    <hyperlink ref="D141" r:id="rId150" xr:uid="{3FE3D276-3B27-A846-BBBF-8F1052D320AC}"/>
    <hyperlink ref="D102" r:id="rId151" xr:uid="{4E98EA88-1408-CA4F-B192-242031373CB4}"/>
    <hyperlink ref="D72" r:id="rId152" xr:uid="{EE089524-8AF0-D445-A91D-5F2C7C35E553}"/>
    <hyperlink ref="D40" r:id="rId153" xr:uid="{7110A446-3B07-6D48-9EED-FE4AF609E33E}"/>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40795-95C6-C447-8254-7B6B3A34E625}">
  <dimension ref="A1:L154"/>
  <sheetViews>
    <sheetView tabSelected="1" topLeftCell="I48" zoomScaleNormal="97" workbookViewId="0">
      <selection activeCell="L35" sqref="L35"/>
    </sheetView>
  </sheetViews>
  <sheetFormatPr baseColWidth="10" defaultColWidth="10.83203125" defaultRowHeight="16" x14ac:dyDescent="0.2"/>
  <cols>
    <col min="1" max="1" width="7.83203125" style="2" customWidth="1"/>
    <col min="2" max="2" width="30.5" style="4" customWidth="1"/>
    <col min="3" max="3" width="16.6640625" style="17" customWidth="1"/>
    <col min="4" max="4" width="47.83203125" style="17" customWidth="1"/>
    <col min="5" max="5" width="20.33203125" style="24" customWidth="1"/>
    <col min="6" max="7" width="57.83203125" style="21" hidden="1" customWidth="1"/>
    <col min="8" max="8" width="26.83203125" style="21" customWidth="1"/>
    <col min="9" max="9" width="74.83203125" style="24" customWidth="1"/>
    <col min="10" max="10" width="26.1640625" style="38" customWidth="1"/>
    <col min="11" max="11" width="70.5" style="21" customWidth="1"/>
    <col min="12" max="12" width="26" style="37" customWidth="1"/>
    <col min="13" max="16384" width="10.83203125" style="2"/>
  </cols>
  <sheetData>
    <row r="1" spans="1:12" ht="49" customHeight="1" x14ac:dyDescent="0.2">
      <c r="A1" s="1" t="s">
        <v>0</v>
      </c>
      <c r="B1" s="1" t="s">
        <v>1</v>
      </c>
      <c r="C1" s="1" t="s">
        <v>2</v>
      </c>
      <c r="D1" s="1" t="s">
        <v>3</v>
      </c>
      <c r="E1" s="8" t="s">
        <v>5</v>
      </c>
      <c r="F1" s="8" t="s">
        <v>1179</v>
      </c>
      <c r="G1" s="40" t="s">
        <v>12</v>
      </c>
      <c r="H1" s="8" t="s">
        <v>1180</v>
      </c>
      <c r="I1" s="8" t="s">
        <v>1300</v>
      </c>
      <c r="J1" s="40" t="s">
        <v>12</v>
      </c>
      <c r="K1" s="6" t="s">
        <v>1301</v>
      </c>
      <c r="L1" s="40" t="s">
        <v>12</v>
      </c>
    </row>
    <row r="2" spans="1:12" ht="132" customHeight="1" x14ac:dyDescent="0.2">
      <c r="A2" s="2">
        <v>1</v>
      </c>
      <c r="B2" s="3" t="s">
        <v>612</v>
      </c>
      <c r="C2" s="3" t="s">
        <v>613</v>
      </c>
      <c r="D2" s="9" t="s">
        <v>614</v>
      </c>
      <c r="E2" s="145" t="s">
        <v>18</v>
      </c>
      <c r="F2" s="37" t="s">
        <v>1181</v>
      </c>
      <c r="G2" s="37"/>
      <c r="H2" s="37">
        <v>2</v>
      </c>
      <c r="I2" s="23" t="s">
        <v>915</v>
      </c>
      <c r="J2" s="41" t="s">
        <v>916</v>
      </c>
      <c r="K2" s="14"/>
      <c r="L2" s="42"/>
    </row>
    <row r="3" spans="1:12" ht="105" customHeight="1" x14ac:dyDescent="0.2">
      <c r="A3" s="2">
        <v>2</v>
      </c>
      <c r="B3" s="3" t="s">
        <v>233</v>
      </c>
      <c r="C3" s="3" t="s">
        <v>234</v>
      </c>
      <c r="D3" s="9" t="s">
        <v>235</v>
      </c>
      <c r="E3" s="37" t="s">
        <v>32</v>
      </c>
      <c r="F3" s="37"/>
      <c r="G3" s="37"/>
      <c r="H3" s="146"/>
      <c r="I3" s="21" t="s">
        <v>918</v>
      </c>
      <c r="J3" s="43" t="s">
        <v>916</v>
      </c>
      <c r="K3" s="23"/>
      <c r="L3" s="41"/>
    </row>
    <row r="4" spans="1:12" ht="125" customHeight="1" x14ac:dyDescent="0.2">
      <c r="A4" s="2">
        <v>3</v>
      </c>
      <c r="B4" s="3" t="s">
        <v>891</v>
      </c>
      <c r="C4" s="3" t="s">
        <v>892</v>
      </c>
      <c r="D4" s="9" t="s">
        <v>893</v>
      </c>
      <c r="E4" s="38" t="s">
        <v>18</v>
      </c>
      <c r="F4" s="37" t="s">
        <v>1182</v>
      </c>
      <c r="G4" s="37"/>
      <c r="H4" s="37">
        <v>2</v>
      </c>
      <c r="J4" s="45"/>
      <c r="K4" s="14" t="s">
        <v>919</v>
      </c>
      <c r="L4" s="42" t="s">
        <v>1297</v>
      </c>
    </row>
    <row r="5" spans="1:12" ht="85" x14ac:dyDescent="0.2">
      <c r="A5" s="2">
        <v>4</v>
      </c>
      <c r="B5" s="3" t="s">
        <v>227</v>
      </c>
      <c r="C5" s="3" t="s">
        <v>228</v>
      </c>
      <c r="D5" s="9" t="s">
        <v>229</v>
      </c>
      <c r="E5" s="34" t="s">
        <v>32</v>
      </c>
      <c r="F5" s="37" t="s">
        <v>1183</v>
      </c>
      <c r="G5" s="37"/>
      <c r="H5" s="37">
        <v>1</v>
      </c>
      <c r="I5" s="13" t="s">
        <v>921</v>
      </c>
      <c r="J5" s="44" t="s">
        <v>916</v>
      </c>
      <c r="K5" s="21" t="s">
        <v>922</v>
      </c>
      <c r="L5" s="41" t="s">
        <v>1298</v>
      </c>
    </row>
    <row r="6" spans="1:12" ht="108" customHeight="1" x14ac:dyDescent="0.2">
      <c r="A6" s="2">
        <v>5</v>
      </c>
      <c r="B6" s="3" t="s">
        <v>347</v>
      </c>
      <c r="C6" s="3" t="s">
        <v>348</v>
      </c>
      <c r="D6" s="9" t="s">
        <v>349</v>
      </c>
      <c r="E6" s="34" t="s">
        <v>32</v>
      </c>
      <c r="F6" s="37" t="s">
        <v>1184</v>
      </c>
      <c r="G6" s="37"/>
      <c r="H6" s="37">
        <v>5</v>
      </c>
      <c r="I6" s="13" t="s">
        <v>924</v>
      </c>
      <c r="J6" s="44" t="s">
        <v>916</v>
      </c>
      <c r="K6" s="23" t="s">
        <v>925</v>
      </c>
      <c r="L6" s="41" t="s">
        <v>1298</v>
      </c>
    </row>
    <row r="7" spans="1:12" ht="170" x14ac:dyDescent="0.2">
      <c r="A7" s="2">
        <v>6</v>
      </c>
      <c r="B7" s="3" t="s">
        <v>859</v>
      </c>
      <c r="C7" s="3" t="s">
        <v>860</v>
      </c>
      <c r="D7" s="9" t="s">
        <v>861</v>
      </c>
      <c r="E7" s="34" t="s">
        <v>18</v>
      </c>
      <c r="F7" s="37" t="s">
        <v>1185</v>
      </c>
      <c r="G7" s="37"/>
      <c r="H7" s="146"/>
      <c r="I7" s="13" t="s">
        <v>927</v>
      </c>
      <c r="J7" s="44" t="s">
        <v>928</v>
      </c>
      <c r="K7" s="14" t="s">
        <v>929</v>
      </c>
      <c r="L7" s="42" t="s">
        <v>1297</v>
      </c>
    </row>
    <row r="8" spans="1:12" ht="51" x14ac:dyDescent="0.2">
      <c r="A8" s="2">
        <v>7</v>
      </c>
      <c r="B8" s="3" t="s">
        <v>806</v>
      </c>
      <c r="C8" s="3" t="s">
        <v>807</v>
      </c>
      <c r="D8" s="9" t="s">
        <v>808</v>
      </c>
      <c r="E8" s="145" t="s">
        <v>18</v>
      </c>
      <c r="F8" s="37" t="s">
        <v>1186</v>
      </c>
      <c r="G8" s="37"/>
      <c r="H8" s="37">
        <v>2</v>
      </c>
      <c r="I8" s="23" t="s">
        <v>930</v>
      </c>
      <c r="J8" s="41" t="s">
        <v>916</v>
      </c>
      <c r="K8" s="14"/>
      <c r="L8" s="42"/>
    </row>
    <row r="9" spans="1:12" ht="102" x14ac:dyDescent="0.2">
      <c r="A9" s="2">
        <v>8</v>
      </c>
      <c r="B9" s="3" t="s">
        <v>150</v>
      </c>
      <c r="C9" s="3" t="s">
        <v>151</v>
      </c>
      <c r="D9" s="9" t="s">
        <v>152</v>
      </c>
      <c r="E9" s="34" t="s">
        <v>18</v>
      </c>
      <c r="F9" s="37" t="s">
        <v>1187</v>
      </c>
      <c r="G9" s="37"/>
      <c r="H9" s="38">
        <v>2</v>
      </c>
      <c r="I9" s="13" t="s">
        <v>931</v>
      </c>
      <c r="J9" s="44" t="s">
        <v>916</v>
      </c>
      <c r="K9" s="14" t="s">
        <v>153</v>
      </c>
      <c r="L9" s="41" t="s">
        <v>1298</v>
      </c>
    </row>
    <row r="10" spans="1:12" ht="51" x14ac:dyDescent="0.2">
      <c r="A10" s="2">
        <v>9</v>
      </c>
      <c r="B10" s="3" t="s">
        <v>496</v>
      </c>
      <c r="C10" s="3" t="s">
        <v>497</v>
      </c>
      <c r="D10" s="9" t="s">
        <v>498</v>
      </c>
      <c r="E10" s="145" t="s">
        <v>18</v>
      </c>
      <c r="F10" s="37"/>
      <c r="G10" s="37"/>
      <c r="H10" s="146"/>
      <c r="I10" s="23" t="s">
        <v>932</v>
      </c>
      <c r="J10" s="39" t="s">
        <v>916</v>
      </c>
      <c r="K10" s="23"/>
      <c r="L10" s="41"/>
    </row>
    <row r="11" spans="1:12" ht="34" x14ac:dyDescent="0.2">
      <c r="A11" s="2">
        <v>10</v>
      </c>
      <c r="B11" s="3" t="s">
        <v>126</v>
      </c>
      <c r="C11" s="3" t="s">
        <v>127</v>
      </c>
      <c r="D11" s="9" t="s">
        <v>128</v>
      </c>
      <c r="E11" s="51" t="s">
        <v>18</v>
      </c>
      <c r="F11" s="37"/>
      <c r="G11" s="37"/>
      <c r="H11" s="146"/>
      <c r="I11" s="14" t="s">
        <v>933</v>
      </c>
      <c r="J11" s="42" t="s">
        <v>916</v>
      </c>
      <c r="K11" s="14"/>
      <c r="L11" s="42"/>
    </row>
    <row r="12" spans="1:12" ht="107" customHeight="1" x14ac:dyDescent="0.2">
      <c r="A12" s="2">
        <v>11</v>
      </c>
      <c r="B12" s="3" t="s">
        <v>908</v>
      </c>
      <c r="C12" s="3" t="s">
        <v>909</v>
      </c>
      <c r="D12" s="9" t="s">
        <v>910</v>
      </c>
      <c r="E12" s="34" t="s">
        <v>18</v>
      </c>
      <c r="F12" s="37" t="s">
        <v>1188</v>
      </c>
      <c r="G12" s="37"/>
      <c r="H12" s="37">
        <v>1</v>
      </c>
      <c r="I12" s="13" t="s">
        <v>935</v>
      </c>
      <c r="J12" s="44" t="s">
        <v>916</v>
      </c>
      <c r="K12" s="14" t="s">
        <v>911</v>
      </c>
      <c r="L12" s="42" t="s">
        <v>1297</v>
      </c>
    </row>
    <row r="13" spans="1:12" ht="141" customHeight="1" x14ac:dyDescent="0.2">
      <c r="A13" s="2">
        <v>12</v>
      </c>
      <c r="B13" s="3" t="s">
        <v>533</v>
      </c>
      <c r="C13" s="3" t="s">
        <v>534</v>
      </c>
      <c r="D13" s="9" t="s">
        <v>535</v>
      </c>
      <c r="E13" s="145" t="s">
        <v>18</v>
      </c>
      <c r="F13" s="37"/>
      <c r="G13" s="37"/>
      <c r="H13" s="146"/>
      <c r="I13" s="23" t="s">
        <v>936</v>
      </c>
      <c r="J13" s="39" t="s">
        <v>916</v>
      </c>
      <c r="K13" s="14" t="s">
        <v>937</v>
      </c>
      <c r="L13" s="42" t="s">
        <v>1297</v>
      </c>
    </row>
    <row r="14" spans="1:12" ht="187" x14ac:dyDescent="0.2">
      <c r="A14" s="2">
        <v>13</v>
      </c>
      <c r="B14" s="3" t="s">
        <v>375</v>
      </c>
      <c r="C14" s="3" t="s">
        <v>376</v>
      </c>
      <c r="D14" s="9" t="s">
        <v>377</v>
      </c>
      <c r="E14" s="34" t="s">
        <v>32</v>
      </c>
      <c r="F14" s="37" t="s">
        <v>1189</v>
      </c>
      <c r="G14" s="37"/>
      <c r="H14" s="146"/>
      <c r="I14" s="13"/>
      <c r="J14" s="44"/>
      <c r="K14" s="14" t="s">
        <v>938</v>
      </c>
      <c r="L14" s="41" t="s">
        <v>1298</v>
      </c>
    </row>
    <row r="15" spans="1:12" ht="198" customHeight="1" x14ac:dyDescent="0.2">
      <c r="A15" s="2">
        <v>14</v>
      </c>
      <c r="B15" s="3" t="s">
        <v>488</v>
      </c>
      <c r="C15" s="3" t="s">
        <v>489</v>
      </c>
      <c r="D15" s="9" t="s">
        <v>490</v>
      </c>
      <c r="E15" s="145" t="s">
        <v>32</v>
      </c>
      <c r="F15" s="37" t="s">
        <v>1190</v>
      </c>
      <c r="G15" s="37"/>
      <c r="H15" s="146"/>
      <c r="I15" s="23" t="s">
        <v>940</v>
      </c>
      <c r="J15" s="39" t="s">
        <v>916</v>
      </c>
      <c r="K15" s="23"/>
      <c r="L15" s="41"/>
    </row>
    <row r="16" spans="1:12" ht="161" customHeight="1" x14ac:dyDescent="0.2">
      <c r="A16" s="2">
        <v>15</v>
      </c>
      <c r="B16" s="3" t="s">
        <v>145</v>
      </c>
      <c r="C16" s="3" t="s">
        <v>146</v>
      </c>
      <c r="D16" s="9" t="s">
        <v>147</v>
      </c>
      <c r="E16" s="34" t="s">
        <v>32</v>
      </c>
      <c r="F16" s="37" t="s">
        <v>1191</v>
      </c>
      <c r="G16" s="37"/>
      <c r="H16" s="146">
        <v>2</v>
      </c>
      <c r="I16" s="13"/>
      <c r="J16" s="44"/>
      <c r="K16" s="14" t="s">
        <v>148</v>
      </c>
      <c r="L16" s="42" t="s">
        <v>1297</v>
      </c>
    </row>
    <row r="17" spans="1:12" ht="119" x14ac:dyDescent="0.2">
      <c r="A17" s="2">
        <v>16</v>
      </c>
      <c r="B17" s="3" t="s">
        <v>414</v>
      </c>
      <c r="C17" s="3" t="s">
        <v>415</v>
      </c>
      <c r="D17" s="9" t="s">
        <v>416</v>
      </c>
      <c r="E17" s="145" t="s">
        <v>32</v>
      </c>
      <c r="F17" s="37" t="s">
        <v>1192</v>
      </c>
      <c r="G17" s="37"/>
      <c r="H17" s="146"/>
      <c r="I17" s="23" t="s">
        <v>943</v>
      </c>
      <c r="J17" s="44" t="s">
        <v>928</v>
      </c>
      <c r="K17" s="23"/>
      <c r="L17" s="41"/>
    </row>
    <row r="18" spans="1:12" ht="17" x14ac:dyDescent="0.2">
      <c r="A18" s="2">
        <v>17</v>
      </c>
      <c r="B18" s="3" t="s">
        <v>155</v>
      </c>
      <c r="C18" s="3" t="s">
        <v>156</v>
      </c>
      <c r="D18" s="9" t="s">
        <v>157</v>
      </c>
      <c r="E18" s="34" t="s">
        <v>18</v>
      </c>
      <c r="F18" s="37"/>
      <c r="G18" s="37"/>
      <c r="H18" s="146"/>
      <c r="I18" s="13" t="s">
        <v>945</v>
      </c>
      <c r="J18" s="44" t="s">
        <v>916</v>
      </c>
      <c r="K18" s="14"/>
      <c r="L18" s="42"/>
    </row>
    <row r="19" spans="1:12" ht="51" x14ac:dyDescent="0.2">
      <c r="A19" s="2">
        <v>18</v>
      </c>
      <c r="B19" s="3" t="s">
        <v>220</v>
      </c>
      <c r="C19" s="3" t="s">
        <v>221</v>
      </c>
      <c r="D19" s="9" t="s">
        <v>222</v>
      </c>
      <c r="E19" s="34" t="s">
        <v>18</v>
      </c>
      <c r="F19" s="37"/>
      <c r="G19" s="37"/>
      <c r="H19" s="146" t="s">
        <v>321</v>
      </c>
      <c r="I19" s="13"/>
      <c r="J19" s="44"/>
      <c r="K19" s="21" t="s">
        <v>946</v>
      </c>
      <c r="L19" s="41" t="s">
        <v>1298</v>
      </c>
    </row>
    <row r="20" spans="1:12" ht="82" customHeight="1" x14ac:dyDescent="0.2">
      <c r="A20" s="2">
        <v>19</v>
      </c>
      <c r="B20" s="3" t="s">
        <v>504</v>
      </c>
      <c r="C20" s="3" t="s">
        <v>505</v>
      </c>
      <c r="D20" s="9" t="s">
        <v>506</v>
      </c>
      <c r="E20" s="145" t="s">
        <v>18</v>
      </c>
      <c r="F20" s="37" t="s">
        <v>1193</v>
      </c>
      <c r="G20" s="37"/>
      <c r="H20" s="146"/>
      <c r="I20" s="23" t="s">
        <v>948</v>
      </c>
      <c r="J20" s="44" t="s">
        <v>928</v>
      </c>
      <c r="K20" s="23"/>
      <c r="L20" s="41"/>
    </row>
    <row r="21" spans="1:12" ht="148" customHeight="1" x14ac:dyDescent="0.2">
      <c r="A21" s="2">
        <v>20</v>
      </c>
      <c r="B21" s="3" t="s">
        <v>35</v>
      </c>
      <c r="C21" s="3" t="s">
        <v>36</v>
      </c>
      <c r="D21" s="9" t="s">
        <v>37</v>
      </c>
      <c r="E21" s="34" t="s">
        <v>18</v>
      </c>
      <c r="F21" s="37" t="s">
        <v>1194</v>
      </c>
      <c r="G21" s="37"/>
      <c r="H21" s="38">
        <v>5</v>
      </c>
      <c r="I21" s="34" t="s">
        <v>950</v>
      </c>
      <c r="J21" s="44" t="s">
        <v>916</v>
      </c>
      <c r="K21" s="14" t="s">
        <v>951</v>
      </c>
      <c r="L21" s="42" t="s">
        <v>1297</v>
      </c>
    </row>
    <row r="22" spans="1:12" ht="131" customHeight="1" x14ac:dyDescent="0.2">
      <c r="A22" s="2">
        <v>21</v>
      </c>
      <c r="B22" s="3" t="s">
        <v>480</v>
      </c>
      <c r="C22" s="3" t="s">
        <v>481</v>
      </c>
      <c r="D22" s="9" t="s">
        <v>482</v>
      </c>
      <c r="E22" s="145" t="s">
        <v>18</v>
      </c>
      <c r="F22" s="37" t="s">
        <v>1195</v>
      </c>
      <c r="G22" s="37"/>
      <c r="H22" s="146"/>
      <c r="I22" s="23" t="s">
        <v>952</v>
      </c>
      <c r="J22" s="39" t="s">
        <v>916</v>
      </c>
      <c r="K22" s="23" t="s">
        <v>953</v>
      </c>
      <c r="L22" s="41" t="s">
        <v>1298</v>
      </c>
    </row>
    <row r="23" spans="1:12" ht="102" customHeight="1" x14ac:dyDescent="0.2">
      <c r="A23" s="2">
        <v>22</v>
      </c>
      <c r="B23" s="3" t="s">
        <v>591</v>
      </c>
      <c r="C23" s="3" t="s">
        <v>592</v>
      </c>
      <c r="D23" s="9" t="s">
        <v>593</v>
      </c>
      <c r="E23" s="34" t="s">
        <v>18</v>
      </c>
      <c r="F23" s="37" t="s">
        <v>1196</v>
      </c>
      <c r="G23" s="37"/>
      <c r="H23" s="146" t="s">
        <v>321</v>
      </c>
      <c r="I23" s="13"/>
      <c r="J23" s="44"/>
      <c r="K23" s="14" t="s">
        <v>955</v>
      </c>
      <c r="L23" s="42" t="s">
        <v>1297</v>
      </c>
    </row>
    <row r="24" spans="1:12" ht="129" customHeight="1" x14ac:dyDescent="0.2">
      <c r="A24" s="2">
        <v>23</v>
      </c>
      <c r="B24" s="3" t="s">
        <v>837</v>
      </c>
      <c r="C24" s="3" t="s">
        <v>838</v>
      </c>
      <c r="D24" s="9" t="s">
        <v>839</v>
      </c>
      <c r="E24" s="38" t="s">
        <v>18</v>
      </c>
      <c r="F24" s="37" t="s">
        <v>1197</v>
      </c>
      <c r="G24" s="37"/>
      <c r="H24" s="37">
        <v>4</v>
      </c>
      <c r="I24" s="24" t="s">
        <v>956</v>
      </c>
      <c r="J24" s="45" t="s">
        <v>916</v>
      </c>
      <c r="K24" s="14" t="s">
        <v>957</v>
      </c>
      <c r="L24" s="41" t="s">
        <v>1298</v>
      </c>
    </row>
    <row r="25" spans="1:12" ht="160" customHeight="1" x14ac:dyDescent="0.2">
      <c r="A25" s="2">
        <v>24</v>
      </c>
      <c r="B25" s="3" t="s">
        <v>853</v>
      </c>
      <c r="C25" s="3" t="s">
        <v>854</v>
      </c>
      <c r="D25" s="9" t="s">
        <v>855</v>
      </c>
      <c r="E25" s="34" t="s">
        <v>18</v>
      </c>
      <c r="F25" s="37"/>
      <c r="G25" s="37"/>
      <c r="H25" s="37">
        <v>1</v>
      </c>
      <c r="I25" s="13" t="s">
        <v>959</v>
      </c>
      <c r="J25" s="44" t="s">
        <v>916</v>
      </c>
      <c r="K25" s="14" t="s">
        <v>856</v>
      </c>
      <c r="L25" s="42" t="s">
        <v>1297</v>
      </c>
    </row>
    <row r="26" spans="1:12" ht="74" customHeight="1" x14ac:dyDescent="0.2">
      <c r="A26" s="2">
        <v>25</v>
      </c>
      <c r="B26" s="3" t="s">
        <v>602</v>
      </c>
      <c r="C26" s="3" t="s">
        <v>603</v>
      </c>
      <c r="D26" s="9" t="s">
        <v>604</v>
      </c>
      <c r="E26" s="34" t="s">
        <v>18</v>
      </c>
      <c r="F26" s="37" t="s">
        <v>1198</v>
      </c>
      <c r="G26" s="37"/>
      <c r="H26" s="146" t="s">
        <v>1199</v>
      </c>
      <c r="I26" s="13" t="s">
        <v>961</v>
      </c>
      <c r="J26" s="44" t="s">
        <v>916</v>
      </c>
      <c r="K26" s="14" t="s">
        <v>962</v>
      </c>
      <c r="L26" s="42" t="s">
        <v>1297</v>
      </c>
    </row>
    <row r="27" spans="1:12" ht="114" customHeight="1" x14ac:dyDescent="0.2">
      <c r="A27" s="2">
        <v>26</v>
      </c>
      <c r="B27" s="3" t="s">
        <v>791</v>
      </c>
      <c r="C27" s="3" t="s">
        <v>792</v>
      </c>
      <c r="D27" s="9" t="s">
        <v>793</v>
      </c>
      <c r="E27" s="34" t="s">
        <v>18</v>
      </c>
      <c r="F27" s="37" t="s">
        <v>1200</v>
      </c>
      <c r="G27" s="37"/>
      <c r="H27" s="146" t="s">
        <v>321</v>
      </c>
      <c r="I27" s="13"/>
      <c r="J27" s="44"/>
      <c r="K27" s="14" t="s">
        <v>794</v>
      </c>
      <c r="L27" s="42" t="s">
        <v>1297</v>
      </c>
    </row>
    <row r="28" spans="1:12" ht="59" customHeight="1" x14ac:dyDescent="0.2">
      <c r="A28" s="2">
        <v>27</v>
      </c>
      <c r="B28" s="3" t="s">
        <v>165</v>
      </c>
      <c r="C28" s="3" t="s">
        <v>166</v>
      </c>
      <c r="D28" s="9" t="s">
        <v>167</v>
      </c>
      <c r="E28" s="34" t="s">
        <v>18</v>
      </c>
      <c r="F28" s="37"/>
      <c r="G28" s="37"/>
      <c r="H28" s="38">
        <v>1</v>
      </c>
      <c r="I28" s="13" t="s">
        <v>963</v>
      </c>
      <c r="J28" s="44" t="s">
        <v>928</v>
      </c>
      <c r="K28" s="14" t="s">
        <v>964</v>
      </c>
      <c r="L28" s="41" t="s">
        <v>1298</v>
      </c>
    </row>
    <row r="29" spans="1:12" ht="78" customHeight="1" x14ac:dyDescent="0.2">
      <c r="A29" s="2">
        <v>28</v>
      </c>
      <c r="B29" s="3" t="s">
        <v>285</v>
      </c>
      <c r="C29" s="3" t="s">
        <v>286</v>
      </c>
      <c r="D29" s="9" t="s">
        <v>287</v>
      </c>
      <c r="E29" s="34" t="s">
        <v>32</v>
      </c>
      <c r="F29" s="37"/>
      <c r="G29" s="37"/>
      <c r="H29" s="38">
        <v>1</v>
      </c>
      <c r="I29" s="13" t="s">
        <v>965</v>
      </c>
      <c r="J29" s="44" t="s">
        <v>928</v>
      </c>
      <c r="K29" s="14" t="s">
        <v>966</v>
      </c>
      <c r="L29" s="42" t="s">
        <v>1297</v>
      </c>
    </row>
    <row r="30" spans="1:12" ht="78" customHeight="1" x14ac:dyDescent="0.2">
      <c r="A30" s="2">
        <v>29</v>
      </c>
      <c r="B30" s="3" t="s">
        <v>356</v>
      </c>
      <c r="C30" s="3" t="s">
        <v>357</v>
      </c>
      <c r="D30" s="9" t="s">
        <v>358</v>
      </c>
      <c r="E30" s="145" t="s">
        <v>32</v>
      </c>
      <c r="F30" s="37" t="s">
        <v>1201</v>
      </c>
      <c r="G30" s="37"/>
      <c r="H30" s="146"/>
      <c r="I30" s="23" t="s">
        <v>968</v>
      </c>
      <c r="J30" s="39" t="s">
        <v>916</v>
      </c>
      <c r="K30" s="23"/>
      <c r="L30" s="41"/>
    </row>
    <row r="31" spans="1:12" ht="71" customHeight="1" x14ac:dyDescent="0.2">
      <c r="A31" s="2">
        <v>30</v>
      </c>
      <c r="B31" s="3" t="s">
        <v>97</v>
      </c>
      <c r="C31" s="3" t="s">
        <v>98</v>
      </c>
      <c r="D31" s="9" t="s">
        <v>99</v>
      </c>
      <c r="E31" s="34" t="s">
        <v>32</v>
      </c>
      <c r="F31" s="37" t="s">
        <v>1202</v>
      </c>
      <c r="G31" s="37"/>
      <c r="H31" s="38">
        <v>1</v>
      </c>
      <c r="I31" s="13" t="s">
        <v>969</v>
      </c>
      <c r="J31" s="44" t="s">
        <v>928</v>
      </c>
      <c r="K31" s="14" t="s">
        <v>970</v>
      </c>
      <c r="L31" s="42" t="s">
        <v>1297</v>
      </c>
    </row>
    <row r="32" spans="1:12" ht="68" x14ac:dyDescent="0.2">
      <c r="A32" s="2">
        <v>31</v>
      </c>
      <c r="B32" s="3" t="s">
        <v>175</v>
      </c>
      <c r="C32" s="3" t="s">
        <v>176</v>
      </c>
      <c r="D32" s="9" t="s">
        <v>177</v>
      </c>
      <c r="E32" s="34" t="s">
        <v>18</v>
      </c>
      <c r="F32" s="37" t="s">
        <v>1203</v>
      </c>
      <c r="G32" s="37"/>
      <c r="H32" s="38">
        <v>5</v>
      </c>
      <c r="I32" s="13" t="s">
        <v>971</v>
      </c>
      <c r="J32" s="44" t="s">
        <v>916</v>
      </c>
      <c r="K32" s="14" t="s">
        <v>972</v>
      </c>
      <c r="L32" s="41" t="s">
        <v>1298</v>
      </c>
    </row>
    <row r="33" spans="1:12" ht="102" x14ac:dyDescent="0.2">
      <c r="A33" s="2">
        <v>32</v>
      </c>
      <c r="B33" s="3" t="s">
        <v>136</v>
      </c>
      <c r="C33" s="3" t="s">
        <v>137</v>
      </c>
      <c r="D33" s="19" t="s">
        <v>138</v>
      </c>
      <c r="E33" s="51" t="s">
        <v>18</v>
      </c>
      <c r="F33" s="37"/>
      <c r="G33" s="37"/>
      <c r="H33" s="146"/>
      <c r="I33" s="14" t="s">
        <v>974</v>
      </c>
      <c r="J33" s="44" t="s">
        <v>928</v>
      </c>
      <c r="K33" s="14"/>
      <c r="L33" s="42"/>
    </row>
    <row r="34" spans="1:12" ht="76" customHeight="1" x14ac:dyDescent="0.2">
      <c r="A34" s="2">
        <v>33</v>
      </c>
      <c r="B34" s="3" t="s">
        <v>332</v>
      </c>
      <c r="C34" s="3" t="s">
        <v>333</v>
      </c>
      <c r="D34" s="9" t="s">
        <v>334</v>
      </c>
      <c r="E34" s="34" t="s">
        <v>18</v>
      </c>
      <c r="F34" s="37" t="s">
        <v>1204</v>
      </c>
      <c r="G34" s="37"/>
      <c r="H34" s="146" t="s">
        <v>1205</v>
      </c>
      <c r="I34" s="13" t="s">
        <v>975</v>
      </c>
      <c r="J34" s="44" t="s">
        <v>928</v>
      </c>
      <c r="K34" s="23" t="s">
        <v>976</v>
      </c>
      <c r="L34" s="41" t="s">
        <v>1298</v>
      </c>
    </row>
    <row r="35" spans="1:12" ht="170" x14ac:dyDescent="0.2">
      <c r="A35" s="2">
        <v>34</v>
      </c>
      <c r="B35" s="3" t="s">
        <v>364</v>
      </c>
      <c r="C35" s="3" t="s">
        <v>365</v>
      </c>
      <c r="D35" s="9" t="s">
        <v>366</v>
      </c>
      <c r="E35" s="34" t="s">
        <v>18</v>
      </c>
      <c r="F35" s="37" t="s">
        <v>1206</v>
      </c>
      <c r="G35" s="37"/>
      <c r="H35" s="146" t="s">
        <v>1199</v>
      </c>
      <c r="I35" s="13" t="s">
        <v>978</v>
      </c>
      <c r="J35" s="44" t="s">
        <v>916</v>
      </c>
      <c r="K35" s="14" t="s">
        <v>367</v>
      </c>
      <c r="L35" s="42" t="s">
        <v>1297</v>
      </c>
    </row>
    <row r="36" spans="1:12" ht="53" customHeight="1" x14ac:dyDescent="0.2">
      <c r="A36" s="2">
        <v>35</v>
      </c>
      <c r="B36" s="3" t="s">
        <v>685</v>
      </c>
      <c r="C36" s="3" t="s">
        <v>686</v>
      </c>
      <c r="D36" s="9" t="s">
        <v>687</v>
      </c>
      <c r="E36" s="34" t="s">
        <v>32</v>
      </c>
      <c r="F36" s="37" t="s">
        <v>1207</v>
      </c>
      <c r="G36" s="37"/>
      <c r="H36" s="146" t="s">
        <v>1199</v>
      </c>
      <c r="I36" s="13" t="s">
        <v>979</v>
      </c>
      <c r="J36" s="44" t="s">
        <v>916</v>
      </c>
      <c r="K36" s="14"/>
      <c r="L36" s="42"/>
    </row>
    <row r="37" spans="1:12" ht="119" x14ac:dyDescent="0.2">
      <c r="A37" s="2">
        <v>36</v>
      </c>
      <c r="B37" s="3" t="s">
        <v>438</v>
      </c>
      <c r="C37" s="3" t="s">
        <v>439</v>
      </c>
      <c r="D37" s="9" t="s">
        <v>440</v>
      </c>
      <c r="E37" s="145" t="s">
        <v>18</v>
      </c>
      <c r="F37" s="37" t="s">
        <v>1208</v>
      </c>
      <c r="G37" s="37"/>
      <c r="H37" s="146"/>
      <c r="I37" s="23" t="s">
        <v>981</v>
      </c>
      <c r="J37" s="39" t="s">
        <v>916</v>
      </c>
      <c r="K37" s="14"/>
      <c r="L37" s="42"/>
    </row>
    <row r="38" spans="1:12" ht="160" customHeight="1" x14ac:dyDescent="0.2">
      <c r="A38" s="2">
        <v>37</v>
      </c>
      <c r="B38" s="3" t="s">
        <v>538</v>
      </c>
      <c r="C38" s="3" t="s">
        <v>539</v>
      </c>
      <c r="D38" s="9" t="s">
        <v>540</v>
      </c>
      <c r="E38" s="145" t="s">
        <v>18</v>
      </c>
      <c r="F38" s="37" t="s">
        <v>1209</v>
      </c>
      <c r="G38" s="37"/>
      <c r="H38" s="146"/>
      <c r="I38" s="23" t="s">
        <v>982</v>
      </c>
      <c r="J38" s="39" t="s">
        <v>916</v>
      </c>
      <c r="K38" s="14"/>
      <c r="L38" s="42"/>
    </row>
    <row r="39" spans="1:12" ht="110" customHeight="1" x14ac:dyDescent="0.2">
      <c r="A39" s="2">
        <v>38</v>
      </c>
      <c r="B39" s="3" t="s">
        <v>423</v>
      </c>
      <c r="C39" s="3" t="s">
        <v>424</v>
      </c>
      <c r="D39" s="9" t="s">
        <v>425</v>
      </c>
      <c r="E39" s="145" t="s">
        <v>32</v>
      </c>
      <c r="F39" s="37"/>
      <c r="G39" s="37"/>
      <c r="H39" s="146"/>
      <c r="I39" s="23" t="s">
        <v>983</v>
      </c>
      <c r="J39" s="39" t="s">
        <v>916</v>
      </c>
      <c r="K39" s="23"/>
      <c r="L39" s="41"/>
    </row>
    <row r="40" spans="1:12" ht="73" customHeight="1" x14ac:dyDescent="0.2">
      <c r="A40" s="2">
        <v>39</v>
      </c>
      <c r="B40" s="3" t="s">
        <v>903</v>
      </c>
      <c r="C40" s="3" t="s">
        <v>904</v>
      </c>
      <c r="D40" s="9" t="s">
        <v>905</v>
      </c>
      <c r="E40" s="34" t="s">
        <v>32</v>
      </c>
      <c r="F40" s="37" t="s">
        <v>1210</v>
      </c>
      <c r="G40" s="37"/>
      <c r="H40" s="146" t="s">
        <v>321</v>
      </c>
      <c r="I40" s="13" t="s">
        <v>985</v>
      </c>
      <c r="J40" s="44" t="s">
        <v>928</v>
      </c>
      <c r="K40" s="14"/>
      <c r="L40" s="42"/>
    </row>
    <row r="41" spans="1:12" ht="74" customHeight="1" x14ac:dyDescent="0.2">
      <c r="A41" s="2">
        <v>40</v>
      </c>
      <c r="B41" s="3" t="s">
        <v>74</v>
      </c>
      <c r="C41" s="3" t="s">
        <v>75</v>
      </c>
      <c r="D41" s="9" t="s">
        <v>76</v>
      </c>
      <c r="E41" s="51" t="s">
        <v>18</v>
      </c>
      <c r="F41" s="37"/>
      <c r="G41" s="37"/>
      <c r="H41" s="146"/>
      <c r="I41" s="14" t="s">
        <v>987</v>
      </c>
      <c r="J41" s="44" t="s">
        <v>928</v>
      </c>
      <c r="K41" s="14"/>
      <c r="L41" s="42"/>
    </row>
    <row r="42" spans="1:12" ht="51" x14ac:dyDescent="0.2">
      <c r="A42" s="2">
        <v>41</v>
      </c>
      <c r="B42" s="3" t="s">
        <v>400</v>
      </c>
      <c r="C42" s="3" t="s">
        <v>401</v>
      </c>
      <c r="D42" s="9" t="s">
        <v>402</v>
      </c>
      <c r="E42" s="145" t="s">
        <v>18</v>
      </c>
      <c r="F42" s="37" t="s">
        <v>1211</v>
      </c>
      <c r="G42" s="37"/>
      <c r="H42" s="146"/>
      <c r="I42" s="23" t="s">
        <v>988</v>
      </c>
      <c r="J42" s="39" t="s">
        <v>916</v>
      </c>
      <c r="K42" s="14"/>
      <c r="L42" s="42"/>
    </row>
    <row r="43" spans="1:12" ht="119" x14ac:dyDescent="0.2">
      <c r="A43" s="2">
        <v>42</v>
      </c>
      <c r="B43" s="3" t="s">
        <v>252</v>
      </c>
      <c r="C43" s="3" t="s">
        <v>253</v>
      </c>
      <c r="D43" s="9" t="s">
        <v>254</v>
      </c>
      <c r="E43" s="34" t="s">
        <v>32</v>
      </c>
      <c r="F43" s="37"/>
      <c r="G43" s="37"/>
      <c r="H43" s="146" t="s">
        <v>321</v>
      </c>
      <c r="I43" s="13"/>
      <c r="J43" s="44"/>
      <c r="K43" s="23" t="s">
        <v>989</v>
      </c>
      <c r="L43" s="41" t="s">
        <v>1298</v>
      </c>
    </row>
    <row r="44" spans="1:12" ht="93" customHeight="1" x14ac:dyDescent="0.2">
      <c r="A44" s="2">
        <v>43</v>
      </c>
      <c r="B44" s="3" t="s">
        <v>274</v>
      </c>
      <c r="C44" s="3" t="s">
        <v>275</v>
      </c>
      <c r="D44" s="9" t="s">
        <v>276</v>
      </c>
      <c r="E44" s="34" t="s">
        <v>18</v>
      </c>
      <c r="F44" s="37" t="s">
        <v>1212</v>
      </c>
      <c r="G44" s="37"/>
      <c r="H44" s="146" t="s">
        <v>1205</v>
      </c>
      <c r="I44" s="13" t="s">
        <v>991</v>
      </c>
      <c r="J44" s="44" t="s">
        <v>916</v>
      </c>
      <c r="K44" s="14" t="s">
        <v>992</v>
      </c>
      <c r="L44" s="42" t="s">
        <v>1297</v>
      </c>
    </row>
    <row r="45" spans="1:12" ht="95" customHeight="1" x14ac:dyDescent="0.2">
      <c r="A45" s="2">
        <v>44</v>
      </c>
      <c r="B45" s="3" t="s">
        <v>461</v>
      </c>
      <c r="C45" s="3" t="s">
        <v>462</v>
      </c>
      <c r="D45" s="9" t="s">
        <v>463</v>
      </c>
      <c r="E45" s="34" t="s">
        <v>18</v>
      </c>
      <c r="F45" s="37" t="s">
        <v>1213</v>
      </c>
      <c r="G45" s="37"/>
      <c r="H45" s="37">
        <v>1</v>
      </c>
      <c r="I45" s="13" t="s">
        <v>994</v>
      </c>
      <c r="J45" s="44" t="s">
        <v>916</v>
      </c>
      <c r="K45" s="14" t="s">
        <v>464</v>
      </c>
      <c r="L45" s="42" t="s">
        <v>1297</v>
      </c>
    </row>
    <row r="46" spans="1:12" ht="79" customHeight="1" x14ac:dyDescent="0.2">
      <c r="A46" s="2">
        <v>45</v>
      </c>
      <c r="B46" s="3" t="s">
        <v>644</v>
      </c>
      <c r="C46" s="3" t="s">
        <v>645</v>
      </c>
      <c r="D46" s="25" t="s">
        <v>646</v>
      </c>
      <c r="E46" s="145" t="s">
        <v>18</v>
      </c>
      <c r="F46" s="37"/>
      <c r="G46" s="37"/>
      <c r="H46" s="146"/>
      <c r="I46" s="23" t="s">
        <v>995</v>
      </c>
      <c r="J46" s="44" t="s">
        <v>928</v>
      </c>
      <c r="K46" s="23"/>
      <c r="L46" s="41"/>
    </row>
    <row r="47" spans="1:12" ht="68" x14ac:dyDescent="0.2">
      <c r="A47" s="2">
        <v>46</v>
      </c>
      <c r="B47" s="3" t="s">
        <v>303</v>
      </c>
      <c r="C47" s="3" t="s">
        <v>304</v>
      </c>
      <c r="D47" s="9" t="s">
        <v>305</v>
      </c>
      <c r="E47" s="145" t="s">
        <v>18</v>
      </c>
      <c r="F47" s="37" t="s">
        <v>1214</v>
      </c>
      <c r="G47" s="37"/>
      <c r="H47" s="146"/>
      <c r="I47" s="23" t="s">
        <v>996</v>
      </c>
      <c r="J47" s="39" t="s">
        <v>916</v>
      </c>
      <c r="K47" s="14"/>
      <c r="L47" s="42"/>
    </row>
    <row r="48" spans="1:12" ht="85" x14ac:dyDescent="0.2">
      <c r="A48" s="2">
        <v>47</v>
      </c>
      <c r="B48" s="3" t="s">
        <v>443</v>
      </c>
      <c r="C48" s="3" t="s">
        <v>444</v>
      </c>
      <c r="D48" s="9" t="s">
        <v>445</v>
      </c>
      <c r="E48" s="145" t="s">
        <v>18</v>
      </c>
      <c r="F48" s="37" t="s">
        <v>1215</v>
      </c>
      <c r="G48" s="37"/>
      <c r="H48" s="146"/>
      <c r="I48" s="35" t="s">
        <v>997</v>
      </c>
      <c r="J48" s="39" t="s">
        <v>916</v>
      </c>
      <c r="K48" s="14" t="s">
        <v>998</v>
      </c>
      <c r="L48" s="42" t="s">
        <v>1297</v>
      </c>
    </row>
    <row r="49" spans="1:12" ht="68" x14ac:dyDescent="0.2">
      <c r="A49" s="2">
        <v>48</v>
      </c>
      <c r="B49" s="3" t="s">
        <v>409</v>
      </c>
      <c r="C49" s="3" t="s">
        <v>410</v>
      </c>
      <c r="D49" s="9" t="s">
        <v>411</v>
      </c>
      <c r="E49" s="145" t="s">
        <v>32</v>
      </c>
      <c r="F49" s="37"/>
      <c r="G49" s="37"/>
      <c r="H49" s="146"/>
      <c r="I49" s="23" t="s">
        <v>1000</v>
      </c>
      <c r="J49" s="44" t="s">
        <v>928</v>
      </c>
      <c r="K49" s="23"/>
      <c r="L49" s="41"/>
    </row>
    <row r="50" spans="1:12" ht="102" x14ac:dyDescent="0.2">
      <c r="A50" s="2">
        <v>49</v>
      </c>
      <c r="B50" s="3" t="s">
        <v>390</v>
      </c>
      <c r="C50" s="3" t="s">
        <v>391</v>
      </c>
      <c r="D50" s="9" t="s">
        <v>392</v>
      </c>
      <c r="E50" s="34" t="s">
        <v>18</v>
      </c>
      <c r="F50" s="37"/>
      <c r="G50" s="37"/>
      <c r="H50" s="37">
        <v>1</v>
      </c>
      <c r="I50" s="13" t="s">
        <v>1002</v>
      </c>
      <c r="J50" s="44" t="s">
        <v>916</v>
      </c>
      <c r="K50" s="23" t="s">
        <v>1003</v>
      </c>
      <c r="L50" s="41" t="s">
        <v>1298</v>
      </c>
    </row>
    <row r="51" spans="1:12" ht="68" x14ac:dyDescent="0.2">
      <c r="A51" s="2">
        <v>50</v>
      </c>
      <c r="B51" s="3" t="s">
        <v>342</v>
      </c>
      <c r="C51" s="3" t="s">
        <v>343</v>
      </c>
      <c r="D51" s="9" t="s">
        <v>344</v>
      </c>
      <c r="E51" s="34" t="s">
        <v>18</v>
      </c>
      <c r="F51" s="37" t="s">
        <v>1216</v>
      </c>
      <c r="G51" s="37"/>
      <c r="H51" s="37">
        <v>4</v>
      </c>
      <c r="I51" s="13" t="s">
        <v>1004</v>
      </c>
      <c r="J51" s="44" t="s">
        <v>916</v>
      </c>
      <c r="K51" s="23" t="s">
        <v>1005</v>
      </c>
      <c r="L51" s="41" t="s">
        <v>1298</v>
      </c>
    </row>
    <row r="52" spans="1:12" ht="34" x14ac:dyDescent="0.2">
      <c r="A52" s="2">
        <v>51</v>
      </c>
      <c r="B52" s="3" t="s">
        <v>817</v>
      </c>
      <c r="C52" s="3" t="s">
        <v>818</v>
      </c>
      <c r="D52" s="9" t="s">
        <v>819</v>
      </c>
      <c r="E52" s="145" t="s">
        <v>32</v>
      </c>
      <c r="F52" s="37"/>
      <c r="G52" s="37"/>
      <c r="H52" s="146"/>
      <c r="I52" s="23" t="s">
        <v>1006</v>
      </c>
      <c r="J52" s="39" t="s">
        <v>916</v>
      </c>
      <c r="K52" s="23"/>
      <c r="L52" s="41"/>
    </row>
    <row r="53" spans="1:12" ht="68" x14ac:dyDescent="0.2">
      <c r="A53" s="2">
        <v>52</v>
      </c>
      <c r="B53" s="3" t="s">
        <v>621</v>
      </c>
      <c r="C53" s="3" t="s">
        <v>622</v>
      </c>
      <c r="D53" s="25" t="s">
        <v>623</v>
      </c>
      <c r="E53" s="145" t="s">
        <v>32</v>
      </c>
      <c r="F53" s="37"/>
      <c r="G53" s="37"/>
      <c r="H53" s="146"/>
      <c r="I53" s="23" t="s">
        <v>1008</v>
      </c>
      <c r="J53" s="44" t="s">
        <v>928</v>
      </c>
      <c r="K53" s="14"/>
      <c r="L53" s="42"/>
    </row>
    <row r="54" spans="1:12" ht="102" x14ac:dyDescent="0.2">
      <c r="A54" s="2">
        <v>53</v>
      </c>
      <c r="B54" s="3" t="s">
        <v>427</v>
      </c>
      <c r="C54" s="3" t="s">
        <v>428</v>
      </c>
      <c r="D54" s="19" t="s">
        <v>429</v>
      </c>
      <c r="E54" s="38" t="s">
        <v>18</v>
      </c>
      <c r="F54" s="37" t="s">
        <v>1217</v>
      </c>
      <c r="G54" s="37"/>
      <c r="H54" s="146" t="s">
        <v>321</v>
      </c>
      <c r="I54" s="24" t="s">
        <v>1010</v>
      </c>
      <c r="J54" s="45" t="s">
        <v>916</v>
      </c>
      <c r="K54" s="14" t="s">
        <v>430</v>
      </c>
      <c r="L54" s="41" t="s">
        <v>1298</v>
      </c>
    </row>
    <row r="55" spans="1:12" ht="119" x14ac:dyDescent="0.2">
      <c r="A55" s="2">
        <v>54</v>
      </c>
      <c r="B55" s="3" t="s">
        <v>109</v>
      </c>
      <c r="C55" s="3" t="s">
        <v>110</v>
      </c>
      <c r="D55" s="9" t="s">
        <v>111</v>
      </c>
      <c r="E55" s="34" t="s">
        <v>32</v>
      </c>
      <c r="F55" s="37" t="s">
        <v>1218</v>
      </c>
      <c r="G55" s="37"/>
      <c r="H55" s="38">
        <v>5</v>
      </c>
      <c r="I55" s="13" t="s">
        <v>1011</v>
      </c>
      <c r="J55" s="44" t="s">
        <v>928</v>
      </c>
      <c r="K55" s="14" t="s">
        <v>1012</v>
      </c>
      <c r="L55" s="41" t="s">
        <v>1298</v>
      </c>
    </row>
    <row r="56" spans="1:12" ht="51" x14ac:dyDescent="0.2">
      <c r="A56" s="2">
        <v>55</v>
      </c>
      <c r="B56" s="3" t="s">
        <v>658</v>
      </c>
      <c r="C56" s="3" t="s">
        <v>659</v>
      </c>
      <c r="D56" s="9" t="s">
        <v>660</v>
      </c>
      <c r="E56" s="34" t="s">
        <v>18</v>
      </c>
      <c r="F56" s="37"/>
      <c r="G56" s="37"/>
      <c r="H56" s="37">
        <v>3</v>
      </c>
      <c r="I56" s="13" t="s">
        <v>1013</v>
      </c>
      <c r="J56" s="44" t="s">
        <v>928</v>
      </c>
      <c r="K56" s="23" t="s">
        <v>1014</v>
      </c>
      <c r="L56" s="41" t="s">
        <v>1298</v>
      </c>
    </row>
    <row r="57" spans="1:12" ht="85" x14ac:dyDescent="0.2">
      <c r="A57" s="2">
        <v>56</v>
      </c>
      <c r="B57" s="3" t="s">
        <v>28</v>
      </c>
      <c r="C57" s="3" t="s">
        <v>29</v>
      </c>
      <c r="D57" s="9" t="s">
        <v>30</v>
      </c>
      <c r="E57" s="51" t="s">
        <v>32</v>
      </c>
      <c r="F57" s="37" t="s">
        <v>1219</v>
      </c>
      <c r="G57" s="37"/>
      <c r="H57" s="146"/>
      <c r="I57" s="14" t="s">
        <v>1015</v>
      </c>
      <c r="J57" s="42" t="s">
        <v>916</v>
      </c>
      <c r="K57" s="14"/>
      <c r="L57" s="42"/>
    </row>
    <row r="58" spans="1:12" ht="85" x14ac:dyDescent="0.2">
      <c r="A58" s="2">
        <v>57</v>
      </c>
      <c r="B58" s="3" t="s">
        <v>317</v>
      </c>
      <c r="C58" s="3" t="s">
        <v>318</v>
      </c>
      <c r="D58" s="9" t="s">
        <v>319</v>
      </c>
      <c r="E58" s="38" t="s">
        <v>32</v>
      </c>
      <c r="F58" s="37" t="s">
        <v>1220</v>
      </c>
      <c r="G58" s="37"/>
      <c r="H58" s="37">
        <v>1</v>
      </c>
      <c r="I58" s="24" t="s">
        <v>1017</v>
      </c>
      <c r="J58" s="45" t="s">
        <v>916</v>
      </c>
      <c r="K58" s="14" t="s">
        <v>320</v>
      </c>
      <c r="L58" s="41" t="s">
        <v>1298</v>
      </c>
    </row>
    <row r="59" spans="1:12" ht="136" x14ac:dyDescent="0.2">
      <c r="A59" s="2">
        <v>58</v>
      </c>
      <c r="B59" s="3" t="s">
        <v>700</v>
      </c>
      <c r="C59" s="3" t="s">
        <v>701</v>
      </c>
      <c r="D59" s="9" t="s">
        <v>702</v>
      </c>
      <c r="E59" s="38" t="s">
        <v>32</v>
      </c>
      <c r="F59" s="37"/>
      <c r="G59" s="37"/>
      <c r="H59" s="37">
        <v>5</v>
      </c>
      <c r="I59" s="24" t="s">
        <v>1018</v>
      </c>
      <c r="J59" s="45" t="s">
        <v>916</v>
      </c>
      <c r="K59" s="14" t="s">
        <v>703</v>
      </c>
      <c r="L59" s="41" t="s">
        <v>1298</v>
      </c>
    </row>
    <row r="60" spans="1:12" ht="34" x14ac:dyDescent="0.2">
      <c r="A60" s="2">
        <v>59</v>
      </c>
      <c r="B60" s="3" t="s">
        <v>649</v>
      </c>
      <c r="C60" s="3" t="s">
        <v>650</v>
      </c>
      <c r="D60" s="25" t="s">
        <v>651</v>
      </c>
      <c r="E60" s="34" t="s">
        <v>32</v>
      </c>
      <c r="F60" s="37"/>
      <c r="G60" s="37"/>
      <c r="H60" s="37">
        <v>2</v>
      </c>
      <c r="I60" s="13" t="s">
        <v>1020</v>
      </c>
      <c r="J60" s="44" t="s">
        <v>916</v>
      </c>
      <c r="K60" s="23" t="s">
        <v>1021</v>
      </c>
      <c r="L60" s="41" t="s">
        <v>1298</v>
      </c>
    </row>
    <row r="61" spans="1:12" ht="51" x14ac:dyDescent="0.2">
      <c r="A61" s="2">
        <v>60</v>
      </c>
      <c r="B61" s="3" t="s">
        <v>159</v>
      </c>
      <c r="C61" s="3" t="s">
        <v>160</v>
      </c>
      <c r="D61" s="9" t="s">
        <v>161</v>
      </c>
      <c r="E61" s="34" t="s">
        <v>18</v>
      </c>
      <c r="F61" s="37"/>
      <c r="G61" s="37"/>
      <c r="H61" s="146"/>
      <c r="I61" s="13" t="s">
        <v>1023</v>
      </c>
      <c r="J61" s="44" t="s">
        <v>916</v>
      </c>
      <c r="K61" s="14" t="s">
        <v>1024</v>
      </c>
      <c r="L61" s="41" t="s">
        <v>1298</v>
      </c>
    </row>
    <row r="62" spans="1:12" ht="68" x14ac:dyDescent="0.2">
      <c r="A62" s="2">
        <v>61</v>
      </c>
      <c r="B62" s="3" t="s">
        <v>170</v>
      </c>
      <c r="C62" s="3" t="s">
        <v>171</v>
      </c>
      <c r="D62" s="9" t="s">
        <v>172</v>
      </c>
      <c r="E62" s="34" t="s">
        <v>18</v>
      </c>
      <c r="F62" s="37" t="s">
        <v>1221</v>
      </c>
      <c r="G62" s="37"/>
      <c r="H62" s="38">
        <v>3</v>
      </c>
      <c r="I62" s="13" t="s">
        <v>1025</v>
      </c>
      <c r="J62" s="44" t="s">
        <v>916</v>
      </c>
      <c r="K62" s="14" t="s">
        <v>173</v>
      </c>
      <c r="L62" s="41" t="s">
        <v>1298</v>
      </c>
    </row>
    <row r="63" spans="1:12" ht="68" x14ac:dyDescent="0.2">
      <c r="A63" s="2">
        <v>62</v>
      </c>
      <c r="B63" s="3" t="s">
        <v>53</v>
      </c>
      <c r="C63" s="3" t="s">
        <v>54</v>
      </c>
      <c r="D63" s="9" t="s">
        <v>55</v>
      </c>
      <c r="E63" s="34" t="s">
        <v>32</v>
      </c>
      <c r="F63" s="37"/>
      <c r="G63" s="37"/>
      <c r="H63" s="146">
        <v>4</v>
      </c>
      <c r="I63" s="13"/>
      <c r="J63" s="44"/>
      <c r="K63" s="14" t="s">
        <v>56</v>
      </c>
      <c r="L63" s="42" t="s">
        <v>1297</v>
      </c>
    </row>
    <row r="64" spans="1:12" ht="102" x14ac:dyDescent="0.2">
      <c r="A64" s="2">
        <v>63</v>
      </c>
      <c r="B64" s="3" t="s">
        <v>395</v>
      </c>
      <c r="C64" s="3" t="s">
        <v>396</v>
      </c>
      <c r="D64" s="9" t="s">
        <v>397</v>
      </c>
      <c r="E64" s="34" t="s">
        <v>32</v>
      </c>
      <c r="F64" s="37" t="s">
        <v>1222</v>
      </c>
      <c r="G64" s="37"/>
      <c r="H64" s="37">
        <v>1</v>
      </c>
      <c r="I64" s="14" t="s">
        <v>1026</v>
      </c>
      <c r="J64" s="44" t="s">
        <v>916</v>
      </c>
      <c r="K64" s="51" t="s">
        <v>1027</v>
      </c>
      <c r="L64" s="41" t="s">
        <v>1298</v>
      </c>
    </row>
    <row r="65" spans="1:12" ht="103" customHeight="1" x14ac:dyDescent="0.2">
      <c r="A65" s="2">
        <v>64</v>
      </c>
      <c r="B65" s="3" t="s">
        <v>470</v>
      </c>
      <c r="C65" s="3" t="s">
        <v>471</v>
      </c>
      <c r="D65" s="9" t="s">
        <v>472</v>
      </c>
      <c r="E65" s="145" t="s">
        <v>18</v>
      </c>
      <c r="F65" s="37" t="s">
        <v>1223</v>
      </c>
      <c r="G65" s="37"/>
      <c r="H65" s="146"/>
      <c r="I65" s="23" t="s">
        <v>1029</v>
      </c>
      <c r="J65" s="44" t="s">
        <v>928</v>
      </c>
      <c r="K65" s="23"/>
      <c r="L65" s="41"/>
    </row>
    <row r="66" spans="1:12" ht="187" x14ac:dyDescent="0.2">
      <c r="A66" s="2">
        <v>65</v>
      </c>
      <c r="B66" s="3" t="s">
        <v>455</v>
      </c>
      <c r="C66" s="3" t="s">
        <v>456</v>
      </c>
      <c r="D66" s="9" t="s">
        <v>457</v>
      </c>
      <c r="E66" s="34" t="s">
        <v>18</v>
      </c>
      <c r="F66" s="37" t="s">
        <v>1224</v>
      </c>
      <c r="G66" s="37"/>
      <c r="H66" s="37">
        <v>1</v>
      </c>
      <c r="I66" s="13" t="s">
        <v>1030</v>
      </c>
      <c r="J66" s="44" t="s">
        <v>916</v>
      </c>
      <c r="K66" s="14" t="s">
        <v>1031</v>
      </c>
      <c r="L66" s="42" t="s">
        <v>1297</v>
      </c>
    </row>
    <row r="67" spans="1:12" ht="85" x14ac:dyDescent="0.2">
      <c r="A67" s="2">
        <v>66</v>
      </c>
      <c r="B67" s="3" t="s">
        <v>528</v>
      </c>
      <c r="C67" s="3" t="s">
        <v>529</v>
      </c>
      <c r="D67" s="9" t="s">
        <v>530</v>
      </c>
      <c r="E67" s="145" t="s">
        <v>32</v>
      </c>
      <c r="F67" s="37" t="s">
        <v>1225</v>
      </c>
      <c r="G67" s="37"/>
      <c r="H67" s="146"/>
      <c r="I67" s="23" t="s">
        <v>1032</v>
      </c>
      <c r="J67" s="39" t="s">
        <v>916</v>
      </c>
      <c r="K67" s="14"/>
      <c r="L67" s="42"/>
    </row>
    <row r="68" spans="1:12" ht="51" x14ac:dyDescent="0.2">
      <c r="A68" s="2">
        <v>67</v>
      </c>
      <c r="B68" s="3" t="s">
        <v>742</v>
      </c>
      <c r="C68" s="3" t="s">
        <v>743</v>
      </c>
      <c r="D68" s="9" t="s">
        <v>744</v>
      </c>
      <c r="E68" s="38" t="s">
        <v>32</v>
      </c>
      <c r="F68" s="37"/>
      <c r="G68" s="37"/>
      <c r="H68" s="37">
        <v>1</v>
      </c>
      <c r="J68" s="45"/>
      <c r="K68" s="14" t="s">
        <v>745</v>
      </c>
      <c r="L68" s="41" t="s">
        <v>1298</v>
      </c>
    </row>
    <row r="69" spans="1:12" ht="68" x14ac:dyDescent="0.2">
      <c r="A69" s="2">
        <v>68</v>
      </c>
      <c r="B69" s="3" t="s">
        <v>492</v>
      </c>
      <c r="C69" s="3" t="s">
        <v>493</v>
      </c>
      <c r="D69" s="9" t="s">
        <v>494</v>
      </c>
      <c r="E69" s="145" t="s">
        <v>32</v>
      </c>
      <c r="F69" s="37" t="s">
        <v>1226</v>
      </c>
      <c r="G69" s="37"/>
      <c r="H69" s="146"/>
      <c r="I69" s="23" t="s">
        <v>1035</v>
      </c>
      <c r="J69" s="39" t="s">
        <v>916</v>
      </c>
      <c r="K69" s="23"/>
      <c r="L69" s="41"/>
    </row>
    <row r="70" spans="1:12" ht="51" x14ac:dyDescent="0.2">
      <c r="A70" s="2">
        <v>69</v>
      </c>
      <c r="B70" s="3" t="s">
        <v>115</v>
      </c>
      <c r="C70" s="3" t="s">
        <v>116</v>
      </c>
      <c r="D70" s="9" t="s">
        <v>117</v>
      </c>
      <c r="E70" s="51" t="s">
        <v>32</v>
      </c>
      <c r="F70" s="37" t="s">
        <v>1227</v>
      </c>
      <c r="G70" s="37"/>
      <c r="H70" s="146"/>
      <c r="I70" s="14" t="s">
        <v>1037</v>
      </c>
      <c r="J70" s="42" t="s">
        <v>916</v>
      </c>
      <c r="K70" s="14"/>
      <c r="L70" s="42"/>
    </row>
    <row r="71" spans="1:12" ht="136" x14ac:dyDescent="0.2">
      <c r="A71" s="2">
        <v>70</v>
      </c>
      <c r="B71" s="3" t="s">
        <v>831</v>
      </c>
      <c r="C71" s="3" t="s">
        <v>832</v>
      </c>
      <c r="D71" s="9" t="s">
        <v>833</v>
      </c>
      <c r="E71" s="34" t="s">
        <v>18</v>
      </c>
      <c r="F71" s="37" t="s">
        <v>1210</v>
      </c>
      <c r="G71" s="37"/>
      <c r="H71" s="37">
        <v>2</v>
      </c>
      <c r="I71" s="13" t="s">
        <v>1039</v>
      </c>
      <c r="J71" s="44" t="s">
        <v>916</v>
      </c>
      <c r="K71" s="14" t="s">
        <v>834</v>
      </c>
      <c r="L71" s="42" t="s">
        <v>1297</v>
      </c>
    </row>
    <row r="72" spans="1:12" ht="84" customHeight="1" x14ac:dyDescent="0.2">
      <c r="A72" s="2">
        <v>71</v>
      </c>
      <c r="B72" s="3" t="s">
        <v>897</v>
      </c>
      <c r="C72" s="3" t="s">
        <v>898</v>
      </c>
      <c r="D72" s="9" t="s">
        <v>899</v>
      </c>
      <c r="E72" s="34" t="s">
        <v>32</v>
      </c>
      <c r="F72" s="37" t="s">
        <v>1228</v>
      </c>
      <c r="G72" s="37"/>
      <c r="H72" s="37">
        <v>2</v>
      </c>
      <c r="I72" s="13" t="s">
        <v>1040</v>
      </c>
      <c r="J72" s="44" t="s">
        <v>928</v>
      </c>
      <c r="K72" s="23" t="s">
        <v>1041</v>
      </c>
      <c r="L72" s="41" t="s">
        <v>1298</v>
      </c>
    </row>
    <row r="73" spans="1:12" ht="126" customHeight="1" x14ac:dyDescent="0.2">
      <c r="A73" s="2">
        <v>72</v>
      </c>
      <c r="B73" s="3" t="s">
        <v>664</v>
      </c>
      <c r="C73" s="3" t="s">
        <v>665</v>
      </c>
      <c r="D73" s="9" t="s">
        <v>666</v>
      </c>
      <c r="E73" s="34" t="s">
        <v>18</v>
      </c>
      <c r="F73" s="37" t="s">
        <v>1229</v>
      </c>
      <c r="G73" s="37"/>
      <c r="H73" s="37">
        <v>3</v>
      </c>
      <c r="I73" s="13" t="s">
        <v>1042</v>
      </c>
      <c r="J73" s="44" t="s">
        <v>916</v>
      </c>
      <c r="K73" s="23" t="s">
        <v>1043</v>
      </c>
      <c r="L73" s="41" t="s">
        <v>1298</v>
      </c>
    </row>
    <row r="74" spans="1:12" ht="170" x14ac:dyDescent="0.2">
      <c r="A74" s="2">
        <v>73</v>
      </c>
      <c r="B74" s="3" t="s">
        <v>120</v>
      </c>
      <c r="C74" s="3" t="s">
        <v>121</v>
      </c>
      <c r="D74" s="9" t="s">
        <v>122</v>
      </c>
      <c r="E74" s="34" t="s">
        <v>32</v>
      </c>
      <c r="F74" s="37"/>
      <c r="G74" s="37"/>
      <c r="H74" s="38">
        <v>1</v>
      </c>
      <c r="I74" s="13" t="s">
        <v>1045</v>
      </c>
      <c r="J74" s="44" t="s">
        <v>916</v>
      </c>
      <c r="K74" s="14" t="s">
        <v>123</v>
      </c>
      <c r="L74" s="42" t="s">
        <v>1297</v>
      </c>
    </row>
    <row r="75" spans="1:12" ht="136" x14ac:dyDescent="0.2">
      <c r="A75" s="2">
        <v>74</v>
      </c>
      <c r="B75" s="3" t="s">
        <v>433</v>
      </c>
      <c r="C75" s="3" t="s">
        <v>434</v>
      </c>
      <c r="D75" s="9" t="s">
        <v>435</v>
      </c>
      <c r="E75" s="34" t="s">
        <v>32</v>
      </c>
      <c r="F75" s="37" t="s">
        <v>1230</v>
      </c>
      <c r="G75" s="37"/>
      <c r="H75" s="37">
        <v>5</v>
      </c>
      <c r="I75" s="13" t="s">
        <v>1046</v>
      </c>
      <c r="J75" s="44" t="s">
        <v>916</v>
      </c>
      <c r="K75" s="14" t="s">
        <v>1047</v>
      </c>
      <c r="L75" s="42" t="s">
        <v>1297</v>
      </c>
    </row>
    <row r="76" spans="1:12" ht="68" x14ac:dyDescent="0.2">
      <c r="A76" s="2">
        <v>75</v>
      </c>
      <c r="B76" s="3" t="s">
        <v>519</v>
      </c>
      <c r="C76" s="3" t="s">
        <v>520</v>
      </c>
      <c r="D76" s="9" t="s">
        <v>521</v>
      </c>
      <c r="E76" s="145" t="s">
        <v>18</v>
      </c>
      <c r="F76" s="37" t="s">
        <v>1231</v>
      </c>
      <c r="G76" s="37"/>
      <c r="H76" s="146"/>
      <c r="I76" s="23"/>
      <c r="J76" s="39"/>
      <c r="K76" s="14" t="s">
        <v>1049</v>
      </c>
      <c r="L76" s="41" t="s">
        <v>1298</v>
      </c>
    </row>
    <row r="77" spans="1:12" ht="34" x14ac:dyDescent="0.2">
      <c r="A77" s="2">
        <v>76</v>
      </c>
      <c r="B77" s="3" t="s">
        <v>196</v>
      </c>
      <c r="C77" s="3" t="s">
        <v>197</v>
      </c>
      <c r="D77" s="9" t="s">
        <v>198</v>
      </c>
      <c r="E77" s="145" t="s">
        <v>32</v>
      </c>
      <c r="F77" s="37" t="s">
        <v>1232</v>
      </c>
      <c r="G77" s="37"/>
      <c r="H77" s="146"/>
      <c r="I77" s="23" t="s">
        <v>1050</v>
      </c>
      <c r="J77" s="39" t="s">
        <v>916</v>
      </c>
      <c r="K77" s="14"/>
      <c r="L77" s="42"/>
    </row>
    <row r="78" spans="1:12" ht="85" x14ac:dyDescent="0.2">
      <c r="A78" s="2">
        <v>77</v>
      </c>
      <c r="B78" s="3" t="s">
        <v>214</v>
      </c>
      <c r="C78" s="3" t="s">
        <v>215</v>
      </c>
      <c r="D78" s="9" t="s">
        <v>216</v>
      </c>
      <c r="E78" s="34" t="s">
        <v>18</v>
      </c>
      <c r="F78" s="37" t="s">
        <v>1233</v>
      </c>
      <c r="G78" s="37"/>
      <c r="H78" s="37">
        <v>7</v>
      </c>
      <c r="I78" s="13" t="s">
        <v>1051</v>
      </c>
      <c r="J78" s="44" t="s">
        <v>916</v>
      </c>
      <c r="K78" s="21" t="s">
        <v>1052</v>
      </c>
      <c r="L78" s="41" t="s">
        <v>1298</v>
      </c>
    </row>
    <row r="79" spans="1:12" ht="51" x14ac:dyDescent="0.2">
      <c r="A79" s="2">
        <v>78</v>
      </c>
      <c r="B79" s="3" t="s">
        <v>290</v>
      </c>
      <c r="C79" s="3" t="s">
        <v>291</v>
      </c>
      <c r="D79" s="9" t="s">
        <v>292</v>
      </c>
      <c r="E79" s="145" t="s">
        <v>32</v>
      </c>
      <c r="F79" s="37" t="s">
        <v>1234</v>
      </c>
      <c r="G79" s="37"/>
      <c r="H79" s="146"/>
      <c r="I79" s="23" t="s">
        <v>1054</v>
      </c>
      <c r="J79" s="44" t="s">
        <v>928</v>
      </c>
      <c r="K79" s="14"/>
      <c r="L79" s="42"/>
    </row>
    <row r="80" spans="1:12" ht="51" x14ac:dyDescent="0.2">
      <c r="A80" s="2">
        <v>79</v>
      </c>
      <c r="B80" s="3" t="s">
        <v>206</v>
      </c>
      <c r="C80" s="3" t="s">
        <v>207</v>
      </c>
      <c r="D80" s="9" t="s">
        <v>208</v>
      </c>
      <c r="E80" s="34" t="s">
        <v>18</v>
      </c>
      <c r="F80" s="37" t="s">
        <v>1235</v>
      </c>
      <c r="G80" s="37"/>
      <c r="H80" s="146"/>
      <c r="I80" s="13" t="s">
        <v>1055</v>
      </c>
      <c r="J80" s="44" t="s">
        <v>928</v>
      </c>
      <c r="K80" s="23"/>
      <c r="L80" s="41"/>
    </row>
    <row r="81" spans="1:12" ht="85" x14ac:dyDescent="0.2">
      <c r="A81" s="2">
        <v>80</v>
      </c>
      <c r="B81" s="3" t="s">
        <v>131</v>
      </c>
      <c r="C81" s="3" t="s">
        <v>132</v>
      </c>
      <c r="D81" s="9" t="s">
        <v>133</v>
      </c>
      <c r="E81" s="34" t="s">
        <v>18</v>
      </c>
      <c r="F81" s="37" t="s">
        <v>1236</v>
      </c>
      <c r="G81" s="37"/>
      <c r="H81" s="38">
        <v>1</v>
      </c>
      <c r="I81" s="13" t="s">
        <v>1056</v>
      </c>
      <c r="J81" s="44" t="s">
        <v>916</v>
      </c>
      <c r="K81" s="14" t="s">
        <v>134</v>
      </c>
      <c r="L81" s="42" t="s">
        <v>1297</v>
      </c>
    </row>
    <row r="82" spans="1:12" ht="119" x14ac:dyDescent="0.2">
      <c r="A82" s="2">
        <v>81</v>
      </c>
      <c r="B82" s="3" t="s">
        <v>514</v>
      </c>
      <c r="C82" s="3" t="s">
        <v>515</v>
      </c>
      <c r="D82" s="9" t="s">
        <v>516</v>
      </c>
      <c r="E82" s="34" t="s">
        <v>18</v>
      </c>
      <c r="F82" s="37" t="s">
        <v>1237</v>
      </c>
      <c r="G82" s="37"/>
      <c r="H82" s="37">
        <v>10</v>
      </c>
      <c r="I82" s="13" t="s">
        <v>1057</v>
      </c>
      <c r="J82" s="44" t="s">
        <v>916</v>
      </c>
      <c r="K82" s="14" t="s">
        <v>1058</v>
      </c>
      <c r="L82" s="42" t="s">
        <v>1297</v>
      </c>
    </row>
    <row r="83" spans="1:12" ht="85" x14ac:dyDescent="0.2">
      <c r="A83" s="2">
        <v>82</v>
      </c>
      <c r="B83" s="3" t="s">
        <v>587</v>
      </c>
      <c r="C83" s="3" t="s">
        <v>588</v>
      </c>
      <c r="D83" s="9" t="s">
        <v>589</v>
      </c>
      <c r="E83" s="145" t="s">
        <v>32</v>
      </c>
      <c r="F83" s="37" t="s">
        <v>1238</v>
      </c>
      <c r="G83" s="37"/>
      <c r="H83" s="146"/>
      <c r="I83" s="23" t="s">
        <v>1059</v>
      </c>
      <c r="J83" s="39" t="s">
        <v>916</v>
      </c>
      <c r="K83" s="14" t="s">
        <v>1060</v>
      </c>
      <c r="L83" s="41" t="s">
        <v>1298</v>
      </c>
    </row>
    <row r="84" spans="1:12" ht="34" x14ac:dyDescent="0.2">
      <c r="A84" s="2">
        <v>83</v>
      </c>
      <c r="B84" s="3" t="s">
        <v>874</v>
      </c>
      <c r="C84" s="3" t="s">
        <v>875</v>
      </c>
      <c r="D84" s="9" t="s">
        <v>876</v>
      </c>
      <c r="E84" s="34" t="s">
        <v>32</v>
      </c>
      <c r="F84" s="37"/>
      <c r="G84" s="37"/>
      <c r="H84" s="37">
        <v>5</v>
      </c>
      <c r="I84" s="13" t="s">
        <v>1062</v>
      </c>
      <c r="J84" s="44" t="s">
        <v>928</v>
      </c>
      <c r="K84" s="14" t="s">
        <v>877</v>
      </c>
      <c r="L84" s="42" t="s">
        <v>1297</v>
      </c>
    </row>
    <row r="85" spans="1:12" ht="170" x14ac:dyDescent="0.2">
      <c r="A85" s="2">
        <v>84</v>
      </c>
      <c r="B85" s="3" t="s">
        <v>298</v>
      </c>
      <c r="C85" s="3" t="s">
        <v>299</v>
      </c>
      <c r="D85" s="9" t="s">
        <v>300</v>
      </c>
      <c r="E85" s="145" t="s">
        <v>18</v>
      </c>
      <c r="F85" s="37" t="s">
        <v>1239</v>
      </c>
      <c r="G85" s="37"/>
      <c r="H85" s="146"/>
      <c r="I85" s="23" t="s">
        <v>1064</v>
      </c>
      <c r="J85" s="39" t="s">
        <v>916</v>
      </c>
      <c r="K85" s="14" t="s">
        <v>1065</v>
      </c>
      <c r="L85" s="41" t="s">
        <v>1298</v>
      </c>
    </row>
    <row r="86" spans="1:12" ht="51" x14ac:dyDescent="0.2">
      <c r="A86" s="2">
        <v>85</v>
      </c>
      <c r="B86" s="3" t="s">
        <v>264</v>
      </c>
      <c r="C86" s="3" t="s">
        <v>265</v>
      </c>
      <c r="D86" s="9" t="s">
        <v>266</v>
      </c>
      <c r="E86" s="145" t="s">
        <v>18</v>
      </c>
      <c r="F86" s="37" t="s">
        <v>1240</v>
      </c>
      <c r="G86" s="37"/>
      <c r="H86" s="146"/>
      <c r="I86" s="23" t="s">
        <v>1067</v>
      </c>
      <c r="J86" s="39" t="s">
        <v>916</v>
      </c>
      <c r="K86" s="23"/>
      <c r="L86" s="41"/>
    </row>
    <row r="87" spans="1:12" ht="119" x14ac:dyDescent="0.2">
      <c r="A87" s="2">
        <v>86</v>
      </c>
      <c r="B87" s="3" t="s">
        <v>543</v>
      </c>
      <c r="C87" s="3" t="s">
        <v>544</v>
      </c>
      <c r="D87" s="9" t="s">
        <v>545</v>
      </c>
      <c r="E87" s="34" t="s">
        <v>32</v>
      </c>
      <c r="F87" s="37" t="s">
        <v>1241</v>
      </c>
      <c r="G87" s="37"/>
      <c r="H87" s="146" t="s">
        <v>1205</v>
      </c>
      <c r="I87" s="13"/>
      <c r="J87" s="44"/>
      <c r="K87" s="14" t="s">
        <v>1069</v>
      </c>
      <c r="L87" s="41" t="s">
        <v>1298</v>
      </c>
    </row>
    <row r="88" spans="1:12" ht="17" x14ac:dyDescent="0.2">
      <c r="A88" s="2">
        <v>87</v>
      </c>
      <c r="B88" s="3" t="s">
        <v>709</v>
      </c>
      <c r="C88" s="3" t="s">
        <v>710</v>
      </c>
      <c r="D88" s="9" t="s">
        <v>711</v>
      </c>
      <c r="E88" s="145" t="s">
        <v>32</v>
      </c>
      <c r="F88" s="37"/>
      <c r="G88" s="37"/>
      <c r="H88" s="146"/>
      <c r="I88" s="23" t="s">
        <v>1071</v>
      </c>
      <c r="J88" s="41" t="s">
        <v>916</v>
      </c>
      <c r="K88" s="14"/>
      <c r="L88" s="42"/>
    </row>
    <row r="89" spans="1:12" ht="17" x14ac:dyDescent="0.2">
      <c r="A89" s="2">
        <v>88</v>
      </c>
      <c r="B89" s="3" t="s">
        <v>757</v>
      </c>
      <c r="C89" s="3" t="s">
        <v>758</v>
      </c>
      <c r="D89" s="9" t="s">
        <v>759</v>
      </c>
      <c r="E89" s="145" t="s">
        <v>18</v>
      </c>
      <c r="F89" s="37"/>
      <c r="G89" s="37"/>
      <c r="H89" s="146"/>
      <c r="I89" s="23" t="s">
        <v>1073</v>
      </c>
      <c r="J89" s="44" t="s">
        <v>928</v>
      </c>
      <c r="K89" s="23"/>
      <c r="L89" s="41"/>
    </row>
    <row r="90" spans="1:12" ht="34" x14ac:dyDescent="0.2">
      <c r="A90" s="2">
        <v>89</v>
      </c>
      <c r="B90" s="3" t="s">
        <v>734</v>
      </c>
      <c r="C90" s="3" t="s">
        <v>735</v>
      </c>
      <c r="D90" s="9" t="s">
        <v>736</v>
      </c>
      <c r="E90" s="145" t="s">
        <v>32</v>
      </c>
      <c r="F90" s="37" t="s">
        <v>1242</v>
      </c>
      <c r="G90" s="37"/>
      <c r="H90" s="146"/>
      <c r="I90" s="23" t="s">
        <v>1074</v>
      </c>
      <c r="J90" s="41" t="s">
        <v>916</v>
      </c>
      <c r="K90" s="14"/>
      <c r="L90" s="42"/>
    </row>
    <row r="91" spans="1:12" ht="51" x14ac:dyDescent="0.2">
      <c r="A91" s="2">
        <v>90</v>
      </c>
      <c r="B91" s="3" t="s">
        <v>91</v>
      </c>
      <c r="C91" s="3" t="s">
        <v>92</v>
      </c>
      <c r="D91" s="9" t="s">
        <v>93</v>
      </c>
      <c r="E91" s="34" t="s">
        <v>18</v>
      </c>
      <c r="F91" s="37"/>
      <c r="G91" s="37"/>
      <c r="H91" s="38">
        <v>1</v>
      </c>
      <c r="I91" s="13" t="s">
        <v>1076</v>
      </c>
      <c r="J91" s="44" t="s">
        <v>916</v>
      </c>
      <c r="K91" s="14" t="s">
        <v>94</v>
      </c>
      <c r="L91" s="41" t="s">
        <v>1298</v>
      </c>
    </row>
    <row r="92" spans="1:12" ht="68" x14ac:dyDescent="0.2">
      <c r="A92" s="2">
        <v>91</v>
      </c>
      <c r="B92" s="3" t="s">
        <v>583</v>
      </c>
      <c r="C92" s="3" t="s">
        <v>584</v>
      </c>
      <c r="D92" s="9" t="s">
        <v>585</v>
      </c>
      <c r="E92" s="145" t="s">
        <v>18</v>
      </c>
      <c r="F92" s="37" t="s">
        <v>1243</v>
      </c>
      <c r="G92" s="37"/>
      <c r="H92" s="146" t="s">
        <v>1205</v>
      </c>
      <c r="I92" s="23" t="s">
        <v>1077</v>
      </c>
      <c r="J92" s="41" t="s">
        <v>916</v>
      </c>
      <c r="K92" s="14"/>
      <c r="L92" s="42"/>
    </row>
    <row r="93" spans="1:12" ht="68" x14ac:dyDescent="0.2">
      <c r="A93" s="2">
        <v>92</v>
      </c>
      <c r="B93" s="3" t="s">
        <v>84</v>
      </c>
      <c r="C93" s="3" t="s">
        <v>85</v>
      </c>
      <c r="D93" s="9" t="s">
        <v>86</v>
      </c>
      <c r="E93" s="34" t="s">
        <v>18</v>
      </c>
      <c r="F93" s="37" t="s">
        <v>1244</v>
      </c>
      <c r="G93" s="37"/>
      <c r="H93" s="38">
        <v>1</v>
      </c>
      <c r="I93" s="13" t="s">
        <v>1079</v>
      </c>
      <c r="J93" s="44" t="s">
        <v>916</v>
      </c>
      <c r="K93" s="14" t="s">
        <v>1080</v>
      </c>
      <c r="L93" s="42" t="s">
        <v>1297</v>
      </c>
    </row>
    <row r="94" spans="1:12" ht="51" x14ac:dyDescent="0.2">
      <c r="A94" s="2">
        <v>93</v>
      </c>
      <c r="B94" s="3" t="s">
        <v>14</v>
      </c>
      <c r="C94" s="3" t="s">
        <v>15</v>
      </c>
      <c r="D94" s="9" t="s">
        <v>16</v>
      </c>
      <c r="E94" s="34" t="s">
        <v>18</v>
      </c>
      <c r="F94" s="37" t="s">
        <v>1245</v>
      </c>
      <c r="G94" s="37"/>
      <c r="H94" s="37">
        <v>5</v>
      </c>
      <c r="I94" s="13" t="s">
        <v>1081</v>
      </c>
      <c r="J94" s="44" t="s">
        <v>916</v>
      </c>
      <c r="K94" s="23" t="s">
        <v>19</v>
      </c>
      <c r="L94" s="41" t="s">
        <v>1298</v>
      </c>
    </row>
    <row r="95" spans="1:12" ht="80" customHeight="1" x14ac:dyDescent="0.2">
      <c r="A95" s="2">
        <v>94</v>
      </c>
      <c r="B95" s="3" t="s">
        <v>269</v>
      </c>
      <c r="C95" s="3" t="s">
        <v>270</v>
      </c>
      <c r="D95" s="9" t="s">
        <v>271</v>
      </c>
      <c r="E95" s="34" t="s">
        <v>18</v>
      </c>
      <c r="F95" s="37" t="s">
        <v>1246</v>
      </c>
      <c r="G95" s="37"/>
      <c r="H95" s="146">
        <v>1</v>
      </c>
      <c r="I95" s="13" t="s">
        <v>1083</v>
      </c>
      <c r="J95" s="44" t="s">
        <v>928</v>
      </c>
      <c r="K95" s="21" t="s">
        <v>1084</v>
      </c>
      <c r="L95" s="41" t="s">
        <v>1298</v>
      </c>
    </row>
    <row r="96" spans="1:12" ht="68" x14ac:dyDescent="0.2">
      <c r="A96" s="2">
        <v>95</v>
      </c>
      <c r="B96" s="3" t="s">
        <v>47</v>
      </c>
      <c r="C96" s="3" t="s">
        <v>48</v>
      </c>
      <c r="D96" s="9" t="s">
        <v>49</v>
      </c>
      <c r="E96" s="51" t="s">
        <v>32</v>
      </c>
      <c r="F96" s="37" t="s">
        <v>1247</v>
      </c>
      <c r="G96" s="37"/>
      <c r="H96" s="146"/>
      <c r="I96" s="14" t="s">
        <v>1086</v>
      </c>
      <c r="J96" s="42" t="s">
        <v>916</v>
      </c>
      <c r="K96" s="14"/>
      <c r="L96" s="42"/>
    </row>
    <row r="97" spans="1:12" ht="102" x14ac:dyDescent="0.2">
      <c r="A97" s="2">
        <v>96</v>
      </c>
      <c r="B97" s="3" t="s">
        <v>751</v>
      </c>
      <c r="C97" s="3" t="s">
        <v>752</v>
      </c>
      <c r="D97" s="9" t="s">
        <v>753</v>
      </c>
      <c r="E97" s="38" t="s">
        <v>32</v>
      </c>
      <c r="F97" s="37" t="s">
        <v>1248</v>
      </c>
      <c r="G97" s="37"/>
      <c r="H97" s="146"/>
      <c r="I97" s="24" t="s">
        <v>1087</v>
      </c>
      <c r="J97" s="45" t="s">
        <v>916</v>
      </c>
      <c r="K97" s="14"/>
      <c r="L97" s="42"/>
    </row>
    <row r="98" spans="1:12" ht="119" x14ac:dyDescent="0.2">
      <c r="A98" s="2">
        <v>97</v>
      </c>
      <c r="B98" s="3" t="s">
        <v>554</v>
      </c>
      <c r="C98" s="3" t="s">
        <v>555</v>
      </c>
      <c r="D98" s="9" t="s">
        <v>556</v>
      </c>
      <c r="E98" s="34" t="s">
        <v>18</v>
      </c>
      <c r="F98" s="37" t="s">
        <v>1249</v>
      </c>
      <c r="G98" s="37"/>
      <c r="H98" s="37">
        <v>1</v>
      </c>
      <c r="I98" s="13" t="s">
        <v>1089</v>
      </c>
      <c r="J98" s="44" t="s">
        <v>916</v>
      </c>
      <c r="K98" s="23" t="s">
        <v>557</v>
      </c>
      <c r="L98" s="41" t="s">
        <v>1298</v>
      </c>
    </row>
    <row r="99" spans="1:12" ht="102" x14ac:dyDescent="0.2">
      <c r="A99" s="2">
        <v>98</v>
      </c>
      <c r="B99" s="3" t="s">
        <v>386</v>
      </c>
      <c r="C99" s="3" t="s">
        <v>387</v>
      </c>
      <c r="D99" s="9" t="s">
        <v>388</v>
      </c>
      <c r="E99" s="145" t="s">
        <v>32</v>
      </c>
      <c r="F99" s="37" t="s">
        <v>1250</v>
      </c>
      <c r="G99" s="37"/>
      <c r="H99" s="146"/>
      <c r="I99" s="23" t="s">
        <v>1090</v>
      </c>
      <c r="J99" s="39" t="s">
        <v>916</v>
      </c>
      <c r="K99" s="23"/>
      <c r="L99" s="41"/>
    </row>
    <row r="100" spans="1:12" ht="68" x14ac:dyDescent="0.2">
      <c r="A100" s="2">
        <v>99</v>
      </c>
      <c r="B100" s="3" t="s">
        <v>241</v>
      </c>
      <c r="C100" s="3" t="s">
        <v>242</v>
      </c>
      <c r="D100" s="9" t="s">
        <v>243</v>
      </c>
      <c r="E100" s="34" t="s">
        <v>18</v>
      </c>
      <c r="F100" s="37" t="s">
        <v>1251</v>
      </c>
      <c r="G100" s="37"/>
      <c r="H100" s="37">
        <v>1</v>
      </c>
      <c r="I100" s="13" t="s">
        <v>1092</v>
      </c>
      <c r="J100" s="44" t="s">
        <v>928</v>
      </c>
      <c r="K100" s="14" t="s">
        <v>244</v>
      </c>
      <c r="L100" s="42" t="s">
        <v>1297</v>
      </c>
    </row>
    <row r="101" spans="1:12" ht="51" x14ac:dyDescent="0.2">
      <c r="A101" s="2">
        <v>100</v>
      </c>
      <c r="B101" s="3" t="s">
        <v>280</v>
      </c>
      <c r="C101" s="3" t="s">
        <v>281</v>
      </c>
      <c r="D101" s="9" t="s">
        <v>282</v>
      </c>
      <c r="E101" s="34" t="s">
        <v>32</v>
      </c>
      <c r="F101" s="37" t="s">
        <v>1252</v>
      </c>
      <c r="G101" s="37"/>
      <c r="H101" s="146"/>
      <c r="I101" s="13" t="s">
        <v>1093</v>
      </c>
      <c r="J101" s="44" t="s">
        <v>916</v>
      </c>
      <c r="K101" s="14"/>
      <c r="L101" s="42"/>
    </row>
    <row r="102" spans="1:12" ht="34" x14ac:dyDescent="0.2">
      <c r="A102" s="2">
        <v>101</v>
      </c>
      <c r="B102" s="3" t="s">
        <v>885</v>
      </c>
      <c r="C102" s="3" t="s">
        <v>886</v>
      </c>
      <c r="D102" s="19" t="s">
        <v>887</v>
      </c>
      <c r="E102" s="34" t="s">
        <v>32</v>
      </c>
      <c r="F102" s="37" t="s">
        <v>1253</v>
      </c>
      <c r="G102" s="37"/>
      <c r="H102" s="37">
        <v>1</v>
      </c>
      <c r="I102" s="13" t="s">
        <v>1094</v>
      </c>
      <c r="J102" s="44" t="s">
        <v>928</v>
      </c>
      <c r="K102" s="23" t="s">
        <v>1095</v>
      </c>
      <c r="L102" s="41" t="s">
        <v>1298</v>
      </c>
    </row>
    <row r="103" spans="1:12" ht="102" x14ac:dyDescent="0.2">
      <c r="A103" s="2">
        <v>102</v>
      </c>
      <c r="B103" s="3" t="s">
        <v>821</v>
      </c>
      <c r="C103" s="3" t="s">
        <v>822</v>
      </c>
      <c r="D103" s="9" t="s">
        <v>823</v>
      </c>
      <c r="E103" s="145" t="s">
        <v>18</v>
      </c>
      <c r="F103" s="37" t="s">
        <v>1254</v>
      </c>
      <c r="G103" s="37"/>
      <c r="H103" s="146"/>
      <c r="I103" s="23" t="s">
        <v>1097</v>
      </c>
      <c r="J103" s="39" t="s">
        <v>916</v>
      </c>
      <c r="K103" s="23"/>
      <c r="L103" s="41"/>
    </row>
    <row r="104" spans="1:12" ht="85" x14ac:dyDescent="0.2">
      <c r="A104" s="2">
        <v>103</v>
      </c>
      <c r="B104" s="3" t="s">
        <v>560</v>
      </c>
      <c r="C104" s="3" t="s">
        <v>561</v>
      </c>
      <c r="D104" s="9" t="s">
        <v>562</v>
      </c>
      <c r="E104" s="34" t="s">
        <v>18</v>
      </c>
      <c r="F104" s="37" t="s">
        <v>1255</v>
      </c>
      <c r="G104" s="37"/>
      <c r="H104" s="37">
        <v>3</v>
      </c>
      <c r="I104" s="13"/>
      <c r="J104" s="44"/>
      <c r="K104" s="23" t="s">
        <v>563</v>
      </c>
      <c r="L104" s="41" t="s">
        <v>1298</v>
      </c>
    </row>
    <row r="105" spans="1:12" ht="221" x14ac:dyDescent="0.2">
      <c r="A105" s="2">
        <v>104</v>
      </c>
      <c r="B105" s="3" t="s">
        <v>811</v>
      </c>
      <c r="C105" s="3" t="s">
        <v>812</v>
      </c>
      <c r="D105" s="9" t="s">
        <v>813</v>
      </c>
      <c r="E105" s="34" t="s">
        <v>18</v>
      </c>
      <c r="F105" s="37"/>
      <c r="G105" s="37"/>
      <c r="H105" s="146"/>
      <c r="I105" s="13"/>
      <c r="J105" s="44"/>
      <c r="K105" s="14" t="s">
        <v>814</v>
      </c>
      <c r="L105" s="42" t="s">
        <v>1297</v>
      </c>
    </row>
    <row r="106" spans="1:12" ht="68" x14ac:dyDescent="0.2">
      <c r="A106" s="2">
        <v>105</v>
      </c>
      <c r="B106" s="3" t="s">
        <v>22</v>
      </c>
      <c r="C106" s="3" t="s">
        <v>23</v>
      </c>
      <c r="D106" s="9" t="s">
        <v>24</v>
      </c>
      <c r="E106" s="34" t="s">
        <v>18</v>
      </c>
      <c r="F106" s="37" t="s">
        <v>1256</v>
      </c>
      <c r="G106" s="37"/>
      <c r="H106" s="37">
        <v>1</v>
      </c>
      <c r="I106" s="13" t="s">
        <v>1101</v>
      </c>
      <c r="J106" s="44" t="s">
        <v>928</v>
      </c>
      <c r="K106" s="23" t="s">
        <v>25</v>
      </c>
      <c r="L106" s="41" t="s">
        <v>1298</v>
      </c>
    </row>
    <row r="107" spans="1:12" ht="85" x14ac:dyDescent="0.2">
      <c r="A107" s="2">
        <v>106</v>
      </c>
      <c r="B107" s="3" t="s">
        <v>777</v>
      </c>
      <c r="C107" s="3" t="s">
        <v>778</v>
      </c>
      <c r="D107" s="9" t="s">
        <v>779</v>
      </c>
      <c r="E107" s="34" t="s">
        <v>32</v>
      </c>
      <c r="F107" s="37" t="s">
        <v>1257</v>
      </c>
      <c r="G107" s="37"/>
      <c r="H107" s="37">
        <v>1</v>
      </c>
      <c r="I107" s="13"/>
      <c r="J107" s="44"/>
      <c r="K107" s="14" t="s">
        <v>780</v>
      </c>
      <c r="L107" s="42" t="s">
        <v>1297</v>
      </c>
    </row>
    <row r="108" spans="1:12" ht="102" x14ac:dyDescent="0.2">
      <c r="A108" s="2">
        <v>107</v>
      </c>
      <c r="B108" s="3" t="s">
        <v>596</v>
      </c>
      <c r="C108" s="3" t="s">
        <v>597</v>
      </c>
      <c r="D108" s="9" t="s">
        <v>598</v>
      </c>
      <c r="E108" s="34" t="s">
        <v>18</v>
      </c>
      <c r="F108" s="37" t="s">
        <v>1258</v>
      </c>
      <c r="G108" s="37"/>
      <c r="H108" s="37">
        <v>1</v>
      </c>
      <c r="I108" s="13" t="s">
        <v>1104</v>
      </c>
      <c r="J108" s="44" t="s">
        <v>916</v>
      </c>
      <c r="K108" s="14" t="s">
        <v>599</v>
      </c>
      <c r="L108" s="42" t="s">
        <v>1297</v>
      </c>
    </row>
    <row r="109" spans="1:12" ht="102" x14ac:dyDescent="0.2">
      <c r="A109" s="2">
        <v>108</v>
      </c>
      <c r="B109" s="3" t="s">
        <v>879</v>
      </c>
      <c r="C109" s="3" t="s">
        <v>880</v>
      </c>
      <c r="D109" s="9" t="s">
        <v>881</v>
      </c>
      <c r="E109" s="34" t="s">
        <v>18</v>
      </c>
      <c r="F109" s="37"/>
      <c r="G109" s="37"/>
      <c r="H109" s="37">
        <v>1</v>
      </c>
      <c r="I109" s="13" t="s">
        <v>1106</v>
      </c>
      <c r="J109" s="44" t="s">
        <v>928</v>
      </c>
      <c r="K109" s="14" t="s">
        <v>882</v>
      </c>
      <c r="L109" s="42" t="s">
        <v>1297</v>
      </c>
    </row>
    <row r="110" spans="1:12" ht="170" x14ac:dyDescent="0.2">
      <c r="A110" s="2">
        <v>109</v>
      </c>
      <c r="B110" s="3" t="s">
        <v>771</v>
      </c>
      <c r="C110" s="3" t="s">
        <v>772</v>
      </c>
      <c r="D110" s="9" t="s">
        <v>773</v>
      </c>
      <c r="E110" s="38" t="s">
        <v>18</v>
      </c>
      <c r="F110" s="37" t="s">
        <v>1259</v>
      </c>
      <c r="G110" s="37"/>
      <c r="H110" s="146" t="s">
        <v>321</v>
      </c>
      <c r="J110" s="45"/>
      <c r="K110" s="14" t="s">
        <v>774</v>
      </c>
      <c r="L110" s="41" t="s">
        <v>1298</v>
      </c>
    </row>
    <row r="111" spans="1:12" ht="68" x14ac:dyDescent="0.2">
      <c r="A111" s="2">
        <v>110</v>
      </c>
      <c r="B111" s="3" t="s">
        <v>524</v>
      </c>
      <c r="C111" s="3" t="s">
        <v>525</v>
      </c>
      <c r="D111" s="9" t="s">
        <v>526</v>
      </c>
      <c r="E111" s="145" t="s">
        <v>18</v>
      </c>
      <c r="F111" s="37" t="s">
        <v>1260</v>
      </c>
      <c r="G111" s="37"/>
      <c r="H111" s="146"/>
      <c r="I111" s="23" t="s">
        <v>1109</v>
      </c>
      <c r="J111" s="39" t="s">
        <v>916</v>
      </c>
      <c r="K111" s="14"/>
      <c r="L111" s="42"/>
    </row>
    <row r="112" spans="1:12" ht="51" x14ac:dyDescent="0.2">
      <c r="A112" s="2">
        <v>111</v>
      </c>
      <c r="B112" s="3" t="s">
        <v>485</v>
      </c>
      <c r="C112" s="3" t="s">
        <v>486</v>
      </c>
      <c r="D112" s="9" t="s">
        <v>487</v>
      </c>
      <c r="E112" s="145" t="s">
        <v>32</v>
      </c>
      <c r="F112" s="37" t="s">
        <v>1261</v>
      </c>
      <c r="G112" s="37"/>
      <c r="H112" s="146"/>
      <c r="I112" s="23" t="s">
        <v>1110</v>
      </c>
      <c r="J112" s="39" t="s">
        <v>916</v>
      </c>
      <c r="K112" s="23"/>
      <c r="L112" s="41"/>
    </row>
    <row r="113" spans="1:12" ht="34" x14ac:dyDescent="0.2">
      <c r="A113" s="2">
        <v>112</v>
      </c>
      <c r="B113" s="3" t="s">
        <v>869</v>
      </c>
      <c r="C113" s="3" t="s">
        <v>870</v>
      </c>
      <c r="D113" s="9" t="s">
        <v>871</v>
      </c>
      <c r="E113" s="145" t="s">
        <v>18</v>
      </c>
      <c r="F113" s="37" t="s">
        <v>1210</v>
      </c>
      <c r="G113" s="37"/>
      <c r="H113" s="146"/>
      <c r="I113" s="23" t="s">
        <v>1111</v>
      </c>
      <c r="J113" s="41" t="s">
        <v>916</v>
      </c>
      <c r="K113" s="14"/>
      <c r="L113" s="42"/>
    </row>
    <row r="114" spans="1:12" ht="85" x14ac:dyDescent="0.2">
      <c r="A114" s="2">
        <v>113</v>
      </c>
      <c r="B114" s="3" t="s">
        <v>324</v>
      </c>
      <c r="C114" s="3" t="s">
        <v>325</v>
      </c>
      <c r="D114" s="9" t="s">
        <v>326</v>
      </c>
      <c r="E114" s="145" t="s">
        <v>32</v>
      </c>
      <c r="F114" s="37" t="s">
        <v>1262</v>
      </c>
      <c r="G114" s="37"/>
      <c r="H114" s="146"/>
      <c r="I114" s="23" t="s">
        <v>1112</v>
      </c>
      <c r="J114" s="44" t="s">
        <v>928</v>
      </c>
      <c r="L114" s="41"/>
    </row>
    <row r="115" spans="1:12" ht="136" x14ac:dyDescent="0.2">
      <c r="A115" s="2">
        <v>114</v>
      </c>
      <c r="B115" s="3" t="s">
        <v>738</v>
      </c>
      <c r="C115" s="3" t="s">
        <v>739</v>
      </c>
      <c r="D115" s="9" t="s">
        <v>740</v>
      </c>
      <c r="E115" s="145" t="s">
        <v>18</v>
      </c>
      <c r="F115" s="37" t="s">
        <v>1182</v>
      </c>
      <c r="G115" s="37"/>
      <c r="H115" s="146"/>
      <c r="I115" s="23" t="s">
        <v>1114</v>
      </c>
      <c r="J115" s="41" t="s">
        <v>916</v>
      </c>
      <c r="K115" s="14" t="s">
        <v>1115</v>
      </c>
      <c r="L115" s="41" t="s">
        <v>1298</v>
      </c>
    </row>
    <row r="116" spans="1:12" ht="106" customHeight="1" x14ac:dyDescent="0.2">
      <c r="A116" s="2">
        <v>115</v>
      </c>
      <c r="B116" s="3" t="s">
        <v>140</v>
      </c>
      <c r="C116" s="3" t="s">
        <v>141</v>
      </c>
      <c r="D116" s="9" t="s">
        <v>142</v>
      </c>
      <c r="E116" s="51" t="s">
        <v>32</v>
      </c>
      <c r="F116" s="37"/>
      <c r="G116" s="37"/>
      <c r="H116" s="146"/>
      <c r="I116" s="14" t="s">
        <v>1117</v>
      </c>
      <c r="J116" s="42" t="s">
        <v>916</v>
      </c>
      <c r="K116" s="14"/>
      <c r="L116" s="42"/>
    </row>
    <row r="117" spans="1:12" ht="179" customHeight="1" x14ac:dyDescent="0.2">
      <c r="A117" s="2">
        <v>116</v>
      </c>
      <c r="B117" s="3" t="s">
        <v>680</v>
      </c>
      <c r="C117" s="3" t="s">
        <v>681</v>
      </c>
      <c r="D117" s="9" t="s">
        <v>682</v>
      </c>
      <c r="E117" s="34" t="s">
        <v>18</v>
      </c>
      <c r="F117" s="37"/>
      <c r="G117" s="37"/>
      <c r="H117" s="38">
        <v>2</v>
      </c>
      <c r="I117" s="34" t="s">
        <v>1118</v>
      </c>
      <c r="J117" s="44" t="s">
        <v>916</v>
      </c>
      <c r="K117" s="14" t="s">
        <v>683</v>
      </c>
      <c r="L117" s="42" t="s">
        <v>1297</v>
      </c>
    </row>
    <row r="118" spans="1:12" ht="47" customHeight="1" x14ac:dyDescent="0.2">
      <c r="A118" s="2">
        <v>117</v>
      </c>
      <c r="B118" s="3" t="s">
        <v>327</v>
      </c>
      <c r="C118" s="3" t="s">
        <v>328</v>
      </c>
      <c r="D118" s="9" t="s">
        <v>329</v>
      </c>
      <c r="E118" s="145" t="s">
        <v>32</v>
      </c>
      <c r="F118" s="37"/>
      <c r="G118" s="37"/>
      <c r="H118" s="146"/>
      <c r="I118" s="23" t="s">
        <v>1120</v>
      </c>
      <c r="J118" s="39" t="s">
        <v>916</v>
      </c>
      <c r="K118" s="23"/>
      <c r="L118" s="41"/>
    </row>
    <row r="119" spans="1:12" ht="51" x14ac:dyDescent="0.2">
      <c r="A119" s="2">
        <v>118</v>
      </c>
      <c r="B119" s="3" t="s">
        <v>571</v>
      </c>
      <c r="C119" s="3" t="s">
        <v>572</v>
      </c>
      <c r="D119" s="9" t="s">
        <v>573</v>
      </c>
      <c r="E119" s="145" t="s">
        <v>32</v>
      </c>
      <c r="F119" s="37" t="s">
        <v>1263</v>
      </c>
      <c r="G119" s="37"/>
      <c r="H119" s="146"/>
      <c r="I119" s="23" t="s">
        <v>1121</v>
      </c>
      <c r="J119" s="39" t="s">
        <v>916</v>
      </c>
      <c r="K119" s="14"/>
      <c r="L119" s="42"/>
    </row>
    <row r="120" spans="1:12" ht="85" x14ac:dyDescent="0.2">
      <c r="A120" s="2">
        <v>119</v>
      </c>
      <c r="B120" s="3" t="s">
        <v>186</v>
      </c>
      <c r="C120" s="3" t="s">
        <v>187</v>
      </c>
      <c r="D120" s="9" t="s">
        <v>188</v>
      </c>
      <c r="E120" s="34" t="s">
        <v>18</v>
      </c>
      <c r="F120" s="37" t="s">
        <v>1200</v>
      </c>
      <c r="G120" s="37"/>
      <c r="H120" s="146"/>
      <c r="I120" s="13" t="s">
        <v>1123</v>
      </c>
      <c r="J120" s="44" t="s">
        <v>928</v>
      </c>
      <c r="K120" s="14" t="s">
        <v>189</v>
      </c>
      <c r="L120" s="42" t="s">
        <v>1297</v>
      </c>
    </row>
    <row r="121" spans="1:12" ht="136" x14ac:dyDescent="0.2">
      <c r="A121" s="2">
        <v>120</v>
      </c>
      <c r="B121" s="3" t="s">
        <v>404</v>
      </c>
      <c r="C121" s="3" t="s">
        <v>405</v>
      </c>
      <c r="D121" s="9" t="s">
        <v>406</v>
      </c>
      <c r="E121" s="34" t="s">
        <v>18</v>
      </c>
      <c r="F121" s="37" t="s">
        <v>1264</v>
      </c>
      <c r="G121" s="37"/>
      <c r="H121" s="37">
        <v>1</v>
      </c>
      <c r="I121" s="13" t="s">
        <v>1124</v>
      </c>
      <c r="J121" s="44" t="s">
        <v>928</v>
      </c>
      <c r="K121" s="23" t="s">
        <v>1125</v>
      </c>
      <c r="L121" s="41" t="s">
        <v>1298</v>
      </c>
    </row>
    <row r="122" spans="1:12" ht="68" x14ac:dyDescent="0.2">
      <c r="A122" s="2">
        <v>121</v>
      </c>
      <c r="B122" s="3" t="s">
        <v>466</v>
      </c>
      <c r="C122" s="3" t="s">
        <v>467</v>
      </c>
      <c r="D122" s="9" t="s">
        <v>468</v>
      </c>
      <c r="E122" s="145" t="s">
        <v>18</v>
      </c>
      <c r="F122" s="37" t="s">
        <v>1265</v>
      </c>
      <c r="G122" s="37"/>
      <c r="H122" s="146"/>
      <c r="I122" s="23" t="s">
        <v>1127</v>
      </c>
      <c r="J122" s="44" t="s">
        <v>928</v>
      </c>
      <c r="K122" s="23" t="s">
        <v>1128</v>
      </c>
      <c r="L122" s="41" t="s">
        <v>1298</v>
      </c>
    </row>
    <row r="123" spans="1:12" ht="221" x14ac:dyDescent="0.2">
      <c r="A123" s="2">
        <v>122</v>
      </c>
      <c r="B123" s="3" t="s">
        <v>630</v>
      </c>
      <c r="C123" s="3" t="s">
        <v>631</v>
      </c>
      <c r="D123" s="25" t="s">
        <v>632</v>
      </c>
      <c r="E123" s="34" t="s">
        <v>18</v>
      </c>
      <c r="F123" s="37" t="s">
        <v>1266</v>
      </c>
      <c r="G123" s="37"/>
      <c r="H123" s="37">
        <v>3</v>
      </c>
      <c r="I123" s="13"/>
      <c r="J123" s="44"/>
      <c r="K123" s="14" t="s">
        <v>633</v>
      </c>
      <c r="L123" s="42" t="s">
        <v>1297</v>
      </c>
    </row>
    <row r="124" spans="1:12" ht="85" x14ac:dyDescent="0.2">
      <c r="A124" s="2">
        <v>123</v>
      </c>
      <c r="B124" s="3" t="s">
        <v>786</v>
      </c>
      <c r="C124" s="3" t="s">
        <v>787</v>
      </c>
      <c r="D124" s="9" t="s">
        <v>788</v>
      </c>
      <c r="E124" s="34" t="s">
        <v>32</v>
      </c>
      <c r="F124" s="37" t="s">
        <v>1267</v>
      </c>
      <c r="G124" s="37"/>
      <c r="H124" s="37">
        <v>2</v>
      </c>
      <c r="I124" s="13" t="s">
        <v>1129</v>
      </c>
      <c r="J124" s="44" t="s">
        <v>916</v>
      </c>
      <c r="K124" s="14" t="s">
        <v>1130</v>
      </c>
      <c r="L124" s="42" t="s">
        <v>1297</v>
      </c>
    </row>
    <row r="125" spans="1:12" ht="153" x14ac:dyDescent="0.2">
      <c r="A125" s="2">
        <v>124</v>
      </c>
      <c r="B125" s="3" t="s">
        <v>675</v>
      </c>
      <c r="C125" s="3" t="s">
        <v>676</v>
      </c>
      <c r="D125" s="9" t="s">
        <v>677</v>
      </c>
      <c r="E125" s="34" t="s">
        <v>18</v>
      </c>
      <c r="F125" s="37"/>
      <c r="G125" s="37"/>
      <c r="H125" s="146" t="s">
        <v>1205</v>
      </c>
      <c r="I125" s="13" t="s">
        <v>1132</v>
      </c>
      <c r="J125" s="44" t="s">
        <v>916</v>
      </c>
      <c r="K125" s="23" t="s">
        <v>678</v>
      </c>
      <c r="L125" s="41" t="s">
        <v>1298</v>
      </c>
    </row>
    <row r="126" spans="1:12" ht="51" x14ac:dyDescent="0.2">
      <c r="A126" s="2">
        <v>125</v>
      </c>
      <c r="B126" s="3" t="s">
        <v>338</v>
      </c>
      <c r="C126" s="3" t="s">
        <v>339</v>
      </c>
      <c r="D126" s="9" t="s">
        <v>340</v>
      </c>
      <c r="E126" s="145" t="s">
        <v>32</v>
      </c>
      <c r="F126" s="37" t="s">
        <v>1268</v>
      </c>
      <c r="G126" s="37"/>
      <c r="H126" s="146"/>
      <c r="I126" s="23" t="s">
        <v>1134</v>
      </c>
      <c r="J126" s="44" t="s">
        <v>928</v>
      </c>
      <c r="K126" s="23"/>
      <c r="L126" s="41"/>
    </row>
    <row r="127" spans="1:12" ht="68" x14ac:dyDescent="0.2">
      <c r="A127" s="2">
        <v>126</v>
      </c>
      <c r="B127" s="3" t="s">
        <v>180</v>
      </c>
      <c r="C127" s="3" t="s">
        <v>181</v>
      </c>
      <c r="D127" s="9" t="s">
        <v>182</v>
      </c>
      <c r="E127" s="34" t="s">
        <v>18</v>
      </c>
      <c r="F127" s="37" t="s">
        <v>1269</v>
      </c>
      <c r="G127" s="37"/>
      <c r="H127" s="38">
        <v>2</v>
      </c>
      <c r="I127" s="13" t="s">
        <v>1135</v>
      </c>
      <c r="J127" s="44" t="s">
        <v>928</v>
      </c>
      <c r="K127" s="14" t="s">
        <v>1136</v>
      </c>
      <c r="L127" s="41" t="s">
        <v>1298</v>
      </c>
    </row>
    <row r="128" spans="1:12" ht="63" customHeight="1" x14ac:dyDescent="0.2">
      <c r="A128" s="2">
        <v>127</v>
      </c>
      <c r="B128" s="3" t="s">
        <v>192</v>
      </c>
      <c r="C128" s="3" t="s">
        <v>193</v>
      </c>
      <c r="D128" s="9" t="s">
        <v>194</v>
      </c>
      <c r="E128" s="145" t="s">
        <v>32</v>
      </c>
      <c r="F128" s="37" t="s">
        <v>1270</v>
      </c>
      <c r="G128" s="37"/>
      <c r="H128" s="146"/>
      <c r="I128" s="23" t="s">
        <v>1137</v>
      </c>
      <c r="J128" s="39" t="s">
        <v>916</v>
      </c>
      <c r="K128" s="14"/>
      <c r="L128" s="42"/>
    </row>
    <row r="129" spans="1:12" ht="68" x14ac:dyDescent="0.2">
      <c r="A129" s="2">
        <v>128</v>
      </c>
      <c r="B129" s="3" t="s">
        <v>79</v>
      </c>
      <c r="C129" s="3" t="s">
        <v>80</v>
      </c>
      <c r="D129" s="9" t="s">
        <v>81</v>
      </c>
      <c r="E129" s="34" t="s">
        <v>32</v>
      </c>
      <c r="F129" s="37" t="s">
        <v>1271</v>
      </c>
      <c r="G129" s="37"/>
      <c r="H129" s="146"/>
      <c r="I129" s="13" t="s">
        <v>1138</v>
      </c>
      <c r="J129" s="44" t="s">
        <v>916</v>
      </c>
      <c r="K129" s="14"/>
      <c r="L129" s="42"/>
    </row>
    <row r="130" spans="1:12" ht="119" x14ac:dyDescent="0.2">
      <c r="A130" s="2">
        <v>129</v>
      </c>
      <c r="B130" s="3" t="s">
        <v>59</v>
      </c>
      <c r="C130" s="3" t="s">
        <v>60</v>
      </c>
      <c r="D130" s="9" t="s">
        <v>61</v>
      </c>
      <c r="E130" s="51" t="s">
        <v>32</v>
      </c>
      <c r="F130" s="37" t="s">
        <v>1272</v>
      </c>
      <c r="G130" s="37"/>
      <c r="H130" s="146"/>
      <c r="I130" s="14" t="s">
        <v>1139</v>
      </c>
      <c r="J130" s="44" t="s">
        <v>928</v>
      </c>
      <c r="K130" s="14"/>
      <c r="L130" s="42"/>
    </row>
    <row r="131" spans="1:12" ht="68" x14ac:dyDescent="0.2">
      <c r="A131" s="2">
        <v>130</v>
      </c>
      <c r="B131" s="3" t="s">
        <v>566</v>
      </c>
      <c r="C131" s="3" t="s">
        <v>567</v>
      </c>
      <c r="D131" s="9" t="s">
        <v>568</v>
      </c>
      <c r="E131" s="34" t="s">
        <v>18</v>
      </c>
      <c r="F131" s="37" t="s">
        <v>1273</v>
      </c>
      <c r="G131" s="37"/>
      <c r="H131" s="37">
        <v>1</v>
      </c>
      <c r="I131" s="13" t="s">
        <v>1140</v>
      </c>
      <c r="J131" s="44" t="s">
        <v>916</v>
      </c>
      <c r="K131" s="14" t="s">
        <v>569</v>
      </c>
      <c r="L131" s="42" t="s">
        <v>1297</v>
      </c>
    </row>
    <row r="132" spans="1:12" ht="85" x14ac:dyDescent="0.2">
      <c r="A132" s="2">
        <v>131</v>
      </c>
      <c r="B132" s="3" t="s">
        <v>104</v>
      </c>
      <c r="C132" s="3" t="s">
        <v>105</v>
      </c>
      <c r="D132" s="9" t="s">
        <v>106</v>
      </c>
      <c r="E132" s="34" t="s">
        <v>18</v>
      </c>
      <c r="F132" s="37" t="s">
        <v>1274</v>
      </c>
      <c r="G132" s="37"/>
      <c r="H132" s="146">
        <v>1</v>
      </c>
      <c r="I132" s="13"/>
      <c r="J132" s="44"/>
      <c r="K132" s="14" t="s">
        <v>1142</v>
      </c>
      <c r="L132" s="41" t="s">
        <v>1298</v>
      </c>
    </row>
    <row r="133" spans="1:12" ht="51" x14ac:dyDescent="0.2">
      <c r="A133" s="2">
        <v>132</v>
      </c>
      <c r="B133" s="3" t="s">
        <v>705</v>
      </c>
      <c r="C133" s="3" t="s">
        <v>706</v>
      </c>
      <c r="D133" s="9" t="s">
        <v>707</v>
      </c>
      <c r="E133" s="145" t="s">
        <v>18</v>
      </c>
      <c r="F133" s="37"/>
      <c r="G133" s="37"/>
      <c r="H133" s="146"/>
      <c r="I133" s="23" t="s">
        <v>1143</v>
      </c>
      <c r="J133" s="44" t="s">
        <v>928</v>
      </c>
      <c r="K133" s="14"/>
      <c r="L133" s="42"/>
    </row>
    <row r="134" spans="1:12" ht="17" x14ac:dyDescent="0.2">
      <c r="A134" s="2">
        <v>133</v>
      </c>
      <c r="B134" s="3" t="s">
        <v>695</v>
      </c>
      <c r="C134" s="3" t="s">
        <v>696</v>
      </c>
      <c r="D134" s="9" t="s">
        <v>697</v>
      </c>
      <c r="E134" s="145" t="s">
        <v>18</v>
      </c>
      <c r="F134" s="37"/>
      <c r="G134" s="37"/>
      <c r="H134" s="146"/>
      <c r="I134" s="23" t="s">
        <v>1145</v>
      </c>
      <c r="J134" s="44" t="s">
        <v>928</v>
      </c>
      <c r="K134" s="14"/>
      <c r="L134" s="42"/>
    </row>
    <row r="135" spans="1:12" ht="68" x14ac:dyDescent="0.2">
      <c r="A135" s="2">
        <v>134</v>
      </c>
      <c r="B135" s="3" t="s">
        <v>419</v>
      </c>
      <c r="C135" s="3" t="s">
        <v>420</v>
      </c>
      <c r="D135" s="9" t="s">
        <v>421</v>
      </c>
      <c r="E135" s="145" t="s">
        <v>18</v>
      </c>
      <c r="F135" s="37"/>
      <c r="G135" s="37"/>
      <c r="H135" s="146"/>
      <c r="I135" s="23" t="s">
        <v>1147</v>
      </c>
      <c r="J135" s="44" t="s">
        <v>928</v>
      </c>
      <c r="K135" s="23"/>
      <c r="L135" s="41"/>
    </row>
    <row r="136" spans="1:12" ht="51" x14ac:dyDescent="0.2">
      <c r="A136" s="2">
        <v>135</v>
      </c>
      <c r="B136" s="3" t="s">
        <v>729</v>
      </c>
      <c r="C136" s="3" t="s">
        <v>730</v>
      </c>
      <c r="D136" s="9" t="s">
        <v>731</v>
      </c>
      <c r="E136" s="145" t="s">
        <v>32</v>
      </c>
      <c r="F136" s="37" t="s">
        <v>1275</v>
      </c>
      <c r="G136" s="37"/>
      <c r="H136" s="146"/>
      <c r="I136" s="23"/>
      <c r="J136" s="41"/>
      <c r="K136" s="14" t="s">
        <v>1148</v>
      </c>
      <c r="L136" s="41" t="s">
        <v>1298</v>
      </c>
    </row>
    <row r="137" spans="1:12" ht="68" x14ac:dyDescent="0.2">
      <c r="A137" s="2">
        <v>136</v>
      </c>
      <c r="B137" s="3" t="s">
        <v>509</v>
      </c>
      <c r="C137" s="3" t="s">
        <v>510</v>
      </c>
      <c r="D137" s="9" t="s">
        <v>511</v>
      </c>
      <c r="E137" s="145" t="s">
        <v>32</v>
      </c>
      <c r="F137" s="37" t="s">
        <v>1276</v>
      </c>
      <c r="G137" s="37"/>
      <c r="H137" s="146"/>
      <c r="I137" s="23" t="s">
        <v>1150</v>
      </c>
      <c r="J137" s="39" t="s">
        <v>916</v>
      </c>
      <c r="K137" s="23"/>
      <c r="L137" s="41"/>
    </row>
    <row r="138" spans="1:12" ht="85" x14ac:dyDescent="0.2">
      <c r="A138" s="2">
        <v>137</v>
      </c>
      <c r="B138" s="3" t="s">
        <v>201</v>
      </c>
      <c r="C138" s="3" t="s">
        <v>202</v>
      </c>
      <c r="D138" s="32" t="s">
        <v>203</v>
      </c>
      <c r="E138" s="145" t="s">
        <v>32</v>
      </c>
      <c r="F138" s="37" t="s">
        <v>1277</v>
      </c>
      <c r="G138" s="37"/>
      <c r="H138" s="146"/>
      <c r="I138" s="23" t="s">
        <v>1151</v>
      </c>
      <c r="J138" s="39" t="s">
        <v>916</v>
      </c>
      <c r="K138" s="23"/>
      <c r="L138" s="41"/>
    </row>
    <row r="139" spans="1:12" ht="68" x14ac:dyDescent="0.2">
      <c r="A139" s="2">
        <v>138</v>
      </c>
      <c r="B139" s="3" t="s">
        <v>64</v>
      </c>
      <c r="C139" s="3" t="s">
        <v>65</v>
      </c>
      <c r="D139" s="9" t="s">
        <v>66</v>
      </c>
      <c r="E139" s="34" t="s">
        <v>18</v>
      </c>
      <c r="F139" s="37" t="s">
        <v>1278</v>
      </c>
      <c r="G139" s="37"/>
      <c r="H139" s="38">
        <v>1</v>
      </c>
      <c r="I139" s="13" t="s">
        <v>1152</v>
      </c>
      <c r="J139" s="44" t="s">
        <v>916</v>
      </c>
      <c r="K139" s="14" t="s">
        <v>67</v>
      </c>
      <c r="L139" s="42" t="s">
        <v>1297</v>
      </c>
    </row>
    <row r="140" spans="1:12" ht="170" x14ac:dyDescent="0.2">
      <c r="A140" s="2">
        <v>139</v>
      </c>
      <c r="B140" s="3" t="s">
        <v>258</v>
      </c>
      <c r="C140" s="3" t="s">
        <v>259</v>
      </c>
      <c r="D140" s="9" t="s">
        <v>260</v>
      </c>
      <c r="E140" s="34" t="s">
        <v>32</v>
      </c>
      <c r="F140" s="37" t="s">
        <v>1279</v>
      </c>
      <c r="G140" s="37"/>
      <c r="H140" s="37">
        <v>1</v>
      </c>
      <c r="I140" s="13" t="s">
        <v>1153</v>
      </c>
      <c r="J140" s="44" t="s">
        <v>916</v>
      </c>
      <c r="K140" s="36" t="s">
        <v>1154</v>
      </c>
      <c r="L140" s="41" t="s">
        <v>1298</v>
      </c>
    </row>
    <row r="141" spans="1:12" ht="153" x14ac:dyDescent="0.2">
      <c r="A141" s="2">
        <v>140</v>
      </c>
      <c r="B141" s="3" t="s">
        <v>864</v>
      </c>
      <c r="C141" s="3" t="s">
        <v>865</v>
      </c>
      <c r="D141" s="19" t="s">
        <v>866</v>
      </c>
      <c r="E141" s="38" t="s">
        <v>32</v>
      </c>
      <c r="F141" s="37"/>
      <c r="G141" s="37"/>
      <c r="H141" s="146" t="s">
        <v>1199</v>
      </c>
      <c r="J141" s="45"/>
      <c r="K141" s="14" t="s">
        <v>867</v>
      </c>
      <c r="L141" s="41" t="s">
        <v>1298</v>
      </c>
    </row>
    <row r="142" spans="1:12" ht="85" x14ac:dyDescent="0.2">
      <c r="A142" s="2">
        <v>141</v>
      </c>
      <c r="B142" s="3" t="s">
        <v>237</v>
      </c>
      <c r="C142" s="3" t="s">
        <v>238</v>
      </c>
      <c r="D142" s="9" t="s">
        <v>239</v>
      </c>
      <c r="E142" s="35" t="s">
        <v>32</v>
      </c>
      <c r="F142" s="37" t="s">
        <v>1280</v>
      </c>
      <c r="G142" s="37"/>
      <c r="H142" s="146"/>
      <c r="I142" s="35" t="s">
        <v>1156</v>
      </c>
      <c r="J142" s="41" t="s">
        <v>916</v>
      </c>
      <c r="K142" s="23"/>
      <c r="L142" s="41"/>
    </row>
    <row r="143" spans="1:12" ht="102" x14ac:dyDescent="0.2">
      <c r="A143" s="2">
        <v>142</v>
      </c>
      <c r="B143" s="3" t="s">
        <v>625</v>
      </c>
      <c r="C143" s="3" t="s">
        <v>626</v>
      </c>
      <c r="D143" s="25" t="s">
        <v>627</v>
      </c>
      <c r="E143" s="145" t="s">
        <v>32</v>
      </c>
      <c r="F143" s="37" t="s">
        <v>1281</v>
      </c>
      <c r="G143" s="37"/>
      <c r="H143" s="146"/>
      <c r="I143" s="23" t="s">
        <v>1158</v>
      </c>
      <c r="J143" s="39" t="s">
        <v>916</v>
      </c>
      <c r="K143" s="14" t="s">
        <v>1159</v>
      </c>
      <c r="L143" s="41" t="s">
        <v>1298</v>
      </c>
    </row>
    <row r="144" spans="1:12" ht="68" x14ac:dyDescent="0.2">
      <c r="A144" s="2">
        <v>143</v>
      </c>
      <c r="B144" s="3" t="s">
        <v>70</v>
      </c>
      <c r="C144" s="3" t="s">
        <v>71</v>
      </c>
      <c r="D144" s="9" t="s">
        <v>72</v>
      </c>
      <c r="E144" s="51" t="s">
        <v>32</v>
      </c>
      <c r="F144" s="37" t="s">
        <v>1282</v>
      </c>
      <c r="G144" s="37"/>
      <c r="H144" s="146"/>
      <c r="I144" s="14" t="s">
        <v>1161</v>
      </c>
      <c r="J144" s="44" t="s">
        <v>928</v>
      </c>
      <c r="K144" s="14"/>
      <c r="L144" s="42"/>
    </row>
    <row r="145" spans="1:12" ht="85" x14ac:dyDescent="0.2">
      <c r="A145" s="2">
        <v>144</v>
      </c>
      <c r="B145" s="3" t="s">
        <v>797</v>
      </c>
      <c r="C145" s="3" t="s">
        <v>798</v>
      </c>
      <c r="D145" s="9" t="s">
        <v>799</v>
      </c>
      <c r="E145" s="34" t="s">
        <v>18</v>
      </c>
      <c r="F145" s="37" t="s">
        <v>1283</v>
      </c>
      <c r="G145" s="37"/>
      <c r="H145" s="37">
        <v>1</v>
      </c>
      <c r="I145" s="13" t="s">
        <v>1163</v>
      </c>
      <c r="J145" s="44" t="s">
        <v>916</v>
      </c>
      <c r="K145" s="14" t="s">
        <v>800</v>
      </c>
      <c r="L145" s="42" t="s">
        <v>1297</v>
      </c>
    </row>
    <row r="146" spans="1:12" ht="68" x14ac:dyDescent="0.2">
      <c r="A146" s="2">
        <v>145</v>
      </c>
      <c r="B146" s="3" t="s">
        <v>381</v>
      </c>
      <c r="C146" s="3" t="s">
        <v>382</v>
      </c>
      <c r="D146" s="9" t="s">
        <v>383</v>
      </c>
      <c r="E146" s="145" t="s">
        <v>18</v>
      </c>
      <c r="F146" s="37" t="s">
        <v>1284</v>
      </c>
      <c r="G146" s="37"/>
      <c r="H146" s="146"/>
      <c r="I146" s="23" t="s">
        <v>1164</v>
      </c>
      <c r="J146" s="44" t="s">
        <v>928</v>
      </c>
      <c r="K146" s="23"/>
      <c r="L146" s="41"/>
    </row>
    <row r="147" spans="1:12" ht="51" x14ac:dyDescent="0.2">
      <c r="A147" s="2">
        <v>146</v>
      </c>
      <c r="B147" s="3" t="s">
        <v>803</v>
      </c>
      <c r="C147" s="3" t="s">
        <v>804</v>
      </c>
      <c r="D147" s="19" t="s">
        <v>805</v>
      </c>
      <c r="E147" s="145" t="s">
        <v>32</v>
      </c>
      <c r="F147" s="37" t="s">
        <v>1285</v>
      </c>
      <c r="G147" s="37"/>
      <c r="H147" s="146"/>
      <c r="I147" s="23" t="s">
        <v>1165</v>
      </c>
      <c r="J147" s="39" t="s">
        <v>916</v>
      </c>
      <c r="K147" s="14"/>
      <c r="L147" s="42"/>
    </row>
    <row r="148" spans="1:12" ht="102" x14ac:dyDescent="0.2">
      <c r="A148" s="2">
        <v>147</v>
      </c>
      <c r="B148" s="3" t="s">
        <v>825</v>
      </c>
      <c r="C148" s="3" t="s">
        <v>826</v>
      </c>
      <c r="D148" s="9" t="s">
        <v>827</v>
      </c>
      <c r="E148" s="38" t="s">
        <v>18</v>
      </c>
      <c r="F148" s="37" t="s">
        <v>1286</v>
      </c>
      <c r="G148" s="37"/>
      <c r="H148" s="37">
        <v>1</v>
      </c>
      <c r="I148" s="24" t="s">
        <v>1167</v>
      </c>
      <c r="J148" s="45" t="s">
        <v>916</v>
      </c>
      <c r="K148" s="14" t="s">
        <v>828</v>
      </c>
      <c r="L148" s="41" t="s">
        <v>1298</v>
      </c>
    </row>
    <row r="149" spans="1:12" ht="34" x14ac:dyDescent="0.2">
      <c r="A149" s="2">
        <v>148</v>
      </c>
      <c r="B149" s="3" t="s">
        <v>783</v>
      </c>
      <c r="C149" s="3" t="s">
        <v>784</v>
      </c>
      <c r="D149" s="9" t="s">
        <v>785</v>
      </c>
      <c r="E149" s="145" t="s">
        <v>32</v>
      </c>
      <c r="F149" s="37"/>
      <c r="G149" s="37"/>
      <c r="H149" s="146"/>
      <c r="I149" s="23" t="s">
        <v>1169</v>
      </c>
      <c r="J149" s="39" t="s">
        <v>916</v>
      </c>
      <c r="K149" s="14"/>
      <c r="L149" s="42"/>
    </row>
    <row r="150" spans="1:12" ht="34" x14ac:dyDescent="0.2">
      <c r="A150" s="2">
        <v>149</v>
      </c>
      <c r="B150" s="3" t="s">
        <v>843</v>
      </c>
      <c r="C150" s="3" t="s">
        <v>844</v>
      </c>
      <c r="D150" s="19" t="s">
        <v>845</v>
      </c>
      <c r="E150" s="145" t="s">
        <v>32</v>
      </c>
      <c r="F150" s="37"/>
      <c r="G150" s="37"/>
      <c r="H150" s="146"/>
      <c r="I150" s="23" t="s">
        <v>1171</v>
      </c>
      <c r="J150" s="39" t="s">
        <v>916</v>
      </c>
      <c r="K150" s="23"/>
      <c r="L150" s="41"/>
    </row>
    <row r="151" spans="1:12" ht="85" x14ac:dyDescent="0.2">
      <c r="A151" s="2">
        <v>150</v>
      </c>
      <c r="B151" s="3" t="s">
        <v>549</v>
      </c>
      <c r="C151" s="3" t="s">
        <v>550</v>
      </c>
      <c r="D151" s="9" t="s">
        <v>551</v>
      </c>
      <c r="E151" s="34" t="s">
        <v>32</v>
      </c>
      <c r="F151" s="37" t="s">
        <v>1287</v>
      </c>
      <c r="G151" s="37"/>
      <c r="H151" s="37">
        <v>1</v>
      </c>
      <c r="I151" s="13" t="s">
        <v>1173</v>
      </c>
      <c r="J151" s="44" t="s">
        <v>928</v>
      </c>
      <c r="K151" s="14"/>
      <c r="L151" s="42"/>
    </row>
    <row r="152" spans="1:12" ht="136" x14ac:dyDescent="0.2">
      <c r="A152" s="2">
        <v>151</v>
      </c>
      <c r="B152" s="3" t="s">
        <v>654</v>
      </c>
      <c r="C152" s="3" t="s">
        <v>655</v>
      </c>
      <c r="D152" s="9" t="s">
        <v>656</v>
      </c>
      <c r="E152" s="145" t="s">
        <v>18</v>
      </c>
      <c r="F152" s="37"/>
      <c r="G152" s="37"/>
      <c r="H152" s="146"/>
      <c r="I152" s="23"/>
      <c r="J152" s="41"/>
      <c r="K152" s="23" t="s">
        <v>1174</v>
      </c>
      <c r="L152" s="41" t="s">
        <v>1298</v>
      </c>
    </row>
    <row r="153" spans="1:12" ht="68" x14ac:dyDescent="0.2">
      <c r="A153" s="2">
        <v>152</v>
      </c>
      <c r="B153" s="3" t="s">
        <v>715</v>
      </c>
      <c r="C153" s="3" t="s">
        <v>716</v>
      </c>
      <c r="D153" s="9" t="s">
        <v>717</v>
      </c>
      <c r="E153" s="145" t="s">
        <v>32</v>
      </c>
      <c r="F153" s="37" t="s">
        <v>1288</v>
      </c>
      <c r="G153" s="37"/>
      <c r="H153" s="146"/>
      <c r="I153" s="23" t="s">
        <v>1175</v>
      </c>
      <c r="J153" s="44" t="s">
        <v>928</v>
      </c>
      <c r="K153" s="14" t="s">
        <v>1176</v>
      </c>
      <c r="L153" s="42" t="s">
        <v>1297</v>
      </c>
    </row>
    <row r="154" spans="1:12" ht="136" x14ac:dyDescent="0.2">
      <c r="A154" s="2">
        <v>153</v>
      </c>
      <c r="B154" s="3" t="s">
        <v>670</v>
      </c>
      <c r="C154" s="3" t="s">
        <v>671</v>
      </c>
      <c r="D154" s="9" t="s">
        <v>672</v>
      </c>
      <c r="E154" s="38" t="s">
        <v>18</v>
      </c>
      <c r="F154" s="37"/>
      <c r="G154" s="37"/>
      <c r="H154" s="37">
        <v>1</v>
      </c>
      <c r="I154" s="24" t="s">
        <v>1177</v>
      </c>
      <c r="J154" s="44" t="s">
        <v>928</v>
      </c>
      <c r="K154" s="14" t="s">
        <v>673</v>
      </c>
      <c r="L154" s="42" t="s">
        <v>1297</v>
      </c>
    </row>
  </sheetData>
  <autoFilter ref="A1:L154" xr:uid="{FDA5D1B2-D0E2-3446-9B23-17A69B4AADD6}"/>
  <hyperlinks>
    <hyperlink ref="D145" r:id="rId1" xr:uid="{DEEEE406-C4F9-FA42-9F3F-CE0962EBF498}"/>
    <hyperlink ref="D113" r:id="rId2" xr:uid="{1BE6F72C-1653-344F-A225-6D0704504D03}"/>
    <hyperlink ref="D127" r:id="rId3" xr:uid="{DB594024-C3B8-1B41-891B-F1805AACB4D8}"/>
    <hyperlink ref="D34" r:id="rId4" xr:uid="{DA056E01-9269-C845-A516-E865B1A84E56}"/>
    <hyperlink ref="D23" r:id="rId5" xr:uid="{08C82E55-2759-5A4A-9031-6D3F783ADBF7}"/>
    <hyperlink ref="D100" r:id="rId6" xr:uid="{227AD0D9-6DDE-B246-871D-D51A92A3CCA3}"/>
    <hyperlink ref="D109" r:id="rId7" xr:uid="{E69A5951-91B5-794E-B631-BB6DAC60D80E}"/>
    <hyperlink ref="D71" r:id="rId8" xr:uid="{E72C8086-959D-2440-A63E-1A93B5602961}"/>
    <hyperlink ref="D132" r:id="rId9" xr:uid="{C9300572-1834-444D-9930-AB08F836F4C4}"/>
    <hyperlink ref="D123" r:id="rId10" xr:uid="{44C80F64-F1BC-C641-BC90-94C5EAA4BB3B}"/>
    <hyperlink ref="D12" r:id="rId11" xr:uid="{1C69004D-6DD2-B44F-8E35-964E2EBF5CDE}"/>
    <hyperlink ref="D105" r:id="rId12" xr:uid="{99C3ACD5-6340-6B49-9118-D9DA7D8B6F0C}"/>
    <hyperlink ref="D115" r:id="rId13" xr:uid="{BA1C1237-258D-5741-B02C-E2C40B84B5FC}"/>
    <hyperlink ref="D152" r:id="rId14" xr:uid="{D55E8AB3-A839-4C46-9A9C-F196D2D4F201}"/>
    <hyperlink ref="D89" r:id="rId15" xr:uid="{3C90DA36-2407-7A47-A5ED-E2C0F5547834}"/>
    <hyperlink ref="D90" r:id="rId16" xr:uid="{AD01A1D3-D6E4-6748-B872-6A8F4AA7BED1}"/>
    <hyperlink ref="D10" r:id="rId17" xr:uid="{26463E8E-1B85-FF43-915B-812F6887087A}"/>
    <hyperlink ref="D65" r:id="rId18" xr:uid="{E170718E-90E3-BA40-B7EA-EF285D986F90}"/>
    <hyperlink ref="D146" r:id="rId19" xr:uid="{F3E0EBB9-FDD4-9D48-87BB-BE70D6769281}"/>
    <hyperlink ref="D120" r:id="rId20" xr:uid="{54059896-F239-6540-8BBE-9D6A40F4ACAB}"/>
    <hyperlink ref="D133" r:id="rId21" xr:uid="{8A85873B-4E27-6B4E-9398-48F7BFE04CA0}"/>
    <hyperlink ref="D139" r:id="rId22" xr:uid="{7F50A4CF-D8CE-294E-A776-1F8F373E013B}"/>
    <hyperlink ref="D94" r:id="rId23" xr:uid="{D6B4A6FE-8724-D54E-B488-DA3DAECE1491}"/>
    <hyperlink ref="D4" r:id="rId24" xr:uid="{172507B6-7006-0646-9F5F-B60D2327E970}"/>
    <hyperlink ref="D37" r:id="rId25" xr:uid="{51AE13C3-0F5B-F146-8BC8-EF5F86203695}"/>
    <hyperlink ref="D41" r:id="rId26" xr:uid="{5D8231B1-AD61-7E40-BD02-E481C6B03B28}"/>
    <hyperlink ref="D13" r:id="rId27" xr:uid="{3EFA1F16-C32B-0E4E-83B7-21A0DDDA3112}"/>
    <hyperlink ref="D80" r:id="rId28" xr:uid="{AEA7322F-5D28-0446-844C-CA9EF7D50728}"/>
    <hyperlink ref="D76" r:id="rId29" xr:uid="{87379AB3-6A01-964C-9ACF-F6F331CC935A}"/>
    <hyperlink ref="D46" r:id="rId30" xr:uid="{8E549134-2F03-E647-8721-2FE49B122A99}"/>
    <hyperlink ref="D137" r:id="rId31" xr:uid="{E1BF3EF9-3446-8D41-B533-287EFE02CCC7}"/>
    <hyperlink ref="D119" r:id="rId32" xr:uid="{B2EDACB0-D897-4E4C-8F08-1C5AF1188795}"/>
    <hyperlink ref="D110" r:id="rId33" xr:uid="{245E09D6-7FAF-6949-9D62-82AA4D10AD74}"/>
    <hyperlink ref="D130" r:id="rId34" xr:uid="{8192EB12-7791-1249-8BD3-F4D568BA236D}"/>
    <hyperlink ref="D148" r:id="rId35" xr:uid="{CF76D7A5-A5B9-D04B-B0E2-AF0ACD478189}"/>
    <hyperlink ref="D91" r:id="rId36" xr:uid="{3755EC22-CB88-2546-B6EB-A9B9E6BA4D9B}"/>
    <hyperlink ref="D126" r:id="rId37" xr:uid="{E5D84269-0AC5-0549-87A7-36E85CFCC0E1}"/>
    <hyperlink ref="D32" r:id="rId38" xr:uid="{4488060C-6040-414B-B0C3-AE7AB091087A}"/>
    <hyperlink ref="D151" r:id="rId39" xr:uid="{3806B649-D1F6-4B4D-AB2C-039B0B2A2D21}"/>
    <hyperlink ref="D87" r:id="rId40" xr:uid="{C072423E-7D5F-E541-A623-FB01597BC8CB}"/>
    <hyperlink ref="D16" r:id="rId41" xr:uid="{25800A3B-2A53-D64D-BCA8-FF5BFEB92DD1}"/>
    <hyperlink ref="D52" r:id="rId42" xr:uid="{F6E7A163-C536-334D-B870-CF46BDAC8051}"/>
    <hyperlink ref="D154" r:id="rId43" xr:uid="{AC51A5C6-80AF-A24B-A685-E55D231D8FC5}"/>
    <hyperlink ref="D28" r:id="rId44" xr:uid="{54C0E1CF-E96A-0C4C-A65A-C3CF2920689C}"/>
    <hyperlink ref="D60" r:id="rId45" xr:uid="{4D09C92F-7B0E-4542-97D6-0C7A14BA4182}"/>
    <hyperlink ref="D149" r:id="rId46" xr:uid="{5A4C9FB5-A670-C645-B0D8-A1A5CB7A40AD}"/>
    <hyperlink ref="D103" r:id="rId47" xr:uid="{08095DE4-112D-EA41-BF1C-7E4E4B945390}"/>
    <hyperlink ref="D143" r:id="rId48" xr:uid="{B3A7FC0A-713F-B343-B764-B2A38FCBC364}"/>
    <hyperlink ref="D75" r:id="rId49" xr:uid="{3EF387BC-52DC-1545-B96C-00ACBB74C1F9}"/>
    <hyperlink ref="D111" r:id="rId50" xr:uid="{7751C824-EDB4-B04F-B05B-DEEB4B1B2B18}"/>
    <hyperlink ref="D134" r:id="rId51" xr:uid="{EC7383A7-F7BF-FD4C-A4A8-11A3CC68536E}"/>
    <hyperlink ref="D20" r:id="rId52" xr:uid="{5609A8EC-DC01-BF4D-B1F8-42C2D1BA0265}"/>
    <hyperlink ref="D18" r:id="rId53" xr:uid="{DF0D1CB0-19C8-7847-B286-C0D520A7FCA9}"/>
    <hyperlink ref="D24" r:id="rId54" xr:uid="{48A5B7D2-75C4-6749-8ECE-3F08C9146A52}"/>
    <hyperlink ref="D19" r:id="rId55" xr:uid="{281C28A8-C017-134D-A39A-097C22DF6F45}"/>
    <hyperlink ref="D88" r:id="rId56" xr:uid="{7121B41A-92C1-1947-AB21-CC9B47F71006}"/>
    <hyperlink ref="D48" r:id="rId57" xr:uid="{143C321E-F16F-4941-AC0A-B30F37006A07}"/>
    <hyperlink ref="D8" r:id="rId58" xr:uid="{3C074A97-1BC7-D742-B6F7-5BAAD0A4D1C0}"/>
    <hyperlink ref="D92" r:id="rId59" xr:uid="{D7FF14FC-BD08-F144-9313-1FC1E91303BF}"/>
    <hyperlink ref="D121" r:id="rId60" xr:uid="{16E2049B-B20D-6741-865B-3EC67EF7D29F}"/>
    <hyperlink ref="D79" r:id="rId61" xr:uid="{1FEF2594-926C-1A42-9F27-31AC24A6DAA3}"/>
    <hyperlink ref="D58" r:id="rId62" xr:uid="{C65ED475-961F-B54E-83D5-D4A393549285}"/>
    <hyperlink ref="D131" r:id="rId63" xr:uid="{AC9F8054-90E8-9D4C-A54A-CDE97125F5B3}"/>
    <hyperlink ref="D107" r:id="rId64" xr:uid="{1DF17715-F505-1748-8DEC-2C2135D0DF9D}"/>
    <hyperlink ref="D73" r:id="rId65" xr:uid="{F05F60A9-B2D2-754C-BA8A-96C40015CDAF}"/>
    <hyperlink ref="D17" r:id="rId66" xr:uid="{04A229A0-9702-964B-8F7F-89C4AEC5DDC2}"/>
    <hyperlink ref="D51" r:id="rId67" xr:uid="{91A00965-4375-204C-88F2-6376DE96A1DB}"/>
    <hyperlink ref="D66" r:id="rId68" xr:uid="{4B9CE6D7-28A2-D34B-BB65-94C938B45B6F}"/>
    <hyperlink ref="D33" r:id="rId69" xr:uid="{6F03919B-F912-484B-8AB4-A84CF55AD84E}"/>
    <hyperlink ref="D128" r:id="rId70" xr:uid="{9D5E0715-BB6C-E949-8C3E-9B3D6C642DA0}"/>
    <hyperlink ref="D45" r:id="rId71" xr:uid="{135DB681-7775-B348-B532-87DD83ECDE96}"/>
    <hyperlink ref="D26" r:id="rId72" xr:uid="{6F0E212B-DBEC-7B44-90B8-3C2F67310116}"/>
    <hyperlink ref="D57" r:id="rId73" xr:uid="{F99170FF-C5F6-5E43-AAD2-04CD5FF3859A}"/>
    <hyperlink ref="D25" r:id="rId74" xr:uid="{088B0CB9-1873-6943-AE19-D24A83D91CAD}"/>
    <hyperlink ref="D54" r:id="rId75" xr:uid="{9366B9BA-CDA2-3844-9763-FD694C349C54}"/>
    <hyperlink ref="D49" r:id="rId76" xr:uid="{B250EA58-A712-E743-875F-1523B699A7D9}"/>
    <hyperlink ref="D15" r:id="rId77" xr:uid="{DDBF4D9B-825B-0A45-B422-87E11D9CEB82}"/>
    <hyperlink ref="D56" r:id="rId78" xr:uid="{A6AFFA53-D533-6341-A0B0-BF76BBB7E020}"/>
    <hyperlink ref="D108" r:id="rId79" xr:uid="{730C633B-5DA8-8B4A-B39A-DA216E9E9C12}"/>
    <hyperlink ref="D144" r:id="rId80" xr:uid="{4A5A27CE-28F2-644F-8A2F-BB4350AD3BE7}"/>
    <hyperlink ref="D125" r:id="rId81" xr:uid="{5D243909-C8D4-F140-ADF6-C0146C33EF11}"/>
    <hyperlink ref="D136" r:id="rId82" xr:uid="{752F287D-3F35-FF49-9F17-FB0FC7121C9D}"/>
    <hyperlink ref="D7" r:id="rId83" xr:uid="{D87CD133-A2A5-BA48-AC19-4E4FADCE35FB}"/>
    <hyperlink ref="D97" r:id="rId84" xr:uid="{AA1D37DE-C441-BB4D-8AB7-3C5709C0737E}"/>
    <hyperlink ref="D53" r:id="rId85" xr:uid="{27F585A3-C65D-9149-B3DC-A61D1341947F}"/>
    <hyperlink ref="D122" r:id="rId86" xr:uid="{886396B1-97AC-B841-B30D-215C92F8B21E}"/>
    <hyperlink ref="D61" r:id="rId87" xr:uid="{A144A73D-E281-5C45-ABFB-78F2B9FEAC77}"/>
    <hyperlink ref="D42" r:id="rId88" xr:uid="{ECEDB641-D10E-F043-9EF2-72F13F8C1FC8}"/>
    <hyperlink ref="D106" r:id="rId89" xr:uid="{BA702337-B466-BD4C-BA3F-199801064F3C}"/>
    <hyperlink ref="D38" r:id="rId90" xr:uid="{C9E95C72-2F1E-8D45-9A17-AE011B92DC45}"/>
    <hyperlink ref="D59" r:id="rId91" xr:uid="{6FF66282-2C7F-3C40-A81D-02BC2E6204A2}"/>
    <hyperlink ref="D78" r:id="rId92" xr:uid="{E4C9DDB1-2EBB-3041-85D6-A06D89B9FCFE}"/>
    <hyperlink ref="D47" r:id="rId93" xr:uid="{57E9AF00-397E-8049-BA51-AE33596D8157}"/>
    <hyperlink ref="D93" r:id="rId94" xr:uid="{AE9B9288-806E-8B48-A80D-54AFBE224CF5}"/>
    <hyperlink ref="D68" r:id="rId95" xr:uid="{E151C2FC-5E3E-0042-B736-DD6C29807FBF}"/>
    <hyperlink ref="D82" r:id="rId96" xr:uid="{4915CEE9-82FE-984B-9107-6C528522FECD}"/>
    <hyperlink ref="D85" r:id="rId97" xr:uid="{88ECF43D-BC53-9D47-83C3-41924BC7DF3A}"/>
    <hyperlink ref="D98" r:id="rId98" xr:uid="{6489D6EE-8147-5142-AF6B-C0CD3A01A97F}"/>
    <hyperlink ref="D21" r:id="rId99" xr:uid="{A308D26A-B016-F54B-A6BE-E7A17F427F1B}"/>
    <hyperlink ref="D9" r:id="rId100" xr:uid="{880FAB11-148A-9D49-9C24-76F11062D748}"/>
    <hyperlink ref="D35" r:id="rId101" xr:uid="{E1680B71-702A-8743-8EBD-12B218835EC7}"/>
    <hyperlink ref="D2" r:id="rId102" xr:uid="{D398B8AA-48C9-5342-800D-F4D5C9E350E1}"/>
    <hyperlink ref="D117" r:id="rId103" xr:uid="{4B6B5F32-C2B0-6443-8D13-25ACA023C3BD}"/>
    <hyperlink ref="D22" r:id="rId104" xr:uid="{0C18DF80-2C7F-264D-BD5E-BDC4117DCA10}"/>
    <hyperlink ref="D135" r:id="rId105" xr:uid="{9B5D3DF8-5310-074F-B12C-15BFBB6EF178}"/>
    <hyperlink ref="D27" r:id="rId106" xr:uid="{9D60AF7A-775F-7E40-8C1A-1F662857DC10}"/>
    <hyperlink ref="D11" r:id="rId107" xr:uid="{6B7CC91D-9CD7-5A45-8C1E-449EA2FFABC4}"/>
    <hyperlink ref="D50" r:id="rId108" xr:uid="{62999AC0-00B5-1845-BA54-949E595F8B95}"/>
    <hyperlink ref="D104" r:id="rId109" xr:uid="{8BD84A83-7ED1-F74C-B970-DA0FF996D3DA}"/>
    <hyperlink ref="D62" r:id="rId110" xr:uid="{2225C273-F618-5E43-8B42-F3B1E81DA8B3}"/>
    <hyperlink ref="D81" r:id="rId111" xr:uid="{D676D7C0-5B71-7D4F-BF39-AE6AFDE0C1C9}"/>
    <hyperlink ref="D150" r:id="rId112" xr:uid="{D665EB29-6808-8048-99F5-6464302B12C2}"/>
    <hyperlink ref="D147" r:id="rId113" xr:uid="{7C7F8AEE-F23F-EC40-9B39-08053A6308BF}"/>
    <hyperlink ref="D64" r:id="rId114" xr:uid="{DFAE0393-B728-8040-B59C-056391FE938D}"/>
    <hyperlink ref="D114" r:id="rId115" xr:uid="{E8A93065-D28E-8240-A7F1-C4E64E362D0E}"/>
    <hyperlink ref="D5" r:id="rId116" xr:uid="{9D6F79AD-F0ED-D846-A60E-BEB3FBC61C70}"/>
    <hyperlink ref="D118" r:id="rId117" xr:uid="{CDE9EF4C-5EDD-6C4F-AFBB-55616A156D38}"/>
    <hyperlink ref="D142" r:id="rId118" xr:uid="{2890C19B-9415-4441-ADD6-8AB7FF9D63CF}"/>
    <hyperlink ref="D14" r:id="rId119" xr:uid="{608605E1-3C48-7747-AE59-3E548790DE88}"/>
    <hyperlink ref="D3" r:id="rId120" xr:uid="{F1C52DEF-CE3B-A94F-8387-0344785B53C9}"/>
    <hyperlink ref="D84" r:id="rId121" xr:uid="{E1E415B3-FE3D-D24C-B81F-2F2A16470A2F}"/>
    <hyperlink ref="D55" r:id="rId122" xr:uid="{37C46658-58D8-1541-B331-3FB4FF7E2D02}"/>
    <hyperlink ref="D69" r:id="rId123" xr:uid="{7BB98649-3AFA-E547-A2AB-7F8AE4D45FD2}"/>
    <hyperlink ref="D39" r:id="rId124" xr:uid="{6FD231C5-F803-AF4D-9901-77F9F095535B}"/>
    <hyperlink ref="D116" r:id="rId125" xr:uid="{25EAA2E0-60B2-AB4D-BAE4-C6FD2F5832D0}"/>
    <hyperlink ref="D70" r:id="rId126" xr:uid="{4D59471F-42B9-E646-870E-B0EBAB659508}"/>
    <hyperlink ref="D96" r:id="rId127" xr:uid="{D4812EB1-41B9-9C4D-8A6F-9FA5E28A2F62}"/>
    <hyperlink ref="D77" r:id="rId128" xr:uid="{ED2635D3-A60E-914D-B19A-91846C4C3012}"/>
    <hyperlink ref="D63" r:id="rId129" xr:uid="{4B89DA1F-5BB9-4246-A173-05FE697544F4}"/>
    <hyperlink ref="D124" r:id="rId130" xr:uid="{7D247825-6833-CC44-AE7D-BE5F78F7E2DB}"/>
    <hyperlink ref="D74" r:id="rId131" xr:uid="{C0D49087-7576-0241-A5A1-6A040A289F18}"/>
    <hyperlink ref="D138" r:id="rId132" xr:uid="{D15A5FD8-BDD3-A342-8D6F-AA8AFD1C6982}"/>
    <hyperlink ref="D36" r:id="rId133" xr:uid="{209C8D24-2DE6-D142-9AE1-26DDDD1809BF}"/>
    <hyperlink ref="D129" r:id="rId134" xr:uid="{CEB3C788-43CF-DA48-BD35-2AB7E5CC6407}"/>
    <hyperlink ref="D30" r:id="rId135" xr:uid="{91433FA1-556D-CA4F-A534-26EC60F63C24}"/>
    <hyperlink ref="D140" r:id="rId136" xr:uid="{F616587A-B8D2-9541-B760-D8D27629FBBD}"/>
    <hyperlink ref="D95" r:id="rId137" xr:uid="{5D82FB17-F74A-F14D-9CF8-590D0FD3205E}"/>
    <hyperlink ref="D43" r:id="rId138" xr:uid="{CCFAD7F5-F354-614C-A168-1E40D7CF5286}"/>
    <hyperlink ref="D86" r:id="rId139" xr:uid="{F9FF65D7-FC04-6443-B368-0538BF29D8D6}"/>
    <hyperlink ref="D44" r:id="rId140" xr:uid="{33528A54-FC45-7D45-A978-4B2B44C3FA71}"/>
    <hyperlink ref="D101" r:id="rId141" xr:uid="{18750F08-FBE7-0D4E-97A6-D8057AA0D586}"/>
    <hyperlink ref="D31" r:id="rId142" xr:uid="{DEA88BC6-F7E9-8444-8277-A0A5051633A1}"/>
    <hyperlink ref="D29" r:id="rId143" xr:uid="{E9CB4D34-5906-664E-969B-D9CEA7F97308}"/>
    <hyperlink ref="D6" r:id="rId144" xr:uid="{898BA2AF-88BD-874D-AF19-9FE407CA6940}"/>
    <hyperlink ref="D99" r:id="rId145" xr:uid="{5B91B948-E853-924C-8E91-8448A4113A7A}"/>
    <hyperlink ref="D112" r:id="rId146" xr:uid="{3D03100B-3050-464B-816F-66ABA8D07EE7}"/>
    <hyperlink ref="D67" r:id="rId147" xr:uid="{0E8A0F2B-42E2-6848-A91B-6278BB7ADC35}"/>
    <hyperlink ref="D83" r:id="rId148" xr:uid="{7FF4AAD2-893A-D949-B022-280F953EA92F}"/>
    <hyperlink ref="D153" r:id="rId149" xr:uid="{8D4F7B9B-8C47-4244-8E62-F4F89BDAB91C}"/>
    <hyperlink ref="D141" r:id="rId150" xr:uid="{E52A28B3-C9E3-7243-BB1A-DABD02C3AD48}"/>
    <hyperlink ref="D102" r:id="rId151" xr:uid="{62C9ED41-38D5-AC43-BA40-17402C8936DE}"/>
    <hyperlink ref="D72" r:id="rId152" xr:uid="{EE7F3580-D6A0-5249-B04C-C3B3742D1F23}"/>
    <hyperlink ref="D40" r:id="rId153" xr:uid="{2F991244-38FF-E140-BD87-C4C61875706B}"/>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3E620-CEF8-7848-811B-B2E410449B2B}">
  <dimension ref="A2:C14"/>
  <sheetViews>
    <sheetView showGridLines="0" workbookViewId="0">
      <selection activeCell="A14" sqref="A14"/>
    </sheetView>
  </sheetViews>
  <sheetFormatPr baseColWidth="10" defaultColWidth="10.83203125" defaultRowHeight="16" x14ac:dyDescent="0.2"/>
  <cols>
    <col min="1" max="1" width="57.83203125" style="30" customWidth="1"/>
    <col min="2" max="2" width="69.83203125" style="33" customWidth="1"/>
    <col min="3" max="3" width="35.1640625" style="154" customWidth="1"/>
    <col min="4" max="16384" width="10.83203125" style="31"/>
  </cols>
  <sheetData>
    <row r="2" spans="1:3" ht="17" x14ac:dyDescent="0.2">
      <c r="A2" s="46" t="s">
        <v>1353</v>
      </c>
      <c r="B2" s="47" t="s">
        <v>1289</v>
      </c>
      <c r="C2" s="47" t="s">
        <v>1366</v>
      </c>
    </row>
    <row r="3" spans="1:3" ht="17" x14ac:dyDescent="0.2">
      <c r="A3" s="50" t="s">
        <v>1290</v>
      </c>
      <c r="B3" s="49" t="s">
        <v>1291</v>
      </c>
    </row>
    <row r="4" spans="1:3" ht="17" x14ac:dyDescent="0.2">
      <c r="A4" s="48" t="s">
        <v>6</v>
      </c>
      <c r="B4" s="33" t="s">
        <v>1291</v>
      </c>
      <c r="C4" s="33" t="s">
        <v>1291</v>
      </c>
    </row>
    <row r="5" spans="1:3" ht="17" x14ac:dyDescent="0.2">
      <c r="A5" s="48" t="s">
        <v>7</v>
      </c>
      <c r="B5" s="33" t="s">
        <v>1291</v>
      </c>
      <c r="C5" s="33" t="s">
        <v>1291</v>
      </c>
    </row>
    <row r="6" spans="1:3" ht="17" x14ac:dyDescent="0.2">
      <c r="A6" s="46" t="s">
        <v>1354</v>
      </c>
      <c r="B6" s="47" t="s">
        <v>1289</v>
      </c>
    </row>
    <row r="7" spans="1:3" ht="34" x14ac:dyDescent="0.2">
      <c r="A7" s="50" t="s">
        <v>1355</v>
      </c>
      <c r="B7" s="49" t="s">
        <v>1359</v>
      </c>
      <c r="C7" s="154" t="s">
        <v>1367</v>
      </c>
    </row>
    <row r="8" spans="1:3" ht="17" x14ac:dyDescent="0.2">
      <c r="A8" s="48" t="s">
        <v>1356</v>
      </c>
      <c r="B8" s="33" t="s">
        <v>1291</v>
      </c>
    </row>
    <row r="9" spans="1:3" ht="51" x14ac:dyDescent="0.2">
      <c r="A9" s="50" t="s">
        <v>1357</v>
      </c>
      <c r="B9" s="49" t="s">
        <v>1361</v>
      </c>
      <c r="C9" s="154" t="s">
        <v>1368</v>
      </c>
    </row>
    <row r="10" spans="1:3" ht="34" x14ac:dyDescent="0.2">
      <c r="A10" s="48" t="s">
        <v>1293</v>
      </c>
      <c r="B10" s="33" t="s">
        <v>1363</v>
      </c>
    </row>
    <row r="11" spans="1:3" ht="34" x14ac:dyDescent="0.2">
      <c r="A11" s="48" t="s">
        <v>1292</v>
      </c>
      <c r="B11" s="33" t="s">
        <v>1362</v>
      </c>
    </row>
    <row r="12" spans="1:3" ht="68" x14ac:dyDescent="0.2">
      <c r="A12" s="50" t="s">
        <v>1358</v>
      </c>
      <c r="B12" s="49" t="s">
        <v>1360</v>
      </c>
      <c r="C12" s="154" t="s">
        <v>1369</v>
      </c>
    </row>
    <row r="13" spans="1:3" ht="34" x14ac:dyDescent="0.2">
      <c r="A13" s="48" t="s">
        <v>1370</v>
      </c>
      <c r="B13" s="33" t="s">
        <v>1364</v>
      </c>
    </row>
    <row r="14" spans="1:3" ht="34" x14ac:dyDescent="0.2">
      <c r="A14" s="48" t="s">
        <v>1371</v>
      </c>
      <c r="B14" s="33" t="s">
        <v>1365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DEB29-40C1-924D-8F69-68A8FCF90865}">
  <dimension ref="A1:D154"/>
  <sheetViews>
    <sheetView workbookViewId="0">
      <selection activeCell="F5" sqref="F5"/>
    </sheetView>
  </sheetViews>
  <sheetFormatPr baseColWidth="10" defaultColWidth="10.83203125" defaultRowHeight="35" customHeight="1" x14ac:dyDescent="0.2"/>
  <cols>
    <col min="1" max="1" width="26.33203125" style="24" customWidth="1"/>
    <col min="2" max="2" width="26.1640625" style="24" customWidth="1"/>
    <col min="3" max="3" width="26" style="21" customWidth="1"/>
    <col min="4" max="4" width="29.5" style="21" customWidth="1"/>
    <col min="5" max="16384" width="10.83203125" style="2"/>
  </cols>
  <sheetData>
    <row r="1" spans="1:4" ht="35" customHeight="1" x14ac:dyDescent="0.2">
      <c r="A1" s="122" t="s">
        <v>1302</v>
      </c>
      <c r="B1" s="123" t="s">
        <v>1303</v>
      </c>
      <c r="C1" s="123" t="s">
        <v>1304</v>
      </c>
      <c r="D1" s="123" t="s">
        <v>1305</v>
      </c>
    </row>
    <row r="2" spans="1:4" ht="35" customHeight="1" x14ac:dyDescent="0.2">
      <c r="A2" s="23" t="s">
        <v>18</v>
      </c>
      <c r="B2" s="23" t="s">
        <v>1294</v>
      </c>
      <c r="C2" s="14" t="s">
        <v>1306</v>
      </c>
      <c r="D2" s="21" t="s">
        <v>21</v>
      </c>
    </row>
    <row r="3" spans="1:4" ht="35" customHeight="1" x14ac:dyDescent="0.2">
      <c r="A3" s="21" t="s">
        <v>32</v>
      </c>
      <c r="B3" s="23" t="s">
        <v>1294</v>
      </c>
      <c r="C3" s="14" t="s">
        <v>1306</v>
      </c>
      <c r="D3" s="21" t="s">
        <v>45</v>
      </c>
    </row>
    <row r="4" spans="1:4" ht="35" customHeight="1" x14ac:dyDescent="0.2">
      <c r="A4" s="24" t="s">
        <v>18</v>
      </c>
      <c r="B4" s="24" t="s">
        <v>1306</v>
      </c>
      <c r="C4" s="14" t="s">
        <v>6</v>
      </c>
      <c r="D4" s="21" t="s">
        <v>34</v>
      </c>
    </row>
    <row r="5" spans="1:4" ht="35" customHeight="1" x14ac:dyDescent="0.2">
      <c r="A5" s="13" t="s">
        <v>32</v>
      </c>
      <c r="B5" s="23" t="s">
        <v>1294</v>
      </c>
      <c r="C5" s="23" t="s">
        <v>7</v>
      </c>
      <c r="D5" s="21" t="s">
        <v>21</v>
      </c>
    </row>
    <row r="6" spans="1:4" ht="35" customHeight="1" x14ac:dyDescent="0.2">
      <c r="A6" s="13" t="s">
        <v>32</v>
      </c>
      <c r="B6" s="23" t="s">
        <v>1294</v>
      </c>
      <c r="C6" s="23" t="s">
        <v>7</v>
      </c>
      <c r="D6" s="21" t="s">
        <v>45</v>
      </c>
    </row>
    <row r="7" spans="1:4" ht="35" customHeight="1" x14ac:dyDescent="0.2">
      <c r="A7" s="13" t="s">
        <v>18</v>
      </c>
      <c r="B7" s="13" t="s">
        <v>1295</v>
      </c>
      <c r="C7" s="14" t="s">
        <v>6</v>
      </c>
      <c r="D7" s="21" t="s">
        <v>21</v>
      </c>
    </row>
    <row r="8" spans="1:4" ht="35" customHeight="1" x14ac:dyDescent="0.2">
      <c r="A8" s="23" t="s">
        <v>18</v>
      </c>
      <c r="B8" s="23" t="s">
        <v>1294</v>
      </c>
      <c r="C8" s="14" t="s">
        <v>1306</v>
      </c>
      <c r="D8" s="21" t="s">
        <v>21</v>
      </c>
    </row>
    <row r="9" spans="1:4" ht="35" customHeight="1" x14ac:dyDescent="0.2">
      <c r="A9" s="13" t="s">
        <v>18</v>
      </c>
      <c r="B9" s="23" t="s">
        <v>1294</v>
      </c>
      <c r="C9" s="23" t="s">
        <v>7</v>
      </c>
      <c r="D9" s="14" t="s">
        <v>45</v>
      </c>
    </row>
    <row r="10" spans="1:4" ht="35" customHeight="1" x14ac:dyDescent="0.2">
      <c r="A10" s="23" t="s">
        <v>18</v>
      </c>
      <c r="B10" s="23" t="s">
        <v>1294</v>
      </c>
      <c r="C10" s="14" t="s">
        <v>1306</v>
      </c>
      <c r="D10" s="21" t="s">
        <v>21</v>
      </c>
    </row>
    <row r="11" spans="1:4" ht="35" customHeight="1" x14ac:dyDescent="0.2">
      <c r="A11" s="14" t="s">
        <v>18</v>
      </c>
      <c r="B11" s="23" t="s">
        <v>1294</v>
      </c>
      <c r="C11" s="14" t="s">
        <v>1306</v>
      </c>
      <c r="D11" s="14" t="s">
        <v>45</v>
      </c>
    </row>
    <row r="12" spans="1:4" ht="35" customHeight="1" x14ac:dyDescent="0.2">
      <c r="A12" s="13" t="s">
        <v>18</v>
      </c>
      <c r="B12" s="23" t="s">
        <v>1294</v>
      </c>
      <c r="C12" s="14" t="s">
        <v>6</v>
      </c>
      <c r="D12" s="21" t="s">
        <v>45</v>
      </c>
    </row>
    <row r="13" spans="1:4" ht="35" customHeight="1" x14ac:dyDescent="0.2">
      <c r="A13" s="23" t="s">
        <v>18</v>
      </c>
      <c r="B13" s="23" t="s">
        <v>1294</v>
      </c>
      <c r="C13" s="14" t="s">
        <v>6</v>
      </c>
      <c r="D13" s="21" t="s">
        <v>21</v>
      </c>
    </row>
    <row r="14" spans="1:4" ht="35" customHeight="1" x14ac:dyDescent="0.2">
      <c r="A14" s="13" t="s">
        <v>32</v>
      </c>
      <c r="B14" s="24" t="s">
        <v>1306</v>
      </c>
      <c r="C14" s="23" t="s">
        <v>7</v>
      </c>
      <c r="D14" s="21" t="s">
        <v>21</v>
      </c>
    </row>
    <row r="15" spans="1:4" ht="35" customHeight="1" x14ac:dyDescent="0.2">
      <c r="A15" s="23" t="s">
        <v>32</v>
      </c>
      <c r="B15" s="23" t="s">
        <v>1294</v>
      </c>
      <c r="C15" s="14" t="s">
        <v>1306</v>
      </c>
      <c r="D15" s="21" t="s">
        <v>21</v>
      </c>
    </row>
    <row r="16" spans="1:4" ht="35" customHeight="1" x14ac:dyDescent="0.2">
      <c r="A16" s="13" t="s">
        <v>32</v>
      </c>
      <c r="B16" s="24" t="s">
        <v>1306</v>
      </c>
      <c r="C16" s="14" t="s">
        <v>6</v>
      </c>
      <c r="D16" s="14" t="s">
        <v>45</v>
      </c>
    </row>
    <row r="17" spans="1:4" ht="35" customHeight="1" x14ac:dyDescent="0.2">
      <c r="A17" s="23" t="s">
        <v>32</v>
      </c>
      <c r="B17" s="13" t="s">
        <v>1295</v>
      </c>
      <c r="C17" s="14" t="s">
        <v>1306</v>
      </c>
      <c r="D17" s="21" t="s">
        <v>45</v>
      </c>
    </row>
    <row r="18" spans="1:4" ht="35" customHeight="1" x14ac:dyDescent="0.2">
      <c r="A18" s="13" t="s">
        <v>18</v>
      </c>
      <c r="B18" s="23" t="s">
        <v>1294</v>
      </c>
      <c r="C18" s="14" t="s">
        <v>1306</v>
      </c>
      <c r="D18" s="14" t="s">
        <v>34</v>
      </c>
    </row>
    <row r="19" spans="1:4" ht="35" customHeight="1" x14ac:dyDescent="0.2">
      <c r="A19" s="13" t="s">
        <v>18</v>
      </c>
      <c r="B19" s="24" t="s">
        <v>1306</v>
      </c>
      <c r="C19" s="23" t="s">
        <v>7</v>
      </c>
      <c r="D19" s="21" t="s">
        <v>45</v>
      </c>
    </row>
    <row r="20" spans="1:4" ht="35" customHeight="1" x14ac:dyDescent="0.2">
      <c r="A20" s="23" t="s">
        <v>18</v>
      </c>
      <c r="B20" s="13" t="s">
        <v>1295</v>
      </c>
      <c r="C20" s="14" t="s">
        <v>1306</v>
      </c>
      <c r="D20" s="21" t="s">
        <v>45</v>
      </c>
    </row>
    <row r="21" spans="1:4" ht="35" customHeight="1" x14ac:dyDescent="0.2">
      <c r="A21" s="13" t="s">
        <v>18</v>
      </c>
      <c r="B21" s="23" t="s">
        <v>1294</v>
      </c>
      <c r="C21" s="14" t="s">
        <v>6</v>
      </c>
      <c r="D21" s="14" t="s">
        <v>21</v>
      </c>
    </row>
    <row r="22" spans="1:4" ht="35" customHeight="1" x14ac:dyDescent="0.2">
      <c r="A22" s="23" t="s">
        <v>18</v>
      </c>
      <c r="B22" s="23" t="s">
        <v>1294</v>
      </c>
      <c r="C22" s="23" t="s">
        <v>7</v>
      </c>
      <c r="D22" s="21" t="s">
        <v>21</v>
      </c>
    </row>
    <row r="23" spans="1:4" ht="35" customHeight="1" x14ac:dyDescent="0.2">
      <c r="A23" s="13" t="s">
        <v>18</v>
      </c>
      <c r="B23" s="24" t="s">
        <v>1306</v>
      </c>
      <c r="C23" s="14" t="s">
        <v>6</v>
      </c>
      <c r="D23" s="21" t="s">
        <v>21</v>
      </c>
    </row>
    <row r="24" spans="1:4" ht="35" customHeight="1" x14ac:dyDescent="0.2">
      <c r="A24" s="24" t="s">
        <v>18</v>
      </c>
      <c r="B24" s="23" t="s">
        <v>1294</v>
      </c>
      <c r="C24" s="23" t="s">
        <v>7</v>
      </c>
      <c r="D24" s="21" t="s">
        <v>45</v>
      </c>
    </row>
    <row r="25" spans="1:4" ht="35" customHeight="1" x14ac:dyDescent="0.2">
      <c r="A25" s="13" t="s">
        <v>18</v>
      </c>
      <c r="B25" s="23" t="s">
        <v>1294</v>
      </c>
      <c r="C25" s="14" t="s">
        <v>6</v>
      </c>
      <c r="D25" s="21" t="s">
        <v>34</v>
      </c>
    </row>
    <row r="26" spans="1:4" ht="35" customHeight="1" x14ac:dyDescent="0.2">
      <c r="A26" s="13" t="s">
        <v>18</v>
      </c>
      <c r="B26" s="23" t="s">
        <v>1294</v>
      </c>
      <c r="C26" s="14" t="s">
        <v>6</v>
      </c>
      <c r="D26" s="21" t="s">
        <v>45</v>
      </c>
    </row>
    <row r="27" spans="1:4" ht="35" customHeight="1" x14ac:dyDescent="0.2">
      <c r="A27" s="13" t="s">
        <v>18</v>
      </c>
      <c r="B27" s="24" t="s">
        <v>1306</v>
      </c>
      <c r="C27" s="14" t="s">
        <v>6</v>
      </c>
      <c r="D27" s="21" t="s">
        <v>45</v>
      </c>
    </row>
    <row r="28" spans="1:4" ht="35" customHeight="1" x14ac:dyDescent="0.2">
      <c r="A28" s="13" t="s">
        <v>18</v>
      </c>
      <c r="B28" s="13" t="s">
        <v>1295</v>
      </c>
      <c r="C28" s="23" t="s">
        <v>7</v>
      </c>
      <c r="D28" s="14" t="s">
        <v>34</v>
      </c>
    </row>
    <row r="29" spans="1:4" ht="35" customHeight="1" x14ac:dyDescent="0.2">
      <c r="A29" s="13" t="s">
        <v>32</v>
      </c>
      <c r="B29" s="13" t="s">
        <v>1295</v>
      </c>
      <c r="C29" s="14" t="s">
        <v>6</v>
      </c>
      <c r="D29" s="21" t="s">
        <v>45</v>
      </c>
    </row>
    <row r="30" spans="1:4" ht="35" customHeight="1" x14ac:dyDescent="0.2">
      <c r="A30" s="23" t="s">
        <v>32</v>
      </c>
      <c r="B30" s="23" t="s">
        <v>1294</v>
      </c>
      <c r="C30" s="14" t="s">
        <v>1306</v>
      </c>
      <c r="D30" s="21" t="s">
        <v>45</v>
      </c>
    </row>
    <row r="31" spans="1:4" ht="35" customHeight="1" x14ac:dyDescent="0.2">
      <c r="A31" s="13" t="s">
        <v>32</v>
      </c>
      <c r="B31" s="13" t="s">
        <v>1295</v>
      </c>
      <c r="C31" s="14" t="s">
        <v>6</v>
      </c>
      <c r="D31" s="14" t="s">
        <v>45</v>
      </c>
    </row>
    <row r="32" spans="1:4" ht="35" customHeight="1" x14ac:dyDescent="0.2">
      <c r="A32" s="13" t="s">
        <v>18</v>
      </c>
      <c r="B32" s="23" t="s">
        <v>1294</v>
      </c>
      <c r="C32" s="23" t="s">
        <v>7</v>
      </c>
      <c r="D32" s="14" t="s">
        <v>45</v>
      </c>
    </row>
    <row r="33" spans="1:4" ht="35" customHeight="1" x14ac:dyDescent="0.2">
      <c r="A33" s="14" t="s">
        <v>18</v>
      </c>
      <c r="B33" s="13" t="s">
        <v>1295</v>
      </c>
      <c r="C33" s="14" t="s">
        <v>1306</v>
      </c>
      <c r="D33" s="14" t="s">
        <v>34</v>
      </c>
    </row>
    <row r="34" spans="1:4" ht="35" customHeight="1" x14ac:dyDescent="0.2">
      <c r="A34" s="13" t="s">
        <v>18</v>
      </c>
      <c r="B34" s="13" t="s">
        <v>1295</v>
      </c>
      <c r="C34" s="23" t="s">
        <v>7</v>
      </c>
      <c r="D34" s="21" t="s">
        <v>21</v>
      </c>
    </row>
    <row r="35" spans="1:4" ht="35" customHeight="1" x14ac:dyDescent="0.2">
      <c r="A35" s="13" t="s">
        <v>18</v>
      </c>
      <c r="B35" s="23" t="s">
        <v>1294</v>
      </c>
      <c r="C35" s="14" t="s">
        <v>6</v>
      </c>
      <c r="D35" s="21" t="s">
        <v>21</v>
      </c>
    </row>
    <row r="36" spans="1:4" ht="35" customHeight="1" x14ac:dyDescent="0.2">
      <c r="A36" s="13" t="s">
        <v>32</v>
      </c>
      <c r="B36" s="23" t="s">
        <v>1294</v>
      </c>
      <c r="C36" s="14" t="s">
        <v>1306</v>
      </c>
      <c r="D36" s="21" t="s">
        <v>45</v>
      </c>
    </row>
    <row r="37" spans="1:4" ht="35" customHeight="1" x14ac:dyDescent="0.2">
      <c r="A37" s="23" t="s">
        <v>18</v>
      </c>
      <c r="B37" s="23" t="s">
        <v>1294</v>
      </c>
      <c r="C37" s="14" t="s">
        <v>1306</v>
      </c>
      <c r="D37" s="21" t="s">
        <v>45</v>
      </c>
    </row>
    <row r="38" spans="1:4" ht="35" customHeight="1" x14ac:dyDescent="0.2">
      <c r="A38" s="23" t="s">
        <v>18</v>
      </c>
      <c r="B38" s="23" t="s">
        <v>1294</v>
      </c>
      <c r="C38" s="14" t="s">
        <v>1306</v>
      </c>
      <c r="D38" s="21" t="s">
        <v>45</v>
      </c>
    </row>
    <row r="39" spans="1:4" ht="35" customHeight="1" x14ac:dyDescent="0.2">
      <c r="A39" s="23" t="s">
        <v>32</v>
      </c>
      <c r="B39" s="23" t="s">
        <v>1294</v>
      </c>
      <c r="C39" s="14" t="s">
        <v>1306</v>
      </c>
      <c r="D39" s="21" t="s">
        <v>34</v>
      </c>
    </row>
    <row r="40" spans="1:4" ht="35" customHeight="1" x14ac:dyDescent="0.2">
      <c r="A40" s="13" t="s">
        <v>32</v>
      </c>
      <c r="B40" s="13" t="s">
        <v>1295</v>
      </c>
      <c r="C40" s="14" t="s">
        <v>1306</v>
      </c>
      <c r="D40" s="21" t="s">
        <v>21</v>
      </c>
    </row>
    <row r="41" spans="1:4" ht="35" customHeight="1" x14ac:dyDescent="0.2">
      <c r="A41" s="14" t="s">
        <v>18</v>
      </c>
      <c r="B41" s="13" t="s">
        <v>1295</v>
      </c>
      <c r="C41" s="14" t="s">
        <v>1306</v>
      </c>
      <c r="D41" s="14" t="s">
        <v>45</v>
      </c>
    </row>
    <row r="42" spans="1:4" ht="35" customHeight="1" x14ac:dyDescent="0.2">
      <c r="A42" s="23" t="s">
        <v>18</v>
      </c>
      <c r="B42" s="23" t="s">
        <v>1294</v>
      </c>
      <c r="C42" s="14" t="s">
        <v>1306</v>
      </c>
      <c r="D42" s="21" t="s">
        <v>45</v>
      </c>
    </row>
    <row r="43" spans="1:4" ht="35" customHeight="1" x14ac:dyDescent="0.2">
      <c r="A43" s="13" t="s">
        <v>32</v>
      </c>
      <c r="B43" s="24" t="s">
        <v>1306</v>
      </c>
      <c r="C43" s="23" t="s">
        <v>7</v>
      </c>
      <c r="D43" s="21" t="s">
        <v>45</v>
      </c>
    </row>
    <row r="44" spans="1:4" ht="35" customHeight="1" x14ac:dyDescent="0.2">
      <c r="A44" s="13" t="s">
        <v>18</v>
      </c>
      <c r="B44" s="23" t="s">
        <v>1294</v>
      </c>
      <c r="C44" s="14" t="s">
        <v>6</v>
      </c>
      <c r="D44" s="21" t="s">
        <v>45</v>
      </c>
    </row>
    <row r="45" spans="1:4" ht="35" customHeight="1" x14ac:dyDescent="0.2">
      <c r="A45" s="13" t="s">
        <v>18</v>
      </c>
      <c r="B45" s="23" t="s">
        <v>1294</v>
      </c>
      <c r="C45" s="14" t="s">
        <v>6</v>
      </c>
      <c r="D45" s="21" t="s">
        <v>21</v>
      </c>
    </row>
    <row r="46" spans="1:4" ht="35" customHeight="1" x14ac:dyDescent="0.2">
      <c r="A46" s="23" t="s">
        <v>18</v>
      </c>
      <c r="B46" s="13" t="s">
        <v>1295</v>
      </c>
      <c r="C46" s="14" t="s">
        <v>1306</v>
      </c>
      <c r="D46" s="21" t="s">
        <v>21</v>
      </c>
    </row>
    <row r="47" spans="1:4" ht="35" customHeight="1" x14ac:dyDescent="0.2">
      <c r="A47" s="23" t="s">
        <v>18</v>
      </c>
      <c r="B47" s="23" t="s">
        <v>1294</v>
      </c>
      <c r="C47" s="14" t="s">
        <v>1306</v>
      </c>
      <c r="D47" s="21" t="s">
        <v>45</v>
      </c>
    </row>
    <row r="48" spans="1:4" ht="35" customHeight="1" x14ac:dyDescent="0.2">
      <c r="A48" s="23" t="s">
        <v>18</v>
      </c>
      <c r="B48" s="23" t="s">
        <v>1294</v>
      </c>
      <c r="C48" s="14" t="s">
        <v>6</v>
      </c>
      <c r="D48" s="21" t="s">
        <v>45</v>
      </c>
    </row>
    <row r="49" spans="1:4" ht="35" customHeight="1" x14ac:dyDescent="0.2">
      <c r="A49" s="23" t="s">
        <v>32</v>
      </c>
      <c r="B49" s="13" t="s">
        <v>1295</v>
      </c>
      <c r="C49" s="14" t="s">
        <v>1306</v>
      </c>
      <c r="D49" s="21" t="s">
        <v>45</v>
      </c>
    </row>
    <row r="50" spans="1:4" ht="35" customHeight="1" x14ac:dyDescent="0.2">
      <c r="A50" s="13" t="s">
        <v>18</v>
      </c>
      <c r="B50" s="23" t="s">
        <v>1294</v>
      </c>
      <c r="C50" s="23" t="s">
        <v>7</v>
      </c>
      <c r="D50" s="21" t="s">
        <v>45</v>
      </c>
    </row>
    <row r="51" spans="1:4" ht="35" customHeight="1" x14ac:dyDescent="0.2">
      <c r="A51" s="13" t="s">
        <v>18</v>
      </c>
      <c r="B51" s="23" t="s">
        <v>1294</v>
      </c>
      <c r="C51" s="23" t="s">
        <v>7</v>
      </c>
      <c r="D51" s="21" t="s">
        <v>34</v>
      </c>
    </row>
    <row r="52" spans="1:4" ht="35" customHeight="1" x14ac:dyDescent="0.2">
      <c r="A52" s="23" t="s">
        <v>32</v>
      </c>
      <c r="B52" s="23" t="s">
        <v>1294</v>
      </c>
      <c r="C52" s="14" t="s">
        <v>1306</v>
      </c>
      <c r="D52" s="21" t="s">
        <v>45</v>
      </c>
    </row>
    <row r="53" spans="1:4" ht="35" customHeight="1" x14ac:dyDescent="0.2">
      <c r="A53" s="23" t="s">
        <v>32</v>
      </c>
      <c r="B53" s="13" t="s">
        <v>1295</v>
      </c>
      <c r="C53" s="14" t="s">
        <v>1306</v>
      </c>
      <c r="D53" s="21" t="s">
        <v>34</v>
      </c>
    </row>
    <row r="54" spans="1:4" ht="35" customHeight="1" x14ac:dyDescent="0.2">
      <c r="A54" s="24" t="s">
        <v>18</v>
      </c>
      <c r="B54" s="23" t="s">
        <v>1294</v>
      </c>
      <c r="C54" s="23" t="s">
        <v>7</v>
      </c>
      <c r="D54" s="21" t="s">
        <v>45</v>
      </c>
    </row>
    <row r="55" spans="1:4" ht="35" customHeight="1" x14ac:dyDescent="0.2">
      <c r="A55" s="13" t="s">
        <v>32</v>
      </c>
      <c r="B55" s="13" t="s">
        <v>1295</v>
      </c>
      <c r="C55" s="23" t="s">
        <v>7</v>
      </c>
      <c r="D55" s="14" t="s">
        <v>34</v>
      </c>
    </row>
    <row r="56" spans="1:4" ht="35" customHeight="1" x14ac:dyDescent="0.2">
      <c r="A56" s="13" t="s">
        <v>18</v>
      </c>
      <c r="B56" s="13" t="s">
        <v>1295</v>
      </c>
      <c r="C56" s="23" t="s">
        <v>7</v>
      </c>
      <c r="D56" s="21" t="s">
        <v>34</v>
      </c>
    </row>
    <row r="57" spans="1:4" ht="35" customHeight="1" x14ac:dyDescent="0.2">
      <c r="A57" s="14" t="s">
        <v>32</v>
      </c>
      <c r="B57" s="23" t="s">
        <v>1294</v>
      </c>
      <c r="C57" s="14" t="s">
        <v>1306</v>
      </c>
      <c r="D57" s="14" t="s">
        <v>34</v>
      </c>
    </row>
    <row r="58" spans="1:4" ht="35" customHeight="1" x14ac:dyDescent="0.2">
      <c r="A58" s="24" t="s">
        <v>32</v>
      </c>
      <c r="B58" s="23" t="s">
        <v>1294</v>
      </c>
      <c r="C58" s="23" t="s">
        <v>7</v>
      </c>
      <c r="D58" s="21" t="s">
        <v>45</v>
      </c>
    </row>
    <row r="59" spans="1:4" ht="35" customHeight="1" x14ac:dyDescent="0.2">
      <c r="A59" s="24" t="s">
        <v>32</v>
      </c>
      <c r="B59" s="23" t="s">
        <v>1294</v>
      </c>
      <c r="C59" s="23" t="s">
        <v>7</v>
      </c>
      <c r="D59" s="21" t="s">
        <v>21</v>
      </c>
    </row>
    <row r="60" spans="1:4" ht="35" customHeight="1" x14ac:dyDescent="0.2">
      <c r="A60" s="13" t="s">
        <v>32</v>
      </c>
      <c r="B60" s="23" t="s">
        <v>1294</v>
      </c>
      <c r="C60" s="23" t="s">
        <v>7</v>
      </c>
      <c r="D60" s="21" t="s">
        <v>34</v>
      </c>
    </row>
    <row r="61" spans="1:4" ht="35" customHeight="1" x14ac:dyDescent="0.2">
      <c r="A61" s="13" t="s">
        <v>18</v>
      </c>
      <c r="B61" s="23" t="s">
        <v>1294</v>
      </c>
      <c r="C61" s="23" t="s">
        <v>7</v>
      </c>
      <c r="D61" s="14" t="s">
        <v>45</v>
      </c>
    </row>
    <row r="62" spans="1:4" ht="35" customHeight="1" x14ac:dyDescent="0.2">
      <c r="A62" s="13" t="s">
        <v>18</v>
      </c>
      <c r="B62" s="23" t="s">
        <v>1294</v>
      </c>
      <c r="C62" s="23" t="s">
        <v>7</v>
      </c>
      <c r="D62" s="14" t="s">
        <v>21</v>
      </c>
    </row>
    <row r="63" spans="1:4" ht="35" customHeight="1" x14ac:dyDescent="0.2">
      <c r="A63" s="13" t="s">
        <v>32</v>
      </c>
      <c r="B63" s="24" t="s">
        <v>1306</v>
      </c>
      <c r="C63" s="14" t="s">
        <v>6</v>
      </c>
      <c r="D63" s="14" t="s">
        <v>45</v>
      </c>
    </row>
    <row r="64" spans="1:4" ht="35" customHeight="1" x14ac:dyDescent="0.2">
      <c r="A64" s="13" t="s">
        <v>32</v>
      </c>
      <c r="B64" s="23" t="s">
        <v>1294</v>
      </c>
      <c r="C64" s="23" t="s">
        <v>7</v>
      </c>
      <c r="D64" s="21" t="s">
        <v>45</v>
      </c>
    </row>
    <row r="65" spans="1:4" ht="35" customHeight="1" x14ac:dyDescent="0.2">
      <c r="A65" s="23" t="s">
        <v>18</v>
      </c>
      <c r="B65" s="13" t="s">
        <v>1295</v>
      </c>
      <c r="C65" s="14" t="s">
        <v>1306</v>
      </c>
      <c r="D65" s="21" t="s">
        <v>45</v>
      </c>
    </row>
    <row r="66" spans="1:4" ht="35" customHeight="1" x14ac:dyDescent="0.2">
      <c r="A66" s="13" t="s">
        <v>18</v>
      </c>
      <c r="B66" s="23" t="s">
        <v>1294</v>
      </c>
      <c r="C66" s="14" t="s">
        <v>6</v>
      </c>
      <c r="D66" s="21" t="s">
        <v>45</v>
      </c>
    </row>
    <row r="67" spans="1:4" ht="35" customHeight="1" x14ac:dyDescent="0.2">
      <c r="A67" s="23" t="s">
        <v>32</v>
      </c>
      <c r="B67" s="23" t="s">
        <v>1294</v>
      </c>
      <c r="C67" s="14" t="s">
        <v>1306</v>
      </c>
      <c r="D67" s="21" t="s">
        <v>45</v>
      </c>
    </row>
    <row r="68" spans="1:4" ht="35" customHeight="1" x14ac:dyDescent="0.2">
      <c r="A68" s="24" t="s">
        <v>32</v>
      </c>
      <c r="B68" s="24" t="s">
        <v>1306</v>
      </c>
      <c r="C68" s="23" t="s">
        <v>7</v>
      </c>
      <c r="D68" s="21" t="s">
        <v>45</v>
      </c>
    </row>
    <row r="69" spans="1:4" ht="35" customHeight="1" x14ac:dyDescent="0.2">
      <c r="A69" s="23" t="s">
        <v>32</v>
      </c>
      <c r="B69" s="23" t="s">
        <v>1294</v>
      </c>
      <c r="C69" s="14" t="s">
        <v>1306</v>
      </c>
      <c r="D69" s="21" t="s">
        <v>45</v>
      </c>
    </row>
    <row r="70" spans="1:4" ht="35" customHeight="1" x14ac:dyDescent="0.2">
      <c r="A70" s="14" t="s">
        <v>32</v>
      </c>
      <c r="B70" s="23" t="s">
        <v>1294</v>
      </c>
      <c r="C70" s="14" t="s">
        <v>1306</v>
      </c>
      <c r="D70" s="14" t="s">
        <v>34</v>
      </c>
    </row>
    <row r="71" spans="1:4" ht="35" customHeight="1" x14ac:dyDescent="0.2">
      <c r="A71" s="13" t="s">
        <v>18</v>
      </c>
      <c r="B71" s="23" t="s">
        <v>1294</v>
      </c>
      <c r="C71" s="14" t="s">
        <v>6</v>
      </c>
      <c r="D71" s="21" t="s">
        <v>45</v>
      </c>
    </row>
    <row r="72" spans="1:4" ht="35" customHeight="1" x14ac:dyDescent="0.2">
      <c r="A72" s="13" t="s">
        <v>32</v>
      </c>
      <c r="B72" s="13" t="s">
        <v>1295</v>
      </c>
      <c r="C72" s="23" t="s">
        <v>7</v>
      </c>
      <c r="D72" s="21" t="s">
        <v>45</v>
      </c>
    </row>
    <row r="73" spans="1:4" ht="35" customHeight="1" x14ac:dyDescent="0.2">
      <c r="A73" s="13" t="s">
        <v>18</v>
      </c>
      <c r="B73" s="23" t="s">
        <v>1294</v>
      </c>
      <c r="C73" s="23" t="s">
        <v>7</v>
      </c>
      <c r="D73" s="21" t="s">
        <v>45</v>
      </c>
    </row>
    <row r="74" spans="1:4" ht="35" customHeight="1" x14ac:dyDescent="0.2">
      <c r="A74" s="13" t="s">
        <v>32</v>
      </c>
      <c r="B74" s="23" t="s">
        <v>1294</v>
      </c>
      <c r="C74" s="14" t="s">
        <v>6</v>
      </c>
      <c r="D74" s="14" t="s">
        <v>45</v>
      </c>
    </row>
    <row r="75" spans="1:4" ht="35" customHeight="1" x14ac:dyDescent="0.2">
      <c r="A75" s="13" t="s">
        <v>32</v>
      </c>
      <c r="B75" s="23" t="s">
        <v>1294</v>
      </c>
      <c r="C75" s="14" t="s">
        <v>6</v>
      </c>
      <c r="D75" s="21" t="s">
        <v>34</v>
      </c>
    </row>
    <row r="76" spans="1:4" ht="35" customHeight="1" x14ac:dyDescent="0.2">
      <c r="A76" s="23" t="s">
        <v>18</v>
      </c>
      <c r="B76" s="24" t="s">
        <v>1306</v>
      </c>
      <c r="C76" s="23" t="s">
        <v>7</v>
      </c>
      <c r="D76" s="21" t="s">
        <v>21</v>
      </c>
    </row>
    <row r="77" spans="1:4" ht="35" customHeight="1" x14ac:dyDescent="0.2">
      <c r="A77" s="23" t="s">
        <v>32</v>
      </c>
      <c r="B77" s="23" t="s">
        <v>1294</v>
      </c>
      <c r="C77" s="14" t="s">
        <v>1306</v>
      </c>
      <c r="D77" s="21" t="s">
        <v>45</v>
      </c>
    </row>
    <row r="78" spans="1:4" ht="35" customHeight="1" x14ac:dyDescent="0.2">
      <c r="A78" s="13" t="s">
        <v>18</v>
      </c>
      <c r="B78" s="23" t="s">
        <v>1294</v>
      </c>
      <c r="C78" s="23" t="s">
        <v>7</v>
      </c>
      <c r="D78" s="21" t="s">
        <v>21</v>
      </c>
    </row>
    <row r="79" spans="1:4" ht="35" customHeight="1" x14ac:dyDescent="0.2">
      <c r="A79" s="23" t="s">
        <v>32</v>
      </c>
      <c r="B79" s="13" t="s">
        <v>1295</v>
      </c>
      <c r="C79" s="14" t="s">
        <v>1306</v>
      </c>
      <c r="D79" s="21" t="s">
        <v>45</v>
      </c>
    </row>
    <row r="80" spans="1:4" ht="35" customHeight="1" x14ac:dyDescent="0.2">
      <c r="A80" s="13" t="s">
        <v>18</v>
      </c>
      <c r="B80" s="13" t="s">
        <v>1295</v>
      </c>
      <c r="C80" s="14" t="s">
        <v>1306</v>
      </c>
      <c r="D80" s="21" t="s">
        <v>45</v>
      </c>
    </row>
    <row r="81" spans="1:4" ht="35" customHeight="1" x14ac:dyDescent="0.2">
      <c r="A81" s="13" t="s">
        <v>18</v>
      </c>
      <c r="B81" s="23" t="s">
        <v>1294</v>
      </c>
      <c r="C81" s="14" t="s">
        <v>6</v>
      </c>
      <c r="D81" s="14" t="s">
        <v>34</v>
      </c>
    </row>
    <row r="82" spans="1:4" ht="35" customHeight="1" x14ac:dyDescent="0.2">
      <c r="A82" s="13" t="s">
        <v>18</v>
      </c>
      <c r="B82" s="23" t="s">
        <v>1294</v>
      </c>
      <c r="C82" s="14" t="s">
        <v>6</v>
      </c>
      <c r="D82" s="21" t="s">
        <v>45</v>
      </c>
    </row>
    <row r="83" spans="1:4" ht="35" customHeight="1" x14ac:dyDescent="0.2">
      <c r="A83" s="23" t="s">
        <v>32</v>
      </c>
      <c r="B83" s="23" t="s">
        <v>1294</v>
      </c>
      <c r="C83" s="23" t="s">
        <v>7</v>
      </c>
      <c r="D83" s="21" t="s">
        <v>45</v>
      </c>
    </row>
    <row r="84" spans="1:4" ht="35" customHeight="1" x14ac:dyDescent="0.2">
      <c r="A84" s="13" t="s">
        <v>32</v>
      </c>
      <c r="B84" s="13" t="s">
        <v>1295</v>
      </c>
      <c r="C84" s="14" t="s">
        <v>6</v>
      </c>
      <c r="D84" s="21" t="s">
        <v>45</v>
      </c>
    </row>
    <row r="85" spans="1:4" ht="35" customHeight="1" x14ac:dyDescent="0.2">
      <c r="A85" s="23" t="s">
        <v>18</v>
      </c>
      <c r="B85" s="23" t="s">
        <v>1294</v>
      </c>
      <c r="C85" s="23" t="s">
        <v>7</v>
      </c>
      <c r="D85" s="21" t="s">
        <v>45</v>
      </c>
    </row>
    <row r="86" spans="1:4" ht="35" customHeight="1" x14ac:dyDescent="0.2">
      <c r="A86" s="23" t="s">
        <v>18</v>
      </c>
      <c r="B86" s="23" t="s">
        <v>1294</v>
      </c>
      <c r="C86" s="14" t="s">
        <v>1306</v>
      </c>
      <c r="D86" s="21" t="s">
        <v>45</v>
      </c>
    </row>
    <row r="87" spans="1:4" ht="35" customHeight="1" x14ac:dyDescent="0.2">
      <c r="A87" s="13" t="s">
        <v>32</v>
      </c>
      <c r="B87" s="24" t="s">
        <v>1306</v>
      </c>
      <c r="C87" s="23" t="s">
        <v>7</v>
      </c>
      <c r="D87" s="21" t="s">
        <v>45</v>
      </c>
    </row>
    <row r="88" spans="1:4" ht="35" customHeight="1" x14ac:dyDescent="0.2">
      <c r="A88" s="23" t="s">
        <v>32</v>
      </c>
      <c r="B88" s="23" t="s">
        <v>1294</v>
      </c>
      <c r="C88" s="14" t="s">
        <v>1306</v>
      </c>
      <c r="D88" s="21" t="s">
        <v>34</v>
      </c>
    </row>
    <row r="89" spans="1:4" ht="35" customHeight="1" x14ac:dyDescent="0.2">
      <c r="A89" s="23" t="s">
        <v>18</v>
      </c>
      <c r="B89" s="13" t="s">
        <v>1295</v>
      </c>
      <c r="C89" s="14" t="s">
        <v>1306</v>
      </c>
      <c r="D89" s="21" t="s">
        <v>21</v>
      </c>
    </row>
    <row r="90" spans="1:4" ht="35" customHeight="1" x14ac:dyDescent="0.2">
      <c r="A90" s="23" t="s">
        <v>32</v>
      </c>
      <c r="B90" s="23" t="s">
        <v>1294</v>
      </c>
      <c r="C90" s="14" t="s">
        <v>1306</v>
      </c>
      <c r="D90" s="21" t="s">
        <v>45</v>
      </c>
    </row>
    <row r="91" spans="1:4" ht="35" customHeight="1" x14ac:dyDescent="0.2">
      <c r="A91" s="13" t="s">
        <v>18</v>
      </c>
      <c r="B91" s="23" t="s">
        <v>1294</v>
      </c>
      <c r="C91" s="23" t="s">
        <v>7</v>
      </c>
      <c r="D91" s="14" t="s">
        <v>45</v>
      </c>
    </row>
    <row r="92" spans="1:4" ht="35" customHeight="1" x14ac:dyDescent="0.2">
      <c r="A92" s="23" t="s">
        <v>18</v>
      </c>
      <c r="B92" s="23" t="s">
        <v>1294</v>
      </c>
      <c r="C92" s="14" t="s">
        <v>1306</v>
      </c>
      <c r="D92" s="21" t="s">
        <v>45</v>
      </c>
    </row>
    <row r="93" spans="1:4" ht="35" customHeight="1" x14ac:dyDescent="0.2">
      <c r="A93" s="13" t="s">
        <v>18</v>
      </c>
      <c r="B93" s="23" t="s">
        <v>1294</v>
      </c>
      <c r="C93" s="14" t="s">
        <v>6</v>
      </c>
      <c r="D93" s="14" t="s">
        <v>34</v>
      </c>
    </row>
    <row r="94" spans="1:4" ht="35" customHeight="1" x14ac:dyDescent="0.2">
      <c r="A94" s="13" t="s">
        <v>18</v>
      </c>
      <c r="B94" s="23" t="s">
        <v>1294</v>
      </c>
      <c r="C94" s="23" t="s">
        <v>7</v>
      </c>
      <c r="D94" s="14" t="s">
        <v>21</v>
      </c>
    </row>
    <row r="95" spans="1:4" ht="35" customHeight="1" x14ac:dyDescent="0.2">
      <c r="A95" s="13" t="s">
        <v>18</v>
      </c>
      <c r="B95" s="13" t="s">
        <v>1295</v>
      </c>
      <c r="C95" s="23" t="s">
        <v>7</v>
      </c>
      <c r="D95" s="21" t="s">
        <v>34</v>
      </c>
    </row>
    <row r="96" spans="1:4" ht="35" customHeight="1" x14ac:dyDescent="0.2">
      <c r="A96" s="14" t="s">
        <v>32</v>
      </c>
      <c r="B96" s="23" t="s">
        <v>1294</v>
      </c>
      <c r="C96" s="14" t="s">
        <v>1306</v>
      </c>
      <c r="D96" s="14" t="s">
        <v>34</v>
      </c>
    </row>
    <row r="97" spans="1:4" ht="35" customHeight="1" x14ac:dyDescent="0.2">
      <c r="A97" s="24" t="s">
        <v>32</v>
      </c>
      <c r="B97" s="23" t="s">
        <v>1294</v>
      </c>
      <c r="C97" s="14" t="s">
        <v>1306</v>
      </c>
      <c r="D97" s="21" t="s">
        <v>34</v>
      </c>
    </row>
    <row r="98" spans="1:4" ht="35" customHeight="1" x14ac:dyDescent="0.2">
      <c r="A98" s="13" t="s">
        <v>18</v>
      </c>
      <c r="B98" s="23" t="s">
        <v>1294</v>
      </c>
      <c r="C98" s="23" t="s">
        <v>7</v>
      </c>
      <c r="D98" s="21" t="s">
        <v>45</v>
      </c>
    </row>
    <row r="99" spans="1:4" ht="35" customHeight="1" x14ac:dyDescent="0.2">
      <c r="A99" s="23" t="s">
        <v>32</v>
      </c>
      <c r="B99" s="23" t="s">
        <v>1294</v>
      </c>
      <c r="C99" s="14" t="s">
        <v>1306</v>
      </c>
      <c r="D99" s="21" t="s">
        <v>21</v>
      </c>
    </row>
    <row r="100" spans="1:4" ht="35" customHeight="1" x14ac:dyDescent="0.2">
      <c r="A100" s="13" t="s">
        <v>18</v>
      </c>
      <c r="B100" s="13" t="s">
        <v>1295</v>
      </c>
      <c r="C100" s="14" t="s">
        <v>6</v>
      </c>
      <c r="D100" s="21" t="s">
        <v>21</v>
      </c>
    </row>
    <row r="101" spans="1:4" ht="35" customHeight="1" x14ac:dyDescent="0.2">
      <c r="A101" s="13" t="s">
        <v>32</v>
      </c>
      <c r="B101" s="23" t="s">
        <v>1294</v>
      </c>
      <c r="C101" s="14" t="s">
        <v>1306</v>
      </c>
      <c r="D101" s="21" t="s">
        <v>34</v>
      </c>
    </row>
    <row r="102" spans="1:4" ht="35" customHeight="1" x14ac:dyDescent="0.2">
      <c r="A102" s="13" t="s">
        <v>32</v>
      </c>
      <c r="B102" s="13" t="s">
        <v>1295</v>
      </c>
      <c r="C102" s="23" t="s">
        <v>7</v>
      </c>
      <c r="D102" s="21" t="s">
        <v>45</v>
      </c>
    </row>
    <row r="103" spans="1:4" ht="35" customHeight="1" x14ac:dyDescent="0.2">
      <c r="A103" s="23" t="s">
        <v>18</v>
      </c>
      <c r="B103" s="23" t="s">
        <v>1294</v>
      </c>
      <c r="C103" s="14" t="s">
        <v>1306</v>
      </c>
      <c r="D103" s="21" t="s">
        <v>34</v>
      </c>
    </row>
    <row r="104" spans="1:4" ht="35" customHeight="1" x14ac:dyDescent="0.2">
      <c r="A104" s="13" t="s">
        <v>18</v>
      </c>
      <c r="B104" s="24" t="s">
        <v>1306</v>
      </c>
      <c r="C104" s="23" t="s">
        <v>7</v>
      </c>
      <c r="D104" s="21" t="s">
        <v>45</v>
      </c>
    </row>
    <row r="105" spans="1:4" ht="35" customHeight="1" x14ac:dyDescent="0.2">
      <c r="A105" s="13" t="s">
        <v>18</v>
      </c>
      <c r="B105" s="24" t="s">
        <v>1306</v>
      </c>
      <c r="C105" s="14" t="s">
        <v>6</v>
      </c>
      <c r="D105" s="21" t="s">
        <v>34</v>
      </c>
    </row>
    <row r="106" spans="1:4" ht="35" customHeight="1" x14ac:dyDescent="0.2">
      <c r="A106" s="13" t="s">
        <v>18</v>
      </c>
      <c r="B106" s="13" t="s">
        <v>1295</v>
      </c>
      <c r="C106" s="23" t="s">
        <v>7</v>
      </c>
      <c r="D106" s="14" t="s">
        <v>45</v>
      </c>
    </row>
    <row r="107" spans="1:4" ht="35" customHeight="1" x14ac:dyDescent="0.2">
      <c r="A107" s="13" t="s">
        <v>32</v>
      </c>
      <c r="B107" s="24" t="s">
        <v>1306</v>
      </c>
      <c r="C107" s="14" t="s">
        <v>6</v>
      </c>
      <c r="D107" s="21" t="s">
        <v>45</v>
      </c>
    </row>
    <row r="108" spans="1:4" ht="35" customHeight="1" x14ac:dyDescent="0.2">
      <c r="A108" s="13" t="s">
        <v>18</v>
      </c>
      <c r="B108" s="23" t="s">
        <v>1294</v>
      </c>
      <c r="C108" s="14" t="s">
        <v>6</v>
      </c>
      <c r="D108" s="21" t="s">
        <v>45</v>
      </c>
    </row>
    <row r="109" spans="1:4" ht="35" customHeight="1" x14ac:dyDescent="0.2">
      <c r="A109" s="13" t="s">
        <v>18</v>
      </c>
      <c r="B109" s="13" t="s">
        <v>1295</v>
      </c>
      <c r="C109" s="14" t="s">
        <v>6</v>
      </c>
      <c r="D109" s="21" t="s">
        <v>45</v>
      </c>
    </row>
    <row r="110" spans="1:4" ht="35" customHeight="1" x14ac:dyDescent="0.2">
      <c r="A110" s="24" t="s">
        <v>18</v>
      </c>
      <c r="B110" s="24" t="s">
        <v>1306</v>
      </c>
      <c r="C110" s="23" t="s">
        <v>7</v>
      </c>
      <c r="D110" s="21" t="s">
        <v>21</v>
      </c>
    </row>
    <row r="111" spans="1:4" ht="35" customHeight="1" x14ac:dyDescent="0.2">
      <c r="A111" s="23" t="s">
        <v>18</v>
      </c>
      <c r="B111" s="23" t="s">
        <v>1294</v>
      </c>
      <c r="C111" s="14" t="s">
        <v>1306</v>
      </c>
      <c r="D111" s="21" t="s">
        <v>45</v>
      </c>
    </row>
    <row r="112" spans="1:4" ht="35" customHeight="1" x14ac:dyDescent="0.2">
      <c r="A112" s="23" t="s">
        <v>32</v>
      </c>
      <c r="B112" s="23" t="s">
        <v>1294</v>
      </c>
      <c r="C112" s="14" t="s">
        <v>1306</v>
      </c>
      <c r="D112" s="21" t="s">
        <v>1306</v>
      </c>
    </row>
    <row r="113" spans="1:4" ht="35" customHeight="1" x14ac:dyDescent="0.2">
      <c r="A113" s="23" t="s">
        <v>18</v>
      </c>
      <c r="B113" s="23" t="s">
        <v>1294</v>
      </c>
      <c r="C113" s="14" t="s">
        <v>1306</v>
      </c>
      <c r="D113" s="21" t="s">
        <v>45</v>
      </c>
    </row>
    <row r="114" spans="1:4" ht="35" customHeight="1" x14ac:dyDescent="0.2">
      <c r="A114" s="23" t="s">
        <v>32</v>
      </c>
      <c r="B114" s="13" t="s">
        <v>1295</v>
      </c>
      <c r="C114" s="14" t="s">
        <v>1306</v>
      </c>
      <c r="D114" s="21" t="s">
        <v>45</v>
      </c>
    </row>
    <row r="115" spans="1:4" ht="35" customHeight="1" x14ac:dyDescent="0.2">
      <c r="A115" s="23" t="s">
        <v>18</v>
      </c>
      <c r="B115" s="23" t="s">
        <v>1294</v>
      </c>
      <c r="C115" s="23" t="s">
        <v>7</v>
      </c>
      <c r="D115" s="21" t="s">
        <v>34</v>
      </c>
    </row>
    <row r="116" spans="1:4" ht="35" customHeight="1" x14ac:dyDescent="0.2">
      <c r="A116" s="14" t="s">
        <v>32</v>
      </c>
      <c r="B116" s="23" t="s">
        <v>1294</v>
      </c>
      <c r="C116" s="14" t="s">
        <v>1306</v>
      </c>
      <c r="D116" s="14" t="s">
        <v>34</v>
      </c>
    </row>
    <row r="117" spans="1:4" ht="35" customHeight="1" x14ac:dyDescent="0.2">
      <c r="A117" s="13" t="s">
        <v>18</v>
      </c>
      <c r="B117" s="23" t="s">
        <v>1294</v>
      </c>
      <c r="C117" s="14" t="s">
        <v>6</v>
      </c>
      <c r="D117" s="21" t="s">
        <v>45</v>
      </c>
    </row>
    <row r="118" spans="1:4" ht="35" customHeight="1" x14ac:dyDescent="0.2">
      <c r="A118" s="23" t="s">
        <v>32</v>
      </c>
      <c r="B118" s="23" t="s">
        <v>1294</v>
      </c>
      <c r="C118" s="14" t="s">
        <v>1306</v>
      </c>
      <c r="D118" s="21" t="s">
        <v>34</v>
      </c>
    </row>
    <row r="119" spans="1:4" ht="35" customHeight="1" x14ac:dyDescent="0.2">
      <c r="A119" s="23" t="s">
        <v>32</v>
      </c>
      <c r="B119" s="23" t="s">
        <v>1294</v>
      </c>
      <c r="C119" s="14" t="s">
        <v>1306</v>
      </c>
      <c r="D119" s="21" t="s">
        <v>21</v>
      </c>
    </row>
    <row r="120" spans="1:4" ht="35" customHeight="1" x14ac:dyDescent="0.2">
      <c r="A120" s="13" t="s">
        <v>18</v>
      </c>
      <c r="B120" s="13" t="s">
        <v>1295</v>
      </c>
      <c r="C120" s="14" t="s">
        <v>6</v>
      </c>
      <c r="D120" s="14" t="s">
        <v>21</v>
      </c>
    </row>
    <row r="121" spans="1:4" ht="35" customHeight="1" x14ac:dyDescent="0.2">
      <c r="A121" s="13" t="s">
        <v>18</v>
      </c>
      <c r="B121" s="13" t="s">
        <v>1295</v>
      </c>
      <c r="C121" s="23" t="s">
        <v>7</v>
      </c>
      <c r="D121" s="21" t="s">
        <v>45</v>
      </c>
    </row>
    <row r="122" spans="1:4" ht="35" customHeight="1" x14ac:dyDescent="0.2">
      <c r="A122" s="23" t="s">
        <v>18</v>
      </c>
      <c r="B122" s="13" t="s">
        <v>1295</v>
      </c>
      <c r="C122" s="23" t="s">
        <v>7</v>
      </c>
      <c r="D122" s="21" t="s">
        <v>45</v>
      </c>
    </row>
    <row r="123" spans="1:4" ht="35" customHeight="1" x14ac:dyDescent="0.2">
      <c r="A123" s="13" t="s">
        <v>18</v>
      </c>
      <c r="B123" s="24" t="s">
        <v>1306</v>
      </c>
      <c r="C123" s="14" t="s">
        <v>6</v>
      </c>
      <c r="D123" s="21" t="s">
        <v>21</v>
      </c>
    </row>
    <row r="124" spans="1:4" ht="35" customHeight="1" x14ac:dyDescent="0.2">
      <c r="A124" s="13" t="s">
        <v>32</v>
      </c>
      <c r="B124" s="23" t="s">
        <v>1294</v>
      </c>
      <c r="C124" s="14" t="s">
        <v>6</v>
      </c>
      <c r="D124" s="21" t="s">
        <v>45</v>
      </c>
    </row>
    <row r="125" spans="1:4" ht="35" customHeight="1" x14ac:dyDescent="0.2">
      <c r="A125" s="13" t="s">
        <v>18</v>
      </c>
      <c r="B125" s="23" t="s">
        <v>1294</v>
      </c>
      <c r="C125" s="23" t="s">
        <v>7</v>
      </c>
      <c r="D125" s="21" t="s">
        <v>45</v>
      </c>
    </row>
    <row r="126" spans="1:4" ht="35" customHeight="1" x14ac:dyDescent="0.2">
      <c r="A126" s="23" t="s">
        <v>32</v>
      </c>
      <c r="B126" s="13" t="s">
        <v>1295</v>
      </c>
      <c r="C126" s="14" t="s">
        <v>1306</v>
      </c>
      <c r="D126" s="21" t="s">
        <v>21</v>
      </c>
    </row>
    <row r="127" spans="1:4" ht="35" customHeight="1" x14ac:dyDescent="0.2">
      <c r="A127" s="13" t="s">
        <v>18</v>
      </c>
      <c r="B127" s="13" t="s">
        <v>1295</v>
      </c>
      <c r="C127" s="23" t="s">
        <v>7</v>
      </c>
      <c r="D127" s="14" t="s">
        <v>21</v>
      </c>
    </row>
    <row r="128" spans="1:4" ht="35" customHeight="1" x14ac:dyDescent="0.2">
      <c r="A128" s="23" t="s">
        <v>32</v>
      </c>
      <c r="B128" s="23" t="s">
        <v>1294</v>
      </c>
      <c r="C128" s="14" t="s">
        <v>1306</v>
      </c>
      <c r="D128" s="21" t="s">
        <v>45</v>
      </c>
    </row>
    <row r="129" spans="1:4" ht="35" customHeight="1" x14ac:dyDescent="0.2">
      <c r="A129" s="13" t="s">
        <v>32</v>
      </c>
      <c r="B129" s="23" t="s">
        <v>1294</v>
      </c>
      <c r="C129" s="14" t="s">
        <v>1306</v>
      </c>
      <c r="D129" s="14" t="s">
        <v>21</v>
      </c>
    </row>
    <row r="130" spans="1:4" ht="35" customHeight="1" x14ac:dyDescent="0.2">
      <c r="A130" s="14" t="s">
        <v>32</v>
      </c>
      <c r="B130" s="13" t="s">
        <v>1295</v>
      </c>
      <c r="C130" s="14" t="s">
        <v>1306</v>
      </c>
      <c r="D130" s="14" t="s">
        <v>34</v>
      </c>
    </row>
    <row r="131" spans="1:4" ht="35" customHeight="1" x14ac:dyDescent="0.2">
      <c r="A131" s="13" t="s">
        <v>18</v>
      </c>
      <c r="B131" s="23" t="s">
        <v>1294</v>
      </c>
      <c r="C131" s="14" t="s">
        <v>6</v>
      </c>
      <c r="D131" s="21" t="s">
        <v>45</v>
      </c>
    </row>
    <row r="132" spans="1:4" ht="35" customHeight="1" x14ac:dyDescent="0.2">
      <c r="A132" s="13" t="s">
        <v>18</v>
      </c>
      <c r="B132" s="24" t="s">
        <v>1306</v>
      </c>
      <c r="C132" s="23" t="s">
        <v>7</v>
      </c>
      <c r="D132" s="14" t="s">
        <v>21</v>
      </c>
    </row>
    <row r="133" spans="1:4" ht="35" customHeight="1" x14ac:dyDescent="0.2">
      <c r="A133" s="23" t="s">
        <v>18</v>
      </c>
      <c r="B133" s="13" t="s">
        <v>1295</v>
      </c>
      <c r="C133" s="14" t="s">
        <v>1306</v>
      </c>
      <c r="D133" s="21" t="s">
        <v>45</v>
      </c>
    </row>
    <row r="134" spans="1:4" ht="35" customHeight="1" x14ac:dyDescent="0.2">
      <c r="A134" s="23" t="s">
        <v>18</v>
      </c>
      <c r="B134" s="13" t="s">
        <v>1295</v>
      </c>
      <c r="C134" s="14" t="s">
        <v>1306</v>
      </c>
      <c r="D134" s="21" t="s">
        <v>21</v>
      </c>
    </row>
    <row r="135" spans="1:4" ht="35" customHeight="1" x14ac:dyDescent="0.2">
      <c r="A135" s="23" t="s">
        <v>18</v>
      </c>
      <c r="B135" s="13" t="s">
        <v>1295</v>
      </c>
      <c r="C135" s="14" t="s">
        <v>1306</v>
      </c>
      <c r="D135" s="21" t="s">
        <v>45</v>
      </c>
    </row>
    <row r="136" spans="1:4" ht="35" customHeight="1" x14ac:dyDescent="0.2">
      <c r="A136" s="23" t="s">
        <v>32</v>
      </c>
      <c r="B136" s="24" t="s">
        <v>1306</v>
      </c>
      <c r="C136" s="23" t="s">
        <v>7</v>
      </c>
      <c r="D136" s="21" t="s">
        <v>45</v>
      </c>
    </row>
    <row r="137" spans="1:4" ht="35" customHeight="1" x14ac:dyDescent="0.2">
      <c r="A137" s="23" t="s">
        <v>32</v>
      </c>
      <c r="B137" s="23" t="s">
        <v>1294</v>
      </c>
      <c r="C137" s="14" t="s">
        <v>1306</v>
      </c>
      <c r="D137" s="21" t="s">
        <v>34</v>
      </c>
    </row>
    <row r="138" spans="1:4" ht="35" customHeight="1" x14ac:dyDescent="0.2">
      <c r="A138" s="23" t="s">
        <v>32</v>
      </c>
      <c r="B138" s="23" t="s">
        <v>1294</v>
      </c>
      <c r="C138" s="14" t="s">
        <v>1306</v>
      </c>
      <c r="D138" s="21" t="s">
        <v>34</v>
      </c>
    </row>
    <row r="139" spans="1:4" ht="35" customHeight="1" x14ac:dyDescent="0.2">
      <c r="A139" s="13" t="s">
        <v>18</v>
      </c>
      <c r="B139" s="23" t="s">
        <v>1294</v>
      </c>
      <c r="C139" s="14" t="s">
        <v>6</v>
      </c>
      <c r="D139" s="14" t="s">
        <v>21</v>
      </c>
    </row>
    <row r="140" spans="1:4" ht="35" customHeight="1" x14ac:dyDescent="0.2">
      <c r="A140" s="13" t="s">
        <v>32</v>
      </c>
      <c r="B140" s="23" t="s">
        <v>1294</v>
      </c>
      <c r="C140" s="23" t="s">
        <v>7</v>
      </c>
      <c r="D140" s="21" t="s">
        <v>45</v>
      </c>
    </row>
    <row r="141" spans="1:4" ht="35" customHeight="1" x14ac:dyDescent="0.2">
      <c r="A141" s="24" t="s">
        <v>32</v>
      </c>
      <c r="B141" s="24" t="s">
        <v>1306</v>
      </c>
      <c r="C141" s="23" t="s">
        <v>7</v>
      </c>
      <c r="D141" s="21" t="s">
        <v>34</v>
      </c>
    </row>
    <row r="142" spans="1:4" ht="35" customHeight="1" x14ac:dyDescent="0.2">
      <c r="A142" s="36" t="s">
        <v>32</v>
      </c>
      <c r="B142" s="23" t="s">
        <v>1294</v>
      </c>
      <c r="C142" s="14" t="s">
        <v>1306</v>
      </c>
      <c r="D142" s="21" t="s">
        <v>34</v>
      </c>
    </row>
    <row r="143" spans="1:4" ht="35" customHeight="1" x14ac:dyDescent="0.2">
      <c r="A143" s="23" t="s">
        <v>32</v>
      </c>
      <c r="B143" s="23" t="s">
        <v>1294</v>
      </c>
      <c r="C143" s="23" t="s">
        <v>7</v>
      </c>
      <c r="D143" s="21" t="s">
        <v>34</v>
      </c>
    </row>
    <row r="144" spans="1:4" ht="35" customHeight="1" x14ac:dyDescent="0.2">
      <c r="A144" s="14" t="s">
        <v>32</v>
      </c>
      <c r="B144" s="13" t="s">
        <v>1295</v>
      </c>
      <c r="C144" s="14" t="s">
        <v>1306</v>
      </c>
      <c r="D144" s="14" t="s">
        <v>21</v>
      </c>
    </row>
    <row r="145" spans="1:4" ht="35" customHeight="1" x14ac:dyDescent="0.2">
      <c r="A145" s="13" t="s">
        <v>18</v>
      </c>
      <c r="B145" s="23" t="s">
        <v>1294</v>
      </c>
      <c r="C145" s="14" t="s">
        <v>6</v>
      </c>
      <c r="D145" s="21" t="s">
        <v>45</v>
      </c>
    </row>
    <row r="146" spans="1:4" ht="35" customHeight="1" x14ac:dyDescent="0.2">
      <c r="A146" s="23" t="s">
        <v>18</v>
      </c>
      <c r="B146" s="13" t="s">
        <v>1295</v>
      </c>
      <c r="C146" s="14" t="s">
        <v>1306</v>
      </c>
      <c r="D146" s="21" t="s">
        <v>45</v>
      </c>
    </row>
    <row r="147" spans="1:4" ht="35" customHeight="1" x14ac:dyDescent="0.2">
      <c r="A147" s="23" t="s">
        <v>32</v>
      </c>
      <c r="B147" s="23" t="s">
        <v>1294</v>
      </c>
      <c r="C147" s="14" t="s">
        <v>1306</v>
      </c>
      <c r="D147" s="21" t="s">
        <v>45</v>
      </c>
    </row>
    <row r="148" spans="1:4" ht="35" customHeight="1" x14ac:dyDescent="0.2">
      <c r="A148" s="24" t="s">
        <v>18</v>
      </c>
      <c r="B148" s="23" t="s">
        <v>1294</v>
      </c>
      <c r="C148" s="23" t="s">
        <v>7</v>
      </c>
      <c r="D148" s="21" t="s">
        <v>21</v>
      </c>
    </row>
    <row r="149" spans="1:4" ht="35" customHeight="1" x14ac:dyDescent="0.2">
      <c r="A149" s="23" t="s">
        <v>32</v>
      </c>
      <c r="B149" s="23" t="s">
        <v>1294</v>
      </c>
      <c r="C149" s="14" t="s">
        <v>1306</v>
      </c>
      <c r="D149" s="21" t="s">
        <v>21</v>
      </c>
    </row>
    <row r="150" spans="1:4" ht="35" customHeight="1" x14ac:dyDescent="0.2">
      <c r="A150" s="23" t="s">
        <v>32</v>
      </c>
      <c r="B150" s="23" t="s">
        <v>1294</v>
      </c>
      <c r="C150" s="14" t="s">
        <v>1306</v>
      </c>
      <c r="D150" s="21" t="s">
        <v>45</v>
      </c>
    </row>
    <row r="151" spans="1:4" ht="35" customHeight="1" x14ac:dyDescent="0.2">
      <c r="A151" s="13" t="s">
        <v>32</v>
      </c>
      <c r="B151" s="13" t="s">
        <v>1295</v>
      </c>
      <c r="C151" s="14" t="s">
        <v>1306</v>
      </c>
      <c r="D151" s="21" t="s">
        <v>1306</v>
      </c>
    </row>
    <row r="152" spans="1:4" ht="35" customHeight="1" x14ac:dyDescent="0.2">
      <c r="A152" s="23" t="s">
        <v>18</v>
      </c>
      <c r="B152" s="24" t="s">
        <v>1306</v>
      </c>
      <c r="C152" s="23" t="s">
        <v>7</v>
      </c>
      <c r="D152" s="21" t="s">
        <v>21</v>
      </c>
    </row>
    <row r="153" spans="1:4" ht="35" customHeight="1" x14ac:dyDescent="0.2">
      <c r="A153" s="23" t="s">
        <v>32</v>
      </c>
      <c r="B153" s="13" t="s">
        <v>1295</v>
      </c>
      <c r="C153" s="14" t="s">
        <v>6</v>
      </c>
      <c r="D153" s="21" t="s">
        <v>45</v>
      </c>
    </row>
    <row r="154" spans="1:4" ht="35" customHeight="1" x14ac:dyDescent="0.2">
      <c r="A154" s="24" t="s">
        <v>18</v>
      </c>
      <c r="B154" s="13" t="s">
        <v>1295</v>
      </c>
      <c r="C154" s="14" t="s">
        <v>6</v>
      </c>
      <c r="D154" s="21" t="s">
        <v>45</v>
      </c>
    </row>
  </sheetData>
  <autoFilter ref="A1:D154" xr:uid="{1B9DEB29-40C1-924D-8F69-68A8FCF9086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3CAA0-1A3B-6846-9069-F60E1DD0C5AE}">
  <dimension ref="A2:P156"/>
  <sheetViews>
    <sheetView zoomScale="107" workbookViewId="0">
      <pane xSplit="3" ySplit="3" topLeftCell="O4" activePane="bottomRight" state="frozen"/>
      <selection pane="topRight" activeCell="D1" sqref="D1"/>
      <selection pane="bottomLeft" activeCell="A4" sqref="A4"/>
      <selection pane="bottomRight" activeCell="G16" sqref="G16"/>
    </sheetView>
  </sheetViews>
  <sheetFormatPr baseColWidth="10" defaultColWidth="10.83203125" defaultRowHeight="21" customHeight="1" x14ac:dyDescent="0.2"/>
  <cols>
    <col min="1" max="1" width="11.33203125" style="2" customWidth="1"/>
    <col min="2" max="2" width="30.5" style="4" customWidth="1"/>
    <col min="3" max="3" width="16.6640625" style="17" customWidth="1"/>
    <col min="4" max="4" width="17.83203125" style="59" customWidth="1"/>
    <col min="5" max="5" width="17.33203125" style="59" customWidth="1"/>
    <col min="6" max="6" width="10.1640625" style="24" hidden="1" customWidth="1"/>
    <col min="7" max="7" width="22.5" style="54" bestFit="1" customWidth="1"/>
    <col min="8" max="8" width="23.6640625" style="54" customWidth="1"/>
    <col min="9" max="9" width="22" style="38" hidden="1" customWidth="1"/>
    <col min="10" max="10" width="21.33203125" style="54" customWidth="1"/>
    <col min="11" max="11" width="21.5" style="54" customWidth="1"/>
    <col min="12" max="12" width="21.6640625" style="37" hidden="1" customWidth="1"/>
    <col min="13" max="13" width="20.5" style="54" customWidth="1"/>
    <col min="14" max="14" width="22.1640625" style="54" customWidth="1"/>
    <col min="15" max="15" width="22.5" style="54" customWidth="1"/>
    <col min="16" max="16" width="1.5" style="37" hidden="1" customWidth="1"/>
    <col min="17" max="16384" width="10.83203125" style="2"/>
  </cols>
  <sheetData>
    <row r="2" spans="1:16" ht="21" customHeight="1" x14ac:dyDescent="0.2">
      <c r="D2" s="57" t="s">
        <v>5</v>
      </c>
      <c r="E2" s="60"/>
      <c r="G2" s="57" t="s">
        <v>913</v>
      </c>
      <c r="H2" s="57"/>
      <c r="J2" s="57" t="s">
        <v>914</v>
      </c>
      <c r="K2" s="57"/>
      <c r="M2" s="57" t="s">
        <v>11</v>
      </c>
      <c r="N2" s="57"/>
      <c r="O2" s="57"/>
    </row>
    <row r="3" spans="1:16" ht="21" customHeight="1" x14ac:dyDescent="0.2">
      <c r="A3" s="1" t="s">
        <v>0</v>
      </c>
      <c r="B3" s="1" t="s">
        <v>1</v>
      </c>
      <c r="C3" s="1" t="s">
        <v>2</v>
      </c>
      <c r="D3" s="58" t="s">
        <v>6</v>
      </c>
      <c r="E3" s="58" t="s">
        <v>7</v>
      </c>
      <c r="F3" s="53" t="s">
        <v>12</v>
      </c>
      <c r="G3" s="56" t="s">
        <v>916</v>
      </c>
      <c r="H3" s="56" t="s">
        <v>928</v>
      </c>
      <c r="I3" s="40" t="s">
        <v>12</v>
      </c>
      <c r="J3" s="56" t="s">
        <v>1307</v>
      </c>
      <c r="K3" s="56" t="s">
        <v>1308</v>
      </c>
      <c r="L3" s="40" t="s">
        <v>12</v>
      </c>
      <c r="M3" s="56" t="s">
        <v>45</v>
      </c>
      <c r="N3" s="56" t="s">
        <v>21</v>
      </c>
      <c r="O3" s="56" t="s">
        <v>34</v>
      </c>
      <c r="P3" s="40" t="s">
        <v>12</v>
      </c>
    </row>
    <row r="4" spans="1:16" ht="21" customHeight="1" x14ac:dyDescent="0.2">
      <c r="A4" s="2">
        <v>1</v>
      </c>
      <c r="B4" s="3" t="s">
        <v>612</v>
      </c>
      <c r="C4" s="3" t="s">
        <v>613</v>
      </c>
      <c r="D4" s="59">
        <v>1</v>
      </c>
      <c r="E4" s="59">
        <v>0</v>
      </c>
      <c r="F4" s="23" t="s">
        <v>18</v>
      </c>
      <c r="G4" s="54">
        <v>1</v>
      </c>
      <c r="H4" s="54">
        <v>0</v>
      </c>
      <c r="I4" s="41" t="s">
        <v>916</v>
      </c>
      <c r="J4" s="52"/>
      <c r="K4" s="52"/>
      <c r="L4" s="42"/>
      <c r="M4" s="52">
        <v>0</v>
      </c>
      <c r="N4" s="52">
        <v>1</v>
      </c>
      <c r="O4" s="52">
        <v>0</v>
      </c>
      <c r="P4" s="43" t="s">
        <v>21</v>
      </c>
    </row>
    <row r="5" spans="1:16" ht="21" customHeight="1" x14ac:dyDescent="0.2">
      <c r="A5" s="2">
        <v>2</v>
      </c>
      <c r="B5" s="3" t="s">
        <v>233</v>
      </c>
      <c r="C5" s="3" t="s">
        <v>234</v>
      </c>
      <c r="D5" s="59">
        <v>0</v>
      </c>
      <c r="E5" s="59">
        <v>1</v>
      </c>
      <c r="F5" s="21" t="s">
        <v>32</v>
      </c>
      <c r="G5" s="54">
        <v>1</v>
      </c>
      <c r="H5" s="54">
        <v>0</v>
      </c>
      <c r="I5" s="43" t="s">
        <v>916</v>
      </c>
      <c r="L5" s="41"/>
      <c r="M5" s="54">
        <v>1</v>
      </c>
      <c r="N5" s="54">
        <v>0</v>
      </c>
      <c r="O5" s="54">
        <v>0</v>
      </c>
      <c r="P5" s="43" t="s">
        <v>45</v>
      </c>
    </row>
    <row r="6" spans="1:16" ht="21" customHeight="1" x14ac:dyDescent="0.2">
      <c r="A6" s="2">
        <v>3</v>
      </c>
      <c r="B6" s="3" t="s">
        <v>891</v>
      </c>
      <c r="C6" s="3" t="s">
        <v>892</v>
      </c>
      <c r="D6" s="59">
        <v>1</v>
      </c>
      <c r="E6" s="59">
        <v>0</v>
      </c>
      <c r="F6" s="24" t="s">
        <v>18</v>
      </c>
      <c r="I6" s="45"/>
      <c r="J6" s="52">
        <v>0</v>
      </c>
      <c r="K6" s="52">
        <v>1</v>
      </c>
      <c r="L6" s="42" t="s">
        <v>920</v>
      </c>
      <c r="M6" s="54">
        <v>0</v>
      </c>
      <c r="N6" s="54">
        <v>0</v>
      </c>
      <c r="O6" s="54">
        <v>1</v>
      </c>
      <c r="P6" s="43" t="s">
        <v>34</v>
      </c>
    </row>
    <row r="7" spans="1:16" ht="21" customHeight="1" x14ac:dyDescent="0.2">
      <c r="A7" s="2">
        <v>4</v>
      </c>
      <c r="B7" s="3" t="s">
        <v>227</v>
      </c>
      <c r="C7" s="3" t="s">
        <v>228</v>
      </c>
      <c r="D7" s="59">
        <v>0</v>
      </c>
      <c r="E7" s="59">
        <v>1</v>
      </c>
      <c r="F7" s="13" t="s">
        <v>32</v>
      </c>
      <c r="G7" s="54">
        <v>1</v>
      </c>
      <c r="H7" s="54">
        <v>0</v>
      </c>
      <c r="I7" s="44" t="s">
        <v>916</v>
      </c>
      <c r="J7" s="54">
        <v>1</v>
      </c>
      <c r="K7" s="54">
        <v>0</v>
      </c>
      <c r="L7" s="41" t="s">
        <v>923</v>
      </c>
      <c r="M7" s="52">
        <v>0</v>
      </c>
      <c r="N7" s="52">
        <v>1</v>
      </c>
      <c r="O7" s="52">
        <v>0</v>
      </c>
      <c r="P7" s="43" t="s">
        <v>21</v>
      </c>
    </row>
    <row r="8" spans="1:16" ht="21" customHeight="1" x14ac:dyDescent="0.2">
      <c r="A8" s="2">
        <v>5</v>
      </c>
      <c r="B8" s="3" t="s">
        <v>347</v>
      </c>
      <c r="C8" s="3" t="s">
        <v>348</v>
      </c>
      <c r="D8" s="59">
        <v>0</v>
      </c>
      <c r="E8" s="59">
        <v>1</v>
      </c>
      <c r="F8" s="13" t="s">
        <v>32</v>
      </c>
      <c r="G8" s="54">
        <v>1</v>
      </c>
      <c r="H8" s="54">
        <v>0</v>
      </c>
      <c r="I8" s="44" t="s">
        <v>916</v>
      </c>
      <c r="J8" s="54">
        <v>1</v>
      </c>
      <c r="K8" s="54">
        <v>0</v>
      </c>
      <c r="L8" s="41" t="s">
        <v>923</v>
      </c>
      <c r="M8" s="54">
        <v>1</v>
      </c>
      <c r="N8" s="54">
        <v>0</v>
      </c>
      <c r="O8" s="54">
        <v>0</v>
      </c>
      <c r="P8" s="43" t="s">
        <v>45</v>
      </c>
    </row>
    <row r="9" spans="1:16" ht="21" customHeight="1" x14ac:dyDescent="0.2">
      <c r="A9" s="2">
        <v>6</v>
      </c>
      <c r="B9" s="3" t="s">
        <v>859</v>
      </c>
      <c r="C9" s="3" t="s">
        <v>860</v>
      </c>
      <c r="D9" s="59">
        <v>1</v>
      </c>
      <c r="E9" s="59">
        <v>0</v>
      </c>
      <c r="F9" s="13" t="s">
        <v>18</v>
      </c>
      <c r="G9" s="52">
        <v>0</v>
      </c>
      <c r="H9" s="52">
        <v>1</v>
      </c>
      <c r="I9" s="44" t="s">
        <v>928</v>
      </c>
      <c r="J9" s="52">
        <v>0</v>
      </c>
      <c r="K9" s="52">
        <v>1</v>
      </c>
      <c r="L9" s="42" t="s">
        <v>920</v>
      </c>
      <c r="M9" s="52">
        <v>0</v>
      </c>
      <c r="N9" s="52">
        <v>1</v>
      </c>
      <c r="O9" s="52">
        <v>0</v>
      </c>
      <c r="P9" s="43" t="s">
        <v>21</v>
      </c>
    </row>
    <row r="10" spans="1:16" ht="21" customHeight="1" x14ac:dyDescent="0.2">
      <c r="A10" s="2">
        <v>7</v>
      </c>
      <c r="B10" s="3" t="s">
        <v>806</v>
      </c>
      <c r="C10" s="3" t="s">
        <v>807</v>
      </c>
      <c r="D10" s="59">
        <v>1</v>
      </c>
      <c r="E10" s="59">
        <v>0</v>
      </c>
      <c r="F10" s="23" t="s">
        <v>18</v>
      </c>
      <c r="G10" s="54">
        <v>1</v>
      </c>
      <c r="H10" s="54">
        <v>0</v>
      </c>
      <c r="I10" s="41" t="s">
        <v>916</v>
      </c>
      <c r="J10" s="52"/>
      <c r="K10" s="52"/>
      <c r="L10" s="42"/>
      <c r="M10" s="52">
        <v>0</v>
      </c>
      <c r="N10" s="52">
        <v>1</v>
      </c>
      <c r="O10" s="52">
        <v>0</v>
      </c>
      <c r="P10" s="43" t="s">
        <v>21</v>
      </c>
    </row>
    <row r="11" spans="1:16" ht="21" customHeight="1" x14ac:dyDescent="0.2">
      <c r="A11" s="2">
        <v>8</v>
      </c>
      <c r="B11" s="3" t="s">
        <v>150</v>
      </c>
      <c r="C11" s="3" t="s">
        <v>151</v>
      </c>
      <c r="D11" s="59">
        <v>1</v>
      </c>
      <c r="E11" s="59">
        <v>0</v>
      </c>
      <c r="F11" s="13" t="s">
        <v>18</v>
      </c>
      <c r="G11" s="54">
        <v>1</v>
      </c>
      <c r="H11" s="54">
        <v>0</v>
      </c>
      <c r="I11" s="44" t="s">
        <v>916</v>
      </c>
      <c r="J11" s="54">
        <v>1</v>
      </c>
      <c r="K11" s="54">
        <v>0</v>
      </c>
      <c r="L11" s="41" t="s">
        <v>923</v>
      </c>
      <c r="M11" s="54">
        <v>1</v>
      </c>
      <c r="N11" s="54">
        <v>0</v>
      </c>
      <c r="O11" s="54">
        <v>0</v>
      </c>
      <c r="P11" s="42" t="s">
        <v>45</v>
      </c>
    </row>
    <row r="12" spans="1:16" ht="21" customHeight="1" x14ac:dyDescent="0.2">
      <c r="A12" s="2">
        <v>9</v>
      </c>
      <c r="B12" s="3" t="s">
        <v>496</v>
      </c>
      <c r="C12" s="3" t="s">
        <v>497</v>
      </c>
      <c r="D12" s="59">
        <v>1</v>
      </c>
      <c r="E12" s="59">
        <v>0</v>
      </c>
      <c r="F12" s="23" t="s">
        <v>18</v>
      </c>
      <c r="G12" s="54">
        <v>1</v>
      </c>
      <c r="H12" s="54">
        <v>0</v>
      </c>
      <c r="I12" s="39" t="s">
        <v>916</v>
      </c>
      <c r="L12" s="41"/>
      <c r="M12" s="52">
        <v>0</v>
      </c>
      <c r="N12" s="52">
        <v>1</v>
      </c>
      <c r="O12" s="52">
        <v>0</v>
      </c>
      <c r="P12" s="43" t="s">
        <v>21</v>
      </c>
    </row>
    <row r="13" spans="1:16" ht="21" customHeight="1" x14ac:dyDescent="0.2">
      <c r="A13" s="2">
        <v>10</v>
      </c>
      <c r="B13" s="3" t="s">
        <v>126</v>
      </c>
      <c r="C13" s="3" t="s">
        <v>127</v>
      </c>
      <c r="D13" s="59">
        <v>1</v>
      </c>
      <c r="E13" s="59">
        <v>0</v>
      </c>
      <c r="F13" s="14" t="s">
        <v>18</v>
      </c>
      <c r="G13" s="54">
        <v>1</v>
      </c>
      <c r="H13" s="54">
        <v>0</v>
      </c>
      <c r="I13" s="42" t="s">
        <v>916</v>
      </c>
      <c r="J13" s="52"/>
      <c r="K13" s="52"/>
      <c r="L13" s="42"/>
      <c r="M13" s="54">
        <v>1</v>
      </c>
      <c r="N13" s="54">
        <v>0</v>
      </c>
      <c r="O13" s="54">
        <v>0</v>
      </c>
      <c r="P13" s="42" t="s">
        <v>45</v>
      </c>
    </row>
    <row r="14" spans="1:16" ht="21" customHeight="1" x14ac:dyDescent="0.2">
      <c r="A14" s="2">
        <v>11</v>
      </c>
      <c r="B14" s="3" t="s">
        <v>908</v>
      </c>
      <c r="C14" s="3" t="s">
        <v>909</v>
      </c>
      <c r="D14" s="59">
        <v>1</v>
      </c>
      <c r="E14" s="59">
        <v>0</v>
      </c>
      <c r="F14" s="13" t="s">
        <v>18</v>
      </c>
      <c r="G14" s="54">
        <v>1</v>
      </c>
      <c r="H14" s="54">
        <v>0</v>
      </c>
      <c r="I14" s="44" t="s">
        <v>916</v>
      </c>
      <c r="J14" s="52">
        <v>0</v>
      </c>
      <c r="K14" s="52">
        <v>1</v>
      </c>
      <c r="L14" s="42" t="s">
        <v>920</v>
      </c>
      <c r="M14" s="54">
        <v>1</v>
      </c>
      <c r="N14" s="54">
        <v>0</v>
      </c>
      <c r="O14" s="54">
        <v>0</v>
      </c>
      <c r="P14" s="43" t="s">
        <v>45</v>
      </c>
    </row>
    <row r="15" spans="1:16" ht="21" customHeight="1" x14ac:dyDescent="0.2">
      <c r="A15" s="2">
        <v>12</v>
      </c>
      <c r="B15" s="3" t="s">
        <v>533</v>
      </c>
      <c r="C15" s="3" t="s">
        <v>534</v>
      </c>
      <c r="D15" s="59">
        <v>1</v>
      </c>
      <c r="E15" s="59">
        <v>0</v>
      </c>
      <c r="F15" s="23" t="s">
        <v>18</v>
      </c>
      <c r="G15" s="54">
        <v>1</v>
      </c>
      <c r="H15" s="54">
        <v>0</v>
      </c>
      <c r="I15" s="39" t="s">
        <v>916</v>
      </c>
      <c r="J15" s="52">
        <v>0</v>
      </c>
      <c r="K15" s="52">
        <v>1</v>
      </c>
      <c r="L15" s="42" t="s">
        <v>920</v>
      </c>
      <c r="M15" s="52">
        <v>0</v>
      </c>
      <c r="N15" s="52">
        <v>1</v>
      </c>
      <c r="O15" s="52">
        <v>0</v>
      </c>
      <c r="P15" s="43" t="s">
        <v>21</v>
      </c>
    </row>
    <row r="16" spans="1:16" ht="21" customHeight="1" x14ac:dyDescent="0.2">
      <c r="A16" s="2">
        <v>13</v>
      </c>
      <c r="B16" s="3" t="s">
        <v>375</v>
      </c>
      <c r="C16" s="3" t="s">
        <v>376</v>
      </c>
      <c r="D16" s="59">
        <v>0</v>
      </c>
      <c r="E16" s="59">
        <v>1</v>
      </c>
      <c r="F16" s="13" t="s">
        <v>32</v>
      </c>
      <c r="G16" s="52"/>
      <c r="H16" s="52"/>
      <c r="I16" s="44"/>
      <c r="J16" s="54">
        <v>1</v>
      </c>
      <c r="K16" s="54">
        <v>0</v>
      </c>
      <c r="L16" s="42" t="s">
        <v>923</v>
      </c>
      <c r="M16" s="52">
        <v>0</v>
      </c>
      <c r="N16" s="52">
        <v>1</v>
      </c>
      <c r="O16" s="52">
        <v>0</v>
      </c>
      <c r="P16" s="43" t="s">
        <v>21</v>
      </c>
    </row>
    <row r="17" spans="1:16" ht="21" customHeight="1" x14ac:dyDescent="0.2">
      <c r="A17" s="2">
        <v>14</v>
      </c>
      <c r="B17" s="3" t="s">
        <v>488</v>
      </c>
      <c r="C17" s="3" t="s">
        <v>489</v>
      </c>
      <c r="D17" s="59">
        <v>0</v>
      </c>
      <c r="E17" s="59">
        <v>1</v>
      </c>
      <c r="F17" s="23" t="s">
        <v>32</v>
      </c>
      <c r="G17" s="54">
        <v>1</v>
      </c>
      <c r="H17" s="54">
        <v>0</v>
      </c>
      <c r="I17" s="39" t="s">
        <v>916</v>
      </c>
      <c r="L17" s="41"/>
      <c r="M17" s="52">
        <v>0</v>
      </c>
      <c r="N17" s="52">
        <v>1</v>
      </c>
      <c r="O17" s="52">
        <v>0</v>
      </c>
      <c r="P17" s="43" t="s">
        <v>21</v>
      </c>
    </row>
    <row r="18" spans="1:16" ht="21" customHeight="1" x14ac:dyDescent="0.2">
      <c r="A18" s="2">
        <v>15</v>
      </c>
      <c r="B18" s="3" t="s">
        <v>145</v>
      </c>
      <c r="C18" s="3" t="s">
        <v>146</v>
      </c>
      <c r="D18" s="59">
        <v>0</v>
      </c>
      <c r="E18" s="59">
        <v>1</v>
      </c>
      <c r="F18" s="13" t="s">
        <v>32</v>
      </c>
      <c r="G18" s="52"/>
      <c r="H18" s="52"/>
      <c r="I18" s="44"/>
      <c r="J18" s="52">
        <v>0</v>
      </c>
      <c r="K18" s="52">
        <v>1</v>
      </c>
      <c r="L18" s="42" t="s">
        <v>920</v>
      </c>
      <c r="M18" s="54">
        <v>1</v>
      </c>
      <c r="N18" s="54">
        <v>0</v>
      </c>
      <c r="O18" s="54">
        <v>0</v>
      </c>
      <c r="P18" s="42" t="s">
        <v>45</v>
      </c>
    </row>
    <row r="19" spans="1:16" ht="21" customHeight="1" x14ac:dyDescent="0.2">
      <c r="A19" s="2">
        <v>16</v>
      </c>
      <c r="B19" s="3" t="s">
        <v>414</v>
      </c>
      <c r="C19" s="3" t="s">
        <v>415</v>
      </c>
      <c r="D19" s="59">
        <v>0</v>
      </c>
      <c r="E19" s="59">
        <v>1</v>
      </c>
      <c r="F19" s="23" t="s">
        <v>32</v>
      </c>
      <c r="G19" s="52">
        <v>0</v>
      </c>
      <c r="H19" s="52">
        <v>1</v>
      </c>
      <c r="I19" s="44" t="s">
        <v>928</v>
      </c>
      <c r="L19" s="41"/>
      <c r="M19" s="54">
        <v>1</v>
      </c>
      <c r="N19" s="54">
        <v>0</v>
      </c>
      <c r="O19" s="54">
        <v>0</v>
      </c>
      <c r="P19" s="43" t="s">
        <v>45</v>
      </c>
    </row>
    <row r="20" spans="1:16" ht="21" customHeight="1" x14ac:dyDescent="0.2">
      <c r="A20" s="2">
        <v>17</v>
      </c>
      <c r="B20" s="3" t="s">
        <v>155</v>
      </c>
      <c r="C20" s="3" t="s">
        <v>156</v>
      </c>
      <c r="D20" s="59">
        <v>1</v>
      </c>
      <c r="E20" s="59">
        <v>0</v>
      </c>
      <c r="F20" s="13" t="s">
        <v>18</v>
      </c>
      <c r="G20" s="54">
        <v>1</v>
      </c>
      <c r="H20" s="54">
        <v>0</v>
      </c>
      <c r="I20" s="44" t="s">
        <v>916</v>
      </c>
      <c r="J20" s="52"/>
      <c r="K20" s="52"/>
      <c r="L20" s="42"/>
      <c r="M20" s="54">
        <v>0</v>
      </c>
      <c r="N20" s="54">
        <v>0</v>
      </c>
      <c r="O20" s="54">
        <v>1</v>
      </c>
      <c r="P20" s="42" t="s">
        <v>34</v>
      </c>
    </row>
    <row r="21" spans="1:16" ht="21" customHeight="1" x14ac:dyDescent="0.2">
      <c r="A21" s="2">
        <v>18</v>
      </c>
      <c r="B21" s="3" t="s">
        <v>220</v>
      </c>
      <c r="C21" s="3" t="s">
        <v>221</v>
      </c>
      <c r="D21" s="59">
        <v>1</v>
      </c>
      <c r="E21" s="59">
        <v>0</v>
      </c>
      <c r="F21" s="13" t="s">
        <v>18</v>
      </c>
      <c r="G21" s="52"/>
      <c r="H21" s="52"/>
      <c r="I21" s="44"/>
      <c r="J21" s="54">
        <v>1</v>
      </c>
      <c r="K21" s="54">
        <v>0</v>
      </c>
      <c r="L21" s="41" t="s">
        <v>923</v>
      </c>
      <c r="M21" s="54">
        <v>1</v>
      </c>
      <c r="N21" s="54">
        <v>0</v>
      </c>
      <c r="O21" s="54">
        <v>0</v>
      </c>
      <c r="P21" s="43" t="s">
        <v>45</v>
      </c>
    </row>
    <row r="22" spans="1:16" ht="21" customHeight="1" x14ac:dyDescent="0.2">
      <c r="A22" s="2">
        <v>19</v>
      </c>
      <c r="B22" s="3" t="s">
        <v>504</v>
      </c>
      <c r="C22" s="3" t="s">
        <v>505</v>
      </c>
      <c r="D22" s="59">
        <v>1</v>
      </c>
      <c r="E22" s="59">
        <v>0</v>
      </c>
      <c r="F22" s="23" t="s">
        <v>18</v>
      </c>
      <c r="G22" s="52">
        <v>0</v>
      </c>
      <c r="H22" s="52">
        <v>1</v>
      </c>
      <c r="I22" s="44" t="s">
        <v>928</v>
      </c>
      <c r="L22" s="41"/>
      <c r="M22" s="54">
        <v>1</v>
      </c>
      <c r="N22" s="54">
        <v>0</v>
      </c>
      <c r="O22" s="54">
        <v>0</v>
      </c>
      <c r="P22" s="43" t="s">
        <v>45</v>
      </c>
    </row>
    <row r="23" spans="1:16" ht="21" customHeight="1" x14ac:dyDescent="0.2">
      <c r="A23" s="2">
        <v>20</v>
      </c>
      <c r="B23" s="3" t="s">
        <v>35</v>
      </c>
      <c r="C23" s="3" t="s">
        <v>36</v>
      </c>
      <c r="D23" s="59">
        <v>1</v>
      </c>
      <c r="E23" s="59">
        <v>0</v>
      </c>
      <c r="F23" s="34" t="s">
        <v>18</v>
      </c>
      <c r="G23" s="54">
        <v>1</v>
      </c>
      <c r="H23" s="54">
        <v>0</v>
      </c>
      <c r="I23" s="44" t="s">
        <v>916</v>
      </c>
      <c r="J23" s="52">
        <v>0</v>
      </c>
      <c r="K23" s="52">
        <v>1</v>
      </c>
      <c r="L23" s="42" t="s">
        <v>920</v>
      </c>
      <c r="M23" s="52">
        <v>0</v>
      </c>
      <c r="N23" s="52">
        <v>1</v>
      </c>
      <c r="O23" s="52">
        <v>0</v>
      </c>
      <c r="P23" s="42" t="s">
        <v>21</v>
      </c>
    </row>
    <row r="24" spans="1:16" ht="21" customHeight="1" x14ac:dyDescent="0.2">
      <c r="A24" s="2">
        <v>21</v>
      </c>
      <c r="B24" s="3" t="s">
        <v>480</v>
      </c>
      <c r="C24" s="3" t="s">
        <v>481</v>
      </c>
      <c r="D24" s="59">
        <v>1</v>
      </c>
      <c r="E24" s="59">
        <v>0</v>
      </c>
      <c r="F24" s="23" t="s">
        <v>18</v>
      </c>
      <c r="G24" s="54">
        <v>1</v>
      </c>
      <c r="H24" s="54">
        <v>0</v>
      </c>
      <c r="I24" s="39" t="s">
        <v>916</v>
      </c>
      <c r="J24" s="54">
        <v>1</v>
      </c>
      <c r="K24" s="54">
        <v>0</v>
      </c>
      <c r="L24" s="41" t="s">
        <v>923</v>
      </c>
      <c r="M24" s="52">
        <v>0</v>
      </c>
      <c r="N24" s="52">
        <v>1</v>
      </c>
      <c r="O24" s="52">
        <v>0</v>
      </c>
      <c r="P24" s="43" t="s">
        <v>21</v>
      </c>
    </row>
    <row r="25" spans="1:16" ht="21" customHeight="1" x14ac:dyDescent="0.2">
      <c r="A25" s="2">
        <v>22</v>
      </c>
      <c r="B25" s="3" t="s">
        <v>591</v>
      </c>
      <c r="C25" s="3" t="s">
        <v>592</v>
      </c>
      <c r="D25" s="59">
        <v>1</v>
      </c>
      <c r="E25" s="59">
        <v>0</v>
      </c>
      <c r="F25" s="13" t="s">
        <v>18</v>
      </c>
      <c r="G25" s="52"/>
      <c r="H25" s="52"/>
      <c r="I25" s="44"/>
      <c r="J25" s="52">
        <v>0</v>
      </c>
      <c r="K25" s="52">
        <v>1</v>
      </c>
      <c r="L25" s="42" t="s">
        <v>920</v>
      </c>
      <c r="M25" s="52">
        <v>0</v>
      </c>
      <c r="N25" s="52">
        <v>1</v>
      </c>
      <c r="O25" s="52">
        <v>0</v>
      </c>
      <c r="P25" s="43" t="s">
        <v>21</v>
      </c>
    </row>
    <row r="26" spans="1:16" ht="21" customHeight="1" x14ac:dyDescent="0.2">
      <c r="A26" s="2">
        <v>23</v>
      </c>
      <c r="B26" s="3" t="s">
        <v>837</v>
      </c>
      <c r="C26" s="3" t="s">
        <v>838</v>
      </c>
      <c r="D26" s="59">
        <v>1</v>
      </c>
      <c r="E26" s="59">
        <v>0</v>
      </c>
      <c r="F26" s="24" t="s">
        <v>18</v>
      </c>
      <c r="G26" s="54">
        <v>1</v>
      </c>
      <c r="H26" s="54">
        <v>0</v>
      </c>
      <c r="I26" s="45" t="s">
        <v>916</v>
      </c>
      <c r="J26" s="54">
        <v>1</v>
      </c>
      <c r="K26" s="54">
        <v>0</v>
      </c>
      <c r="L26" s="41" t="s">
        <v>923</v>
      </c>
      <c r="M26" s="54">
        <v>1</v>
      </c>
      <c r="N26" s="54">
        <v>0</v>
      </c>
      <c r="O26" s="54">
        <v>0</v>
      </c>
      <c r="P26" s="43" t="s">
        <v>45</v>
      </c>
    </row>
    <row r="27" spans="1:16" ht="21" customHeight="1" x14ac:dyDescent="0.2">
      <c r="A27" s="2">
        <v>24</v>
      </c>
      <c r="B27" s="3" t="s">
        <v>853</v>
      </c>
      <c r="C27" s="3" t="s">
        <v>854</v>
      </c>
      <c r="D27" s="59">
        <v>1</v>
      </c>
      <c r="E27" s="59">
        <v>0</v>
      </c>
      <c r="F27" s="13" t="s">
        <v>18</v>
      </c>
      <c r="G27" s="54">
        <v>1</v>
      </c>
      <c r="H27" s="54">
        <v>0</v>
      </c>
      <c r="I27" s="44" t="s">
        <v>916</v>
      </c>
      <c r="J27" s="52">
        <v>0</v>
      </c>
      <c r="K27" s="52">
        <v>1</v>
      </c>
      <c r="L27" s="42" t="s">
        <v>920</v>
      </c>
      <c r="M27" s="54">
        <v>0</v>
      </c>
      <c r="N27" s="54">
        <v>0</v>
      </c>
      <c r="O27" s="54">
        <v>1</v>
      </c>
      <c r="P27" s="43" t="s">
        <v>34</v>
      </c>
    </row>
    <row r="28" spans="1:16" ht="21" customHeight="1" x14ac:dyDescent="0.2">
      <c r="A28" s="2">
        <v>25</v>
      </c>
      <c r="B28" s="3" t="s">
        <v>602</v>
      </c>
      <c r="C28" s="3" t="s">
        <v>603</v>
      </c>
      <c r="D28" s="59">
        <v>1</v>
      </c>
      <c r="E28" s="59">
        <v>0</v>
      </c>
      <c r="F28" s="13" t="s">
        <v>18</v>
      </c>
      <c r="G28" s="54">
        <v>1</v>
      </c>
      <c r="H28" s="54">
        <v>0</v>
      </c>
      <c r="I28" s="44" t="s">
        <v>916</v>
      </c>
      <c r="J28" s="52">
        <v>0</v>
      </c>
      <c r="K28" s="52">
        <v>1</v>
      </c>
      <c r="L28" s="42" t="s">
        <v>920</v>
      </c>
      <c r="M28" s="54">
        <v>1</v>
      </c>
      <c r="N28" s="54">
        <v>0</v>
      </c>
      <c r="O28" s="54">
        <v>0</v>
      </c>
      <c r="P28" s="43" t="s">
        <v>45</v>
      </c>
    </row>
    <row r="29" spans="1:16" ht="21" customHeight="1" x14ac:dyDescent="0.2">
      <c r="A29" s="2">
        <v>26</v>
      </c>
      <c r="B29" s="3" t="s">
        <v>791</v>
      </c>
      <c r="C29" s="3" t="s">
        <v>792</v>
      </c>
      <c r="D29" s="59">
        <v>1</v>
      </c>
      <c r="E29" s="59">
        <v>0</v>
      </c>
      <c r="F29" s="13" t="s">
        <v>18</v>
      </c>
      <c r="G29" s="52"/>
      <c r="H29" s="52"/>
      <c r="I29" s="44"/>
      <c r="J29" s="52">
        <v>0</v>
      </c>
      <c r="K29" s="52">
        <v>1</v>
      </c>
      <c r="L29" s="42" t="s">
        <v>920</v>
      </c>
      <c r="M29" s="54">
        <v>1</v>
      </c>
      <c r="N29" s="54">
        <v>0</v>
      </c>
      <c r="O29" s="54">
        <v>0</v>
      </c>
      <c r="P29" s="43" t="s">
        <v>45</v>
      </c>
    </row>
    <row r="30" spans="1:16" ht="21" customHeight="1" x14ac:dyDescent="0.2">
      <c r="A30" s="2">
        <v>27</v>
      </c>
      <c r="B30" s="3" t="s">
        <v>165</v>
      </c>
      <c r="C30" s="3" t="s">
        <v>166</v>
      </c>
      <c r="D30" s="59">
        <v>1</v>
      </c>
      <c r="E30" s="59">
        <v>0</v>
      </c>
      <c r="F30" s="13" t="s">
        <v>18</v>
      </c>
      <c r="G30" s="52">
        <v>0</v>
      </c>
      <c r="H30" s="52">
        <v>1</v>
      </c>
      <c r="I30" s="44" t="s">
        <v>928</v>
      </c>
      <c r="J30" s="54">
        <v>1</v>
      </c>
      <c r="K30" s="54">
        <v>0</v>
      </c>
      <c r="L30" s="41" t="s">
        <v>923</v>
      </c>
      <c r="M30" s="54">
        <v>0</v>
      </c>
      <c r="N30" s="54">
        <v>0</v>
      </c>
      <c r="O30" s="54">
        <v>1</v>
      </c>
      <c r="P30" s="42" t="s">
        <v>34</v>
      </c>
    </row>
    <row r="31" spans="1:16" ht="21" customHeight="1" x14ac:dyDescent="0.2">
      <c r="A31" s="2">
        <v>28</v>
      </c>
      <c r="B31" s="3" t="s">
        <v>285</v>
      </c>
      <c r="C31" s="3" t="s">
        <v>286</v>
      </c>
      <c r="D31" s="59">
        <v>0</v>
      </c>
      <c r="E31" s="59">
        <v>1</v>
      </c>
      <c r="F31" s="13" t="s">
        <v>32</v>
      </c>
      <c r="G31" s="52">
        <v>0</v>
      </c>
      <c r="H31" s="52">
        <v>1</v>
      </c>
      <c r="I31" s="44" t="s">
        <v>928</v>
      </c>
      <c r="J31" s="52">
        <v>0</v>
      </c>
      <c r="K31" s="52">
        <v>1</v>
      </c>
      <c r="L31" s="42" t="s">
        <v>920</v>
      </c>
      <c r="M31" s="54">
        <v>1</v>
      </c>
      <c r="N31" s="54">
        <v>0</v>
      </c>
      <c r="O31" s="54">
        <v>0</v>
      </c>
      <c r="P31" s="43" t="s">
        <v>45</v>
      </c>
    </row>
    <row r="32" spans="1:16" ht="21" customHeight="1" x14ac:dyDescent="0.2">
      <c r="A32" s="2">
        <v>29</v>
      </c>
      <c r="B32" s="3" t="s">
        <v>356</v>
      </c>
      <c r="C32" s="3" t="s">
        <v>357</v>
      </c>
      <c r="D32" s="59">
        <v>0</v>
      </c>
      <c r="E32" s="59">
        <v>1</v>
      </c>
      <c r="F32" s="23" t="s">
        <v>32</v>
      </c>
      <c r="G32" s="54">
        <v>1</v>
      </c>
      <c r="H32" s="54">
        <v>0</v>
      </c>
      <c r="I32" s="39" t="s">
        <v>916</v>
      </c>
      <c r="L32" s="41"/>
      <c r="M32" s="54">
        <v>1</v>
      </c>
      <c r="N32" s="54">
        <v>0</v>
      </c>
      <c r="O32" s="54">
        <v>0</v>
      </c>
      <c r="P32" s="43" t="s">
        <v>45</v>
      </c>
    </row>
    <row r="33" spans="1:16" ht="21" customHeight="1" x14ac:dyDescent="0.2">
      <c r="A33" s="2">
        <v>30</v>
      </c>
      <c r="B33" s="3" t="s">
        <v>97</v>
      </c>
      <c r="C33" s="3" t="s">
        <v>98</v>
      </c>
      <c r="D33" s="59">
        <v>0</v>
      </c>
      <c r="E33" s="59">
        <v>1</v>
      </c>
      <c r="F33" s="13" t="s">
        <v>32</v>
      </c>
      <c r="G33" s="52">
        <v>0</v>
      </c>
      <c r="H33" s="52">
        <v>1</v>
      </c>
      <c r="I33" s="44" t="s">
        <v>928</v>
      </c>
      <c r="J33" s="52">
        <v>0</v>
      </c>
      <c r="K33" s="52">
        <v>1</v>
      </c>
      <c r="L33" s="42" t="s">
        <v>920</v>
      </c>
      <c r="M33" s="54">
        <v>1</v>
      </c>
      <c r="N33" s="54">
        <v>0</v>
      </c>
      <c r="O33" s="54">
        <v>0</v>
      </c>
      <c r="P33" s="42" t="s">
        <v>45</v>
      </c>
    </row>
    <row r="34" spans="1:16" ht="21" customHeight="1" x14ac:dyDescent="0.2">
      <c r="A34" s="2">
        <v>31</v>
      </c>
      <c r="B34" s="3" t="s">
        <v>175</v>
      </c>
      <c r="C34" s="3" t="s">
        <v>176</v>
      </c>
      <c r="D34" s="59">
        <v>1</v>
      </c>
      <c r="E34" s="59">
        <v>0</v>
      </c>
      <c r="F34" s="13" t="s">
        <v>18</v>
      </c>
      <c r="G34" s="54">
        <v>1</v>
      </c>
      <c r="H34" s="54">
        <v>0</v>
      </c>
      <c r="I34" s="44" t="s">
        <v>916</v>
      </c>
      <c r="J34" s="54">
        <v>1</v>
      </c>
      <c r="K34" s="54">
        <v>0</v>
      </c>
      <c r="L34" s="41" t="s">
        <v>923</v>
      </c>
      <c r="M34" s="54">
        <v>1</v>
      </c>
      <c r="N34" s="54">
        <v>0</v>
      </c>
      <c r="O34" s="54">
        <v>0</v>
      </c>
      <c r="P34" s="42" t="s">
        <v>45</v>
      </c>
    </row>
    <row r="35" spans="1:16" ht="21" customHeight="1" x14ac:dyDescent="0.2">
      <c r="A35" s="2">
        <v>32</v>
      </c>
      <c r="B35" s="3" t="s">
        <v>136</v>
      </c>
      <c r="C35" s="3" t="s">
        <v>137</v>
      </c>
      <c r="D35" s="59">
        <v>1</v>
      </c>
      <c r="E35" s="59">
        <v>0</v>
      </c>
      <c r="F35" s="14" t="s">
        <v>18</v>
      </c>
      <c r="G35" s="52">
        <v>0</v>
      </c>
      <c r="H35" s="52">
        <v>1</v>
      </c>
      <c r="I35" s="44" t="s">
        <v>928</v>
      </c>
      <c r="J35" s="52"/>
      <c r="K35" s="52"/>
      <c r="L35" s="42"/>
      <c r="M35" s="54">
        <v>0</v>
      </c>
      <c r="N35" s="54">
        <v>0</v>
      </c>
      <c r="O35" s="54">
        <v>1</v>
      </c>
      <c r="P35" s="42" t="s">
        <v>34</v>
      </c>
    </row>
    <row r="36" spans="1:16" ht="21" customHeight="1" x14ac:dyDescent="0.2">
      <c r="A36" s="2">
        <v>33</v>
      </c>
      <c r="B36" s="3" t="s">
        <v>332</v>
      </c>
      <c r="C36" s="3" t="s">
        <v>333</v>
      </c>
      <c r="D36" s="59">
        <v>1</v>
      </c>
      <c r="E36" s="59">
        <v>0</v>
      </c>
      <c r="F36" s="13" t="s">
        <v>18</v>
      </c>
      <c r="G36" s="52">
        <v>0</v>
      </c>
      <c r="H36" s="52">
        <v>1</v>
      </c>
      <c r="I36" s="44" t="s">
        <v>928</v>
      </c>
      <c r="J36" s="54">
        <v>1</v>
      </c>
      <c r="K36" s="54">
        <v>0</v>
      </c>
      <c r="L36" s="41" t="s">
        <v>923</v>
      </c>
      <c r="M36" s="52">
        <v>0</v>
      </c>
      <c r="N36" s="52">
        <v>1</v>
      </c>
      <c r="O36" s="52">
        <v>0</v>
      </c>
      <c r="P36" s="43" t="s">
        <v>21</v>
      </c>
    </row>
    <row r="37" spans="1:16" ht="21" customHeight="1" x14ac:dyDescent="0.2">
      <c r="A37" s="2">
        <v>34</v>
      </c>
      <c r="B37" s="3" t="s">
        <v>364</v>
      </c>
      <c r="C37" s="3" t="s">
        <v>365</v>
      </c>
      <c r="D37" s="59">
        <v>1</v>
      </c>
      <c r="E37" s="59">
        <v>0</v>
      </c>
      <c r="F37" s="13" t="s">
        <v>18</v>
      </c>
      <c r="G37" s="54">
        <v>1</v>
      </c>
      <c r="H37" s="54">
        <v>0</v>
      </c>
      <c r="I37" s="44" t="s">
        <v>916</v>
      </c>
      <c r="J37" s="52">
        <v>0</v>
      </c>
      <c r="K37" s="52">
        <v>1</v>
      </c>
      <c r="L37" s="42" t="s">
        <v>920</v>
      </c>
      <c r="M37" s="52">
        <v>0</v>
      </c>
      <c r="N37" s="52">
        <v>1</v>
      </c>
      <c r="O37" s="52">
        <v>0</v>
      </c>
      <c r="P37" s="43" t="s">
        <v>21</v>
      </c>
    </row>
    <row r="38" spans="1:16" ht="21" customHeight="1" x14ac:dyDescent="0.2">
      <c r="A38" s="2">
        <v>35</v>
      </c>
      <c r="B38" s="3" t="s">
        <v>685</v>
      </c>
      <c r="C38" s="3" t="s">
        <v>686</v>
      </c>
      <c r="D38" s="59">
        <v>0</v>
      </c>
      <c r="E38" s="59">
        <v>1</v>
      </c>
      <c r="F38" s="13" t="s">
        <v>32</v>
      </c>
      <c r="G38" s="54">
        <v>1</v>
      </c>
      <c r="H38" s="54">
        <v>0</v>
      </c>
      <c r="I38" s="44" t="s">
        <v>916</v>
      </c>
      <c r="J38" s="52"/>
      <c r="K38" s="52"/>
      <c r="L38" s="42"/>
      <c r="M38" s="54">
        <v>1</v>
      </c>
      <c r="N38" s="54">
        <v>0</v>
      </c>
      <c r="O38" s="54">
        <v>0</v>
      </c>
      <c r="P38" s="43" t="s">
        <v>45</v>
      </c>
    </row>
    <row r="39" spans="1:16" ht="21" customHeight="1" x14ac:dyDescent="0.2">
      <c r="A39" s="2">
        <v>36</v>
      </c>
      <c r="B39" s="3" t="s">
        <v>438</v>
      </c>
      <c r="C39" s="3" t="s">
        <v>439</v>
      </c>
      <c r="D39" s="59">
        <v>1</v>
      </c>
      <c r="E39" s="59">
        <v>0</v>
      </c>
      <c r="F39" s="23" t="s">
        <v>18</v>
      </c>
      <c r="G39" s="54">
        <v>1</v>
      </c>
      <c r="H39" s="54">
        <v>0</v>
      </c>
      <c r="I39" s="39" t="s">
        <v>916</v>
      </c>
      <c r="J39" s="52"/>
      <c r="K39" s="52"/>
      <c r="L39" s="42"/>
      <c r="M39" s="54">
        <v>1</v>
      </c>
      <c r="N39" s="54">
        <v>0</v>
      </c>
      <c r="O39" s="54">
        <v>0</v>
      </c>
      <c r="P39" s="43" t="s">
        <v>45</v>
      </c>
    </row>
    <row r="40" spans="1:16" ht="21" customHeight="1" x14ac:dyDescent="0.2">
      <c r="A40" s="2">
        <v>37</v>
      </c>
      <c r="B40" s="3" t="s">
        <v>538</v>
      </c>
      <c r="C40" s="3" t="s">
        <v>539</v>
      </c>
      <c r="D40" s="59">
        <v>1</v>
      </c>
      <c r="E40" s="59">
        <v>0</v>
      </c>
      <c r="F40" s="23" t="s">
        <v>18</v>
      </c>
      <c r="G40" s="54">
        <v>1</v>
      </c>
      <c r="H40" s="54">
        <v>0</v>
      </c>
      <c r="I40" s="39" t="s">
        <v>916</v>
      </c>
      <c r="J40" s="52"/>
      <c r="K40" s="52"/>
      <c r="L40" s="42"/>
      <c r="M40" s="54">
        <v>1</v>
      </c>
      <c r="N40" s="54">
        <v>0</v>
      </c>
      <c r="O40" s="54">
        <v>0</v>
      </c>
      <c r="P40" s="43" t="s">
        <v>45</v>
      </c>
    </row>
    <row r="41" spans="1:16" ht="21" customHeight="1" x14ac:dyDescent="0.2">
      <c r="A41" s="2">
        <v>38</v>
      </c>
      <c r="B41" s="3" t="s">
        <v>423</v>
      </c>
      <c r="C41" s="3" t="s">
        <v>424</v>
      </c>
      <c r="D41" s="59">
        <v>0</v>
      </c>
      <c r="E41" s="59">
        <v>1</v>
      </c>
      <c r="F41" s="23" t="s">
        <v>32</v>
      </c>
      <c r="G41" s="54">
        <v>1</v>
      </c>
      <c r="H41" s="54">
        <v>0</v>
      </c>
      <c r="I41" s="39" t="s">
        <v>916</v>
      </c>
      <c r="L41" s="41"/>
      <c r="M41" s="54">
        <v>0</v>
      </c>
      <c r="N41" s="54">
        <v>0</v>
      </c>
      <c r="O41" s="54">
        <v>1</v>
      </c>
      <c r="P41" s="43" t="s">
        <v>34</v>
      </c>
    </row>
    <row r="42" spans="1:16" ht="21" customHeight="1" x14ac:dyDescent="0.2">
      <c r="A42" s="2">
        <v>39</v>
      </c>
      <c r="B42" s="3" t="s">
        <v>903</v>
      </c>
      <c r="C42" s="3" t="s">
        <v>904</v>
      </c>
      <c r="D42" s="59">
        <v>0</v>
      </c>
      <c r="E42" s="59">
        <v>1</v>
      </c>
      <c r="F42" s="13" t="s">
        <v>32</v>
      </c>
      <c r="G42" s="52">
        <v>0</v>
      </c>
      <c r="H42" s="52">
        <v>1</v>
      </c>
      <c r="I42" s="44" t="s">
        <v>928</v>
      </c>
      <c r="J42" s="52"/>
      <c r="K42" s="52"/>
      <c r="L42" s="42"/>
      <c r="M42" s="52">
        <v>0</v>
      </c>
      <c r="N42" s="52">
        <v>1</v>
      </c>
      <c r="O42" s="52">
        <v>0</v>
      </c>
      <c r="P42" s="43" t="s">
        <v>21</v>
      </c>
    </row>
    <row r="43" spans="1:16" ht="21" customHeight="1" x14ac:dyDescent="0.2">
      <c r="A43" s="2">
        <v>40</v>
      </c>
      <c r="B43" s="3" t="s">
        <v>74</v>
      </c>
      <c r="C43" s="3" t="s">
        <v>75</v>
      </c>
      <c r="D43" s="59">
        <v>1</v>
      </c>
      <c r="E43" s="59">
        <v>0</v>
      </c>
      <c r="F43" s="14" t="s">
        <v>18</v>
      </c>
      <c r="G43" s="52">
        <v>0</v>
      </c>
      <c r="H43" s="52">
        <v>1</v>
      </c>
      <c r="I43" s="44" t="s">
        <v>928</v>
      </c>
      <c r="J43" s="52"/>
      <c r="K43" s="52"/>
      <c r="L43" s="42"/>
      <c r="M43" s="54">
        <v>1</v>
      </c>
      <c r="N43" s="54">
        <v>0</v>
      </c>
      <c r="O43" s="54">
        <v>0</v>
      </c>
      <c r="P43" s="42" t="s">
        <v>45</v>
      </c>
    </row>
    <row r="44" spans="1:16" ht="21" customHeight="1" x14ac:dyDescent="0.2">
      <c r="A44" s="2">
        <v>41</v>
      </c>
      <c r="B44" s="3" t="s">
        <v>400</v>
      </c>
      <c r="C44" s="3" t="s">
        <v>401</v>
      </c>
      <c r="D44" s="59">
        <v>1</v>
      </c>
      <c r="E44" s="59">
        <v>0</v>
      </c>
      <c r="F44" s="23" t="s">
        <v>18</v>
      </c>
      <c r="G44" s="54">
        <v>1</v>
      </c>
      <c r="H44" s="54">
        <v>0</v>
      </c>
      <c r="I44" s="39" t="s">
        <v>916</v>
      </c>
      <c r="J44" s="52"/>
      <c r="K44" s="52"/>
      <c r="L44" s="42"/>
      <c r="M44" s="54">
        <v>1</v>
      </c>
      <c r="N44" s="54">
        <v>0</v>
      </c>
      <c r="O44" s="54">
        <v>0</v>
      </c>
      <c r="P44" s="43" t="s">
        <v>45</v>
      </c>
    </row>
    <row r="45" spans="1:16" ht="21" customHeight="1" x14ac:dyDescent="0.2">
      <c r="A45" s="2">
        <v>42</v>
      </c>
      <c r="B45" s="3" t="s">
        <v>252</v>
      </c>
      <c r="C45" s="3" t="s">
        <v>253</v>
      </c>
      <c r="D45" s="59">
        <v>0</v>
      </c>
      <c r="E45" s="59">
        <v>1</v>
      </c>
      <c r="F45" s="13" t="s">
        <v>32</v>
      </c>
      <c r="G45" s="52"/>
      <c r="H45" s="52"/>
      <c r="I45" s="44"/>
      <c r="J45" s="54">
        <v>1</v>
      </c>
      <c r="K45" s="54">
        <v>0</v>
      </c>
      <c r="L45" s="41" t="s">
        <v>923</v>
      </c>
      <c r="M45" s="54">
        <v>1</v>
      </c>
      <c r="N45" s="54">
        <v>0</v>
      </c>
      <c r="O45" s="54">
        <v>0</v>
      </c>
      <c r="P45" s="43" t="s">
        <v>45</v>
      </c>
    </row>
    <row r="46" spans="1:16" ht="21" customHeight="1" x14ac:dyDescent="0.2">
      <c r="A46" s="2">
        <v>43</v>
      </c>
      <c r="B46" s="3" t="s">
        <v>274</v>
      </c>
      <c r="C46" s="3" t="s">
        <v>275</v>
      </c>
      <c r="D46" s="59">
        <v>1</v>
      </c>
      <c r="E46" s="59">
        <v>0</v>
      </c>
      <c r="F46" s="13" t="s">
        <v>18</v>
      </c>
      <c r="G46" s="54">
        <v>1</v>
      </c>
      <c r="H46" s="54">
        <v>0</v>
      </c>
      <c r="I46" s="44" t="s">
        <v>916</v>
      </c>
      <c r="J46" s="52">
        <v>0</v>
      </c>
      <c r="K46" s="52">
        <v>1</v>
      </c>
      <c r="L46" s="42" t="s">
        <v>920</v>
      </c>
      <c r="M46" s="54">
        <v>1</v>
      </c>
      <c r="N46" s="54">
        <v>0</v>
      </c>
      <c r="O46" s="54">
        <v>0</v>
      </c>
      <c r="P46" s="43" t="s">
        <v>45</v>
      </c>
    </row>
    <row r="47" spans="1:16" ht="21" customHeight="1" x14ac:dyDescent="0.2">
      <c r="A47" s="2">
        <v>44</v>
      </c>
      <c r="B47" s="3" t="s">
        <v>461</v>
      </c>
      <c r="C47" s="3" t="s">
        <v>462</v>
      </c>
      <c r="D47" s="59">
        <v>1</v>
      </c>
      <c r="E47" s="59">
        <v>0</v>
      </c>
      <c r="F47" s="13" t="s">
        <v>18</v>
      </c>
      <c r="G47" s="54">
        <v>1</v>
      </c>
      <c r="H47" s="54">
        <v>0</v>
      </c>
      <c r="I47" s="44" t="s">
        <v>916</v>
      </c>
      <c r="J47" s="52">
        <v>0</v>
      </c>
      <c r="K47" s="52">
        <v>1</v>
      </c>
      <c r="L47" s="42" t="s">
        <v>920</v>
      </c>
      <c r="M47" s="52">
        <v>0</v>
      </c>
      <c r="N47" s="52">
        <v>1</v>
      </c>
      <c r="O47" s="52">
        <v>0</v>
      </c>
      <c r="P47" s="43" t="s">
        <v>21</v>
      </c>
    </row>
    <row r="48" spans="1:16" ht="21" customHeight="1" x14ac:dyDescent="0.2">
      <c r="A48" s="2">
        <v>45</v>
      </c>
      <c r="B48" s="3" t="s">
        <v>644</v>
      </c>
      <c r="C48" s="3" t="s">
        <v>645</v>
      </c>
      <c r="D48" s="59">
        <v>1</v>
      </c>
      <c r="E48" s="59">
        <v>0</v>
      </c>
      <c r="F48" s="23" t="s">
        <v>18</v>
      </c>
      <c r="G48" s="52">
        <v>0</v>
      </c>
      <c r="H48" s="52">
        <v>1</v>
      </c>
      <c r="I48" s="44" t="s">
        <v>928</v>
      </c>
      <c r="L48" s="41"/>
      <c r="M48" s="52">
        <v>0</v>
      </c>
      <c r="N48" s="52">
        <v>1</v>
      </c>
      <c r="O48" s="52">
        <v>0</v>
      </c>
      <c r="P48" s="43" t="s">
        <v>21</v>
      </c>
    </row>
    <row r="49" spans="1:16" ht="21" customHeight="1" x14ac:dyDescent="0.2">
      <c r="A49" s="2">
        <v>46</v>
      </c>
      <c r="B49" s="3" t="s">
        <v>303</v>
      </c>
      <c r="C49" s="3" t="s">
        <v>304</v>
      </c>
      <c r="D49" s="59">
        <v>1</v>
      </c>
      <c r="E49" s="59">
        <v>0</v>
      </c>
      <c r="F49" s="23" t="s">
        <v>18</v>
      </c>
      <c r="G49" s="54">
        <v>1</v>
      </c>
      <c r="H49" s="54">
        <v>0</v>
      </c>
      <c r="I49" s="39" t="s">
        <v>916</v>
      </c>
      <c r="J49" s="52"/>
      <c r="K49" s="52"/>
      <c r="L49" s="42"/>
      <c r="M49" s="54">
        <v>1</v>
      </c>
      <c r="N49" s="54">
        <v>0</v>
      </c>
      <c r="O49" s="54">
        <v>0</v>
      </c>
      <c r="P49" s="43" t="s">
        <v>45</v>
      </c>
    </row>
    <row r="50" spans="1:16" ht="21" customHeight="1" x14ac:dyDescent="0.2">
      <c r="A50" s="2">
        <v>47</v>
      </c>
      <c r="B50" s="3" t="s">
        <v>443</v>
      </c>
      <c r="C50" s="3" t="s">
        <v>444</v>
      </c>
      <c r="D50" s="59">
        <v>1</v>
      </c>
      <c r="E50" s="59">
        <v>0</v>
      </c>
      <c r="F50" s="23" t="s">
        <v>18</v>
      </c>
      <c r="G50" s="54">
        <v>1</v>
      </c>
      <c r="H50" s="54">
        <v>0</v>
      </c>
      <c r="I50" s="39" t="s">
        <v>916</v>
      </c>
      <c r="J50" s="52">
        <v>0</v>
      </c>
      <c r="K50" s="52">
        <v>1</v>
      </c>
      <c r="L50" s="42" t="s">
        <v>920</v>
      </c>
      <c r="M50" s="54">
        <v>1</v>
      </c>
      <c r="N50" s="54">
        <v>0</v>
      </c>
      <c r="O50" s="54">
        <v>0</v>
      </c>
      <c r="P50" s="43" t="s">
        <v>45</v>
      </c>
    </row>
    <row r="51" spans="1:16" ht="21" customHeight="1" x14ac:dyDescent="0.2">
      <c r="A51" s="2">
        <v>48</v>
      </c>
      <c r="B51" s="3" t="s">
        <v>409</v>
      </c>
      <c r="C51" s="3" t="s">
        <v>410</v>
      </c>
      <c r="D51" s="59">
        <v>0</v>
      </c>
      <c r="E51" s="59">
        <v>1</v>
      </c>
      <c r="F51" s="23" t="s">
        <v>32</v>
      </c>
      <c r="G51" s="52">
        <v>0</v>
      </c>
      <c r="H51" s="52">
        <v>1</v>
      </c>
      <c r="I51" s="44" t="s">
        <v>928</v>
      </c>
      <c r="L51" s="41"/>
      <c r="M51" s="54">
        <v>1</v>
      </c>
      <c r="N51" s="54">
        <v>0</v>
      </c>
      <c r="O51" s="54">
        <v>0</v>
      </c>
      <c r="P51" s="43" t="s">
        <v>45</v>
      </c>
    </row>
    <row r="52" spans="1:16" ht="21" customHeight="1" x14ac:dyDescent="0.2">
      <c r="A52" s="2">
        <v>49</v>
      </c>
      <c r="B52" s="3" t="s">
        <v>390</v>
      </c>
      <c r="C52" s="3" t="s">
        <v>391</v>
      </c>
      <c r="D52" s="59">
        <v>1</v>
      </c>
      <c r="E52" s="59">
        <v>0</v>
      </c>
      <c r="F52" s="13" t="s">
        <v>18</v>
      </c>
      <c r="G52" s="54">
        <v>1</v>
      </c>
      <c r="H52" s="54">
        <v>0</v>
      </c>
      <c r="I52" s="44" t="s">
        <v>916</v>
      </c>
      <c r="J52" s="54">
        <v>1</v>
      </c>
      <c r="K52" s="54">
        <v>0</v>
      </c>
      <c r="L52" s="41" t="s">
        <v>923</v>
      </c>
      <c r="M52" s="54">
        <v>1</v>
      </c>
      <c r="N52" s="54">
        <v>0</v>
      </c>
      <c r="O52" s="54">
        <v>0</v>
      </c>
      <c r="P52" s="43" t="s">
        <v>45</v>
      </c>
    </row>
    <row r="53" spans="1:16" ht="21" customHeight="1" x14ac:dyDescent="0.2">
      <c r="A53" s="2">
        <v>50</v>
      </c>
      <c r="B53" s="3" t="s">
        <v>342</v>
      </c>
      <c r="C53" s="3" t="s">
        <v>343</v>
      </c>
      <c r="D53" s="59">
        <v>1</v>
      </c>
      <c r="E53" s="59">
        <v>0</v>
      </c>
      <c r="F53" s="13" t="s">
        <v>18</v>
      </c>
      <c r="G53" s="54">
        <v>1</v>
      </c>
      <c r="H53" s="54">
        <v>0</v>
      </c>
      <c r="I53" s="44" t="s">
        <v>916</v>
      </c>
      <c r="J53" s="54">
        <v>1</v>
      </c>
      <c r="K53" s="54">
        <v>0</v>
      </c>
      <c r="L53" s="41" t="s">
        <v>923</v>
      </c>
      <c r="M53" s="54">
        <v>0</v>
      </c>
      <c r="N53" s="54">
        <v>0</v>
      </c>
      <c r="O53" s="54">
        <v>1</v>
      </c>
      <c r="P53" s="43" t="s">
        <v>34</v>
      </c>
    </row>
    <row r="54" spans="1:16" ht="21" customHeight="1" x14ac:dyDescent="0.2">
      <c r="A54" s="2">
        <v>51</v>
      </c>
      <c r="B54" s="3" t="s">
        <v>817</v>
      </c>
      <c r="C54" s="3" t="s">
        <v>818</v>
      </c>
      <c r="D54" s="59">
        <v>0</v>
      </c>
      <c r="E54" s="59">
        <v>1</v>
      </c>
      <c r="F54" s="23" t="s">
        <v>32</v>
      </c>
      <c r="G54" s="54">
        <v>1</v>
      </c>
      <c r="H54" s="54">
        <v>0</v>
      </c>
      <c r="I54" s="39" t="s">
        <v>916</v>
      </c>
      <c r="L54" s="41"/>
      <c r="M54" s="54">
        <v>1</v>
      </c>
      <c r="N54" s="54">
        <v>0</v>
      </c>
      <c r="O54" s="54">
        <v>0</v>
      </c>
      <c r="P54" s="43" t="s">
        <v>45</v>
      </c>
    </row>
    <row r="55" spans="1:16" ht="21" customHeight="1" x14ac:dyDescent="0.2">
      <c r="A55" s="2">
        <v>52</v>
      </c>
      <c r="B55" s="3" t="s">
        <v>621</v>
      </c>
      <c r="C55" s="3" t="s">
        <v>622</v>
      </c>
      <c r="D55" s="59">
        <v>0</v>
      </c>
      <c r="E55" s="59">
        <v>1</v>
      </c>
      <c r="F55" s="23" t="s">
        <v>32</v>
      </c>
      <c r="G55" s="52">
        <v>0</v>
      </c>
      <c r="H55" s="52">
        <v>1</v>
      </c>
      <c r="I55" s="44" t="s">
        <v>928</v>
      </c>
      <c r="J55" s="52"/>
      <c r="K55" s="52"/>
      <c r="L55" s="42"/>
      <c r="M55" s="54">
        <v>0</v>
      </c>
      <c r="N55" s="54">
        <v>0</v>
      </c>
      <c r="O55" s="54">
        <v>1</v>
      </c>
      <c r="P55" s="43" t="s">
        <v>34</v>
      </c>
    </row>
    <row r="56" spans="1:16" ht="21" customHeight="1" x14ac:dyDescent="0.2">
      <c r="A56" s="2">
        <v>53</v>
      </c>
      <c r="B56" s="3" t="s">
        <v>427</v>
      </c>
      <c r="C56" s="3" t="s">
        <v>428</v>
      </c>
      <c r="D56" s="59">
        <v>1</v>
      </c>
      <c r="E56" s="59">
        <v>0</v>
      </c>
      <c r="F56" s="24" t="s">
        <v>18</v>
      </c>
      <c r="G56" s="54">
        <v>1</v>
      </c>
      <c r="H56" s="54">
        <v>0</v>
      </c>
      <c r="I56" s="45" t="s">
        <v>916</v>
      </c>
      <c r="J56" s="54">
        <v>1</v>
      </c>
      <c r="K56" s="54">
        <v>0</v>
      </c>
      <c r="L56" s="41" t="s">
        <v>923</v>
      </c>
      <c r="M56" s="54">
        <v>1</v>
      </c>
      <c r="N56" s="54">
        <v>0</v>
      </c>
      <c r="O56" s="54">
        <v>0</v>
      </c>
      <c r="P56" s="43" t="s">
        <v>45</v>
      </c>
    </row>
    <row r="57" spans="1:16" ht="21" customHeight="1" x14ac:dyDescent="0.2">
      <c r="A57" s="2">
        <v>54</v>
      </c>
      <c r="B57" s="3" t="s">
        <v>109</v>
      </c>
      <c r="C57" s="3" t="s">
        <v>110</v>
      </c>
      <c r="D57" s="59">
        <v>0</v>
      </c>
      <c r="E57" s="59">
        <v>1</v>
      </c>
      <c r="F57" s="13" t="s">
        <v>32</v>
      </c>
      <c r="G57" s="52">
        <v>0</v>
      </c>
      <c r="H57" s="52">
        <v>1</v>
      </c>
      <c r="I57" s="44" t="s">
        <v>928</v>
      </c>
      <c r="J57" s="54">
        <v>1</v>
      </c>
      <c r="K57" s="54">
        <v>0</v>
      </c>
      <c r="L57" s="41" t="s">
        <v>923</v>
      </c>
      <c r="M57" s="54">
        <v>0</v>
      </c>
      <c r="N57" s="54">
        <v>0</v>
      </c>
      <c r="O57" s="54">
        <v>1</v>
      </c>
      <c r="P57" s="42" t="s">
        <v>34</v>
      </c>
    </row>
    <row r="58" spans="1:16" ht="21" customHeight="1" x14ac:dyDescent="0.2">
      <c r="A58" s="2">
        <v>55</v>
      </c>
      <c r="B58" s="3" t="s">
        <v>658</v>
      </c>
      <c r="C58" s="3" t="s">
        <v>659</v>
      </c>
      <c r="D58" s="59">
        <v>1</v>
      </c>
      <c r="E58" s="59">
        <v>0</v>
      </c>
      <c r="F58" s="13" t="s">
        <v>18</v>
      </c>
      <c r="G58" s="52">
        <v>0</v>
      </c>
      <c r="H58" s="52">
        <v>1</v>
      </c>
      <c r="I58" s="44" t="s">
        <v>928</v>
      </c>
      <c r="J58" s="54">
        <v>1</v>
      </c>
      <c r="K58" s="54">
        <v>0</v>
      </c>
      <c r="L58" s="41" t="s">
        <v>923</v>
      </c>
      <c r="M58" s="54">
        <v>0</v>
      </c>
      <c r="N58" s="54">
        <v>0</v>
      </c>
      <c r="O58" s="54">
        <v>1</v>
      </c>
      <c r="P58" s="43" t="s">
        <v>34</v>
      </c>
    </row>
    <row r="59" spans="1:16" ht="21" customHeight="1" x14ac:dyDescent="0.2">
      <c r="A59" s="2">
        <v>56</v>
      </c>
      <c r="B59" s="3" t="s">
        <v>28</v>
      </c>
      <c r="C59" s="3" t="s">
        <v>29</v>
      </c>
      <c r="D59" s="59">
        <v>0</v>
      </c>
      <c r="E59" s="59">
        <v>1</v>
      </c>
      <c r="F59" s="14" t="s">
        <v>32</v>
      </c>
      <c r="G59" s="54">
        <v>1</v>
      </c>
      <c r="H59" s="54">
        <v>0</v>
      </c>
      <c r="I59" s="42" t="s">
        <v>916</v>
      </c>
      <c r="J59" s="52"/>
      <c r="K59" s="52"/>
      <c r="L59" s="42"/>
      <c r="M59" s="54">
        <v>0</v>
      </c>
      <c r="N59" s="54">
        <v>0</v>
      </c>
      <c r="O59" s="54">
        <v>1</v>
      </c>
      <c r="P59" s="42" t="s">
        <v>34</v>
      </c>
    </row>
    <row r="60" spans="1:16" ht="21" customHeight="1" x14ac:dyDescent="0.2">
      <c r="A60" s="2">
        <v>57</v>
      </c>
      <c r="B60" s="3" t="s">
        <v>317</v>
      </c>
      <c r="C60" s="3" t="s">
        <v>318</v>
      </c>
      <c r="D60" s="59">
        <v>0</v>
      </c>
      <c r="E60" s="59">
        <v>1</v>
      </c>
      <c r="F60" s="24" t="s">
        <v>32</v>
      </c>
      <c r="G60" s="54">
        <v>1</v>
      </c>
      <c r="H60" s="54">
        <v>0</v>
      </c>
      <c r="I60" s="45" t="s">
        <v>916</v>
      </c>
      <c r="J60" s="54">
        <v>1</v>
      </c>
      <c r="K60" s="54">
        <v>0</v>
      </c>
      <c r="L60" s="41" t="s">
        <v>923</v>
      </c>
      <c r="M60" s="54">
        <v>1</v>
      </c>
      <c r="N60" s="54">
        <v>0</v>
      </c>
      <c r="O60" s="54">
        <v>0</v>
      </c>
      <c r="P60" s="43" t="s">
        <v>45</v>
      </c>
    </row>
    <row r="61" spans="1:16" ht="21" customHeight="1" x14ac:dyDescent="0.2">
      <c r="A61" s="2">
        <v>58</v>
      </c>
      <c r="B61" s="3" t="s">
        <v>700</v>
      </c>
      <c r="C61" s="3" t="s">
        <v>701</v>
      </c>
      <c r="D61" s="59">
        <v>0</v>
      </c>
      <c r="E61" s="59">
        <v>1</v>
      </c>
      <c r="F61" s="24" t="s">
        <v>32</v>
      </c>
      <c r="G61" s="54">
        <v>1</v>
      </c>
      <c r="H61" s="54">
        <v>0</v>
      </c>
      <c r="I61" s="45" t="s">
        <v>916</v>
      </c>
      <c r="J61" s="54">
        <v>1</v>
      </c>
      <c r="K61" s="54">
        <v>0</v>
      </c>
      <c r="L61" s="41" t="s">
        <v>923</v>
      </c>
      <c r="M61" s="52">
        <v>0</v>
      </c>
      <c r="N61" s="52">
        <v>1</v>
      </c>
      <c r="O61" s="52">
        <v>0</v>
      </c>
      <c r="P61" s="43" t="s">
        <v>21</v>
      </c>
    </row>
    <row r="62" spans="1:16" ht="21" customHeight="1" x14ac:dyDescent="0.2">
      <c r="A62" s="2">
        <v>59</v>
      </c>
      <c r="B62" s="3" t="s">
        <v>649</v>
      </c>
      <c r="C62" s="3" t="s">
        <v>650</v>
      </c>
      <c r="D62" s="59">
        <v>0</v>
      </c>
      <c r="E62" s="59">
        <v>1</v>
      </c>
      <c r="F62" s="13" t="s">
        <v>32</v>
      </c>
      <c r="G62" s="54">
        <v>1</v>
      </c>
      <c r="H62" s="54">
        <v>0</v>
      </c>
      <c r="I62" s="44" t="s">
        <v>916</v>
      </c>
      <c r="J62" s="54">
        <v>1</v>
      </c>
      <c r="K62" s="54">
        <v>0</v>
      </c>
      <c r="L62" s="41" t="s">
        <v>923</v>
      </c>
      <c r="M62" s="54">
        <v>0</v>
      </c>
      <c r="N62" s="54">
        <v>0</v>
      </c>
      <c r="O62" s="54">
        <v>1</v>
      </c>
      <c r="P62" s="43" t="s">
        <v>34</v>
      </c>
    </row>
    <row r="63" spans="1:16" ht="21" customHeight="1" x14ac:dyDescent="0.2">
      <c r="A63" s="2">
        <v>60</v>
      </c>
      <c r="B63" s="3" t="s">
        <v>159</v>
      </c>
      <c r="C63" s="3" t="s">
        <v>160</v>
      </c>
      <c r="D63" s="59">
        <v>1</v>
      </c>
      <c r="E63" s="59">
        <v>0</v>
      </c>
      <c r="F63" s="13" t="s">
        <v>18</v>
      </c>
      <c r="G63" s="54">
        <v>1</v>
      </c>
      <c r="H63" s="54">
        <v>0</v>
      </c>
      <c r="I63" s="44" t="s">
        <v>916</v>
      </c>
      <c r="J63" s="54">
        <v>1</v>
      </c>
      <c r="K63" s="54">
        <v>0</v>
      </c>
      <c r="L63" s="41" t="s">
        <v>923</v>
      </c>
      <c r="M63" s="54">
        <v>1</v>
      </c>
      <c r="N63" s="54">
        <v>0</v>
      </c>
      <c r="O63" s="54">
        <v>0</v>
      </c>
      <c r="P63" s="42" t="s">
        <v>45</v>
      </c>
    </row>
    <row r="64" spans="1:16" ht="21" customHeight="1" x14ac:dyDescent="0.2">
      <c r="A64" s="2">
        <v>61</v>
      </c>
      <c r="B64" s="3" t="s">
        <v>170</v>
      </c>
      <c r="C64" s="3" t="s">
        <v>171</v>
      </c>
      <c r="D64" s="59">
        <v>1</v>
      </c>
      <c r="E64" s="59">
        <v>0</v>
      </c>
      <c r="F64" s="13" t="s">
        <v>18</v>
      </c>
      <c r="G64" s="54">
        <v>1</v>
      </c>
      <c r="H64" s="54">
        <v>0</v>
      </c>
      <c r="I64" s="44" t="s">
        <v>916</v>
      </c>
      <c r="J64" s="54">
        <v>1</v>
      </c>
      <c r="K64" s="54">
        <v>0</v>
      </c>
      <c r="L64" s="41" t="s">
        <v>923</v>
      </c>
      <c r="M64" s="52">
        <v>0</v>
      </c>
      <c r="N64" s="52">
        <v>1</v>
      </c>
      <c r="O64" s="52">
        <v>0</v>
      </c>
      <c r="P64" s="42" t="s">
        <v>21</v>
      </c>
    </row>
    <row r="65" spans="1:16" ht="21" customHeight="1" x14ac:dyDescent="0.2">
      <c r="A65" s="2">
        <v>62</v>
      </c>
      <c r="B65" s="3" t="s">
        <v>53</v>
      </c>
      <c r="C65" s="3" t="s">
        <v>54</v>
      </c>
      <c r="D65" s="59">
        <v>0</v>
      </c>
      <c r="E65" s="59">
        <v>1</v>
      </c>
      <c r="F65" s="13" t="s">
        <v>32</v>
      </c>
      <c r="G65" s="52"/>
      <c r="H65" s="52"/>
      <c r="I65" s="44"/>
      <c r="J65" s="52">
        <v>0</v>
      </c>
      <c r="K65" s="52">
        <v>1</v>
      </c>
      <c r="L65" s="42" t="s">
        <v>920</v>
      </c>
      <c r="M65" s="54">
        <v>1</v>
      </c>
      <c r="N65" s="54">
        <v>0</v>
      </c>
      <c r="O65" s="54">
        <v>0</v>
      </c>
      <c r="P65" s="42" t="s">
        <v>45</v>
      </c>
    </row>
    <row r="66" spans="1:16" ht="21" customHeight="1" x14ac:dyDescent="0.2">
      <c r="A66" s="2">
        <v>63</v>
      </c>
      <c r="B66" s="3" t="s">
        <v>395</v>
      </c>
      <c r="C66" s="3" t="s">
        <v>396</v>
      </c>
      <c r="D66" s="59">
        <v>0</v>
      </c>
      <c r="E66" s="59">
        <v>1</v>
      </c>
      <c r="F66" s="13" t="s">
        <v>32</v>
      </c>
      <c r="G66" s="54">
        <v>1</v>
      </c>
      <c r="H66" s="54">
        <v>0</v>
      </c>
      <c r="I66" s="44" t="s">
        <v>916</v>
      </c>
      <c r="J66" s="54">
        <v>1</v>
      </c>
      <c r="K66" s="54">
        <v>0</v>
      </c>
      <c r="L66" s="42" t="s">
        <v>923</v>
      </c>
      <c r="M66" s="54">
        <v>1</v>
      </c>
      <c r="N66" s="54">
        <v>0</v>
      </c>
      <c r="O66" s="54">
        <v>0</v>
      </c>
      <c r="P66" s="43" t="s">
        <v>45</v>
      </c>
    </row>
    <row r="67" spans="1:16" ht="21" customHeight="1" x14ac:dyDescent="0.2">
      <c r="A67" s="2">
        <v>64</v>
      </c>
      <c r="B67" s="3" t="s">
        <v>470</v>
      </c>
      <c r="C67" s="3" t="s">
        <v>471</v>
      </c>
      <c r="D67" s="59">
        <v>1</v>
      </c>
      <c r="E67" s="59">
        <v>0</v>
      </c>
      <c r="F67" s="23" t="s">
        <v>18</v>
      </c>
      <c r="G67" s="52">
        <v>0</v>
      </c>
      <c r="H67" s="52">
        <v>1</v>
      </c>
      <c r="I67" s="44" t="s">
        <v>928</v>
      </c>
      <c r="L67" s="41"/>
      <c r="M67" s="54">
        <v>1</v>
      </c>
      <c r="N67" s="54">
        <v>0</v>
      </c>
      <c r="O67" s="54">
        <v>0</v>
      </c>
      <c r="P67" s="43" t="s">
        <v>45</v>
      </c>
    </row>
    <row r="68" spans="1:16" ht="21" customHeight="1" x14ac:dyDescent="0.2">
      <c r="A68" s="2">
        <v>65</v>
      </c>
      <c r="B68" s="3" t="s">
        <v>455</v>
      </c>
      <c r="C68" s="3" t="s">
        <v>456</v>
      </c>
      <c r="D68" s="59">
        <v>1</v>
      </c>
      <c r="E68" s="59">
        <v>0</v>
      </c>
      <c r="F68" s="13" t="s">
        <v>18</v>
      </c>
      <c r="G68" s="54">
        <v>1</v>
      </c>
      <c r="H68" s="54">
        <v>0</v>
      </c>
      <c r="I68" s="44" t="s">
        <v>916</v>
      </c>
      <c r="J68" s="52">
        <v>0</v>
      </c>
      <c r="K68" s="52">
        <v>1</v>
      </c>
      <c r="L68" s="42" t="s">
        <v>920</v>
      </c>
      <c r="M68" s="54">
        <v>1</v>
      </c>
      <c r="N68" s="54">
        <v>0</v>
      </c>
      <c r="O68" s="54">
        <v>0</v>
      </c>
      <c r="P68" s="43" t="s">
        <v>45</v>
      </c>
    </row>
    <row r="69" spans="1:16" ht="21" customHeight="1" x14ac:dyDescent="0.2">
      <c r="A69" s="2">
        <v>66</v>
      </c>
      <c r="B69" s="3" t="s">
        <v>528</v>
      </c>
      <c r="C69" s="3" t="s">
        <v>529</v>
      </c>
      <c r="D69" s="59">
        <v>0</v>
      </c>
      <c r="E69" s="59">
        <v>1</v>
      </c>
      <c r="F69" s="23" t="s">
        <v>32</v>
      </c>
      <c r="G69" s="54">
        <v>1</v>
      </c>
      <c r="H69" s="54">
        <v>0</v>
      </c>
      <c r="I69" s="39" t="s">
        <v>916</v>
      </c>
      <c r="J69" s="52"/>
      <c r="K69" s="52"/>
      <c r="L69" s="42"/>
      <c r="M69" s="54">
        <v>1</v>
      </c>
      <c r="N69" s="54">
        <v>0</v>
      </c>
      <c r="O69" s="54">
        <v>0</v>
      </c>
      <c r="P69" s="43" t="s">
        <v>45</v>
      </c>
    </row>
    <row r="70" spans="1:16" ht="21" customHeight="1" x14ac:dyDescent="0.2">
      <c r="A70" s="2">
        <v>67</v>
      </c>
      <c r="B70" s="3" t="s">
        <v>742</v>
      </c>
      <c r="C70" s="3" t="s">
        <v>743</v>
      </c>
      <c r="D70" s="59">
        <v>0</v>
      </c>
      <c r="E70" s="59">
        <v>1</v>
      </c>
      <c r="F70" s="24" t="s">
        <v>32</v>
      </c>
      <c r="I70" s="45"/>
      <c r="J70" s="54">
        <v>1</v>
      </c>
      <c r="K70" s="54">
        <v>0</v>
      </c>
      <c r="L70" s="41" t="s">
        <v>923</v>
      </c>
      <c r="M70" s="54">
        <v>1</v>
      </c>
      <c r="N70" s="54">
        <v>0</v>
      </c>
      <c r="O70" s="54">
        <v>0</v>
      </c>
      <c r="P70" s="43" t="s">
        <v>45</v>
      </c>
    </row>
    <row r="71" spans="1:16" ht="21" customHeight="1" x14ac:dyDescent="0.2">
      <c r="A71" s="2">
        <v>68</v>
      </c>
      <c r="B71" s="3" t="s">
        <v>492</v>
      </c>
      <c r="C71" s="3" t="s">
        <v>493</v>
      </c>
      <c r="D71" s="59">
        <v>0</v>
      </c>
      <c r="E71" s="59">
        <v>1</v>
      </c>
      <c r="F71" s="23" t="s">
        <v>32</v>
      </c>
      <c r="G71" s="54">
        <v>1</v>
      </c>
      <c r="H71" s="54">
        <v>0</v>
      </c>
      <c r="I71" s="39" t="s">
        <v>916</v>
      </c>
      <c r="L71" s="41"/>
      <c r="M71" s="54">
        <v>1</v>
      </c>
      <c r="N71" s="54">
        <v>0</v>
      </c>
      <c r="O71" s="54">
        <v>0</v>
      </c>
      <c r="P71" s="43" t="s">
        <v>45</v>
      </c>
    </row>
    <row r="72" spans="1:16" ht="21" customHeight="1" x14ac:dyDescent="0.2">
      <c r="A72" s="2">
        <v>69</v>
      </c>
      <c r="B72" s="3" t="s">
        <v>115</v>
      </c>
      <c r="C72" s="3" t="s">
        <v>116</v>
      </c>
      <c r="D72" s="59">
        <v>0</v>
      </c>
      <c r="E72" s="59">
        <v>1</v>
      </c>
      <c r="F72" s="14" t="s">
        <v>32</v>
      </c>
      <c r="G72" s="54">
        <v>1</v>
      </c>
      <c r="H72" s="54">
        <v>0</v>
      </c>
      <c r="I72" s="42" t="s">
        <v>916</v>
      </c>
      <c r="J72" s="52"/>
      <c r="K72" s="52"/>
      <c r="L72" s="42"/>
      <c r="M72" s="54">
        <v>0</v>
      </c>
      <c r="N72" s="54">
        <v>0</v>
      </c>
      <c r="O72" s="54">
        <v>1</v>
      </c>
      <c r="P72" s="42" t="s">
        <v>34</v>
      </c>
    </row>
    <row r="73" spans="1:16" ht="21" customHeight="1" x14ac:dyDescent="0.2">
      <c r="A73" s="2">
        <v>70</v>
      </c>
      <c r="B73" s="3" t="s">
        <v>831</v>
      </c>
      <c r="C73" s="3" t="s">
        <v>832</v>
      </c>
      <c r="D73" s="59">
        <v>1</v>
      </c>
      <c r="E73" s="59">
        <v>0</v>
      </c>
      <c r="F73" s="13" t="s">
        <v>18</v>
      </c>
      <c r="G73" s="54">
        <v>1</v>
      </c>
      <c r="H73" s="54">
        <v>0</v>
      </c>
      <c r="I73" s="44" t="s">
        <v>916</v>
      </c>
      <c r="J73" s="52">
        <v>0</v>
      </c>
      <c r="K73" s="52">
        <v>1</v>
      </c>
      <c r="L73" s="42" t="s">
        <v>920</v>
      </c>
      <c r="M73" s="54">
        <v>1</v>
      </c>
      <c r="N73" s="54">
        <v>0</v>
      </c>
      <c r="O73" s="54">
        <v>0</v>
      </c>
      <c r="P73" s="43" t="s">
        <v>45</v>
      </c>
    </row>
    <row r="74" spans="1:16" ht="21" customHeight="1" x14ac:dyDescent="0.2">
      <c r="A74" s="2">
        <v>71</v>
      </c>
      <c r="B74" s="3" t="s">
        <v>897</v>
      </c>
      <c r="C74" s="3" t="s">
        <v>898</v>
      </c>
      <c r="D74" s="59">
        <v>0</v>
      </c>
      <c r="E74" s="59">
        <v>1</v>
      </c>
      <c r="F74" s="13" t="s">
        <v>32</v>
      </c>
      <c r="G74" s="52">
        <v>0</v>
      </c>
      <c r="H74" s="52">
        <v>1</v>
      </c>
      <c r="I74" s="44" t="s">
        <v>928</v>
      </c>
      <c r="J74" s="54">
        <v>1</v>
      </c>
      <c r="K74" s="54">
        <v>0</v>
      </c>
      <c r="L74" s="41" t="s">
        <v>923</v>
      </c>
      <c r="M74" s="54">
        <v>1</v>
      </c>
      <c r="N74" s="54">
        <v>0</v>
      </c>
      <c r="O74" s="54">
        <v>0</v>
      </c>
      <c r="P74" s="43" t="s">
        <v>45</v>
      </c>
    </row>
    <row r="75" spans="1:16" ht="21" customHeight="1" x14ac:dyDescent="0.2">
      <c r="A75" s="2">
        <v>72</v>
      </c>
      <c r="B75" s="3" t="s">
        <v>664</v>
      </c>
      <c r="C75" s="3" t="s">
        <v>665</v>
      </c>
      <c r="D75" s="59">
        <v>1</v>
      </c>
      <c r="E75" s="59">
        <v>0</v>
      </c>
      <c r="F75" s="13" t="s">
        <v>18</v>
      </c>
      <c r="G75" s="54">
        <v>1</v>
      </c>
      <c r="H75" s="54">
        <v>0</v>
      </c>
      <c r="I75" s="44" t="s">
        <v>916</v>
      </c>
      <c r="J75" s="54">
        <v>1</v>
      </c>
      <c r="K75" s="54">
        <v>0</v>
      </c>
      <c r="L75" s="41" t="s">
        <v>923</v>
      </c>
      <c r="M75" s="54">
        <v>1</v>
      </c>
      <c r="N75" s="54">
        <v>0</v>
      </c>
      <c r="O75" s="54">
        <v>0</v>
      </c>
      <c r="P75" s="43" t="s">
        <v>45</v>
      </c>
    </row>
    <row r="76" spans="1:16" ht="21" customHeight="1" x14ac:dyDescent="0.2">
      <c r="A76" s="2">
        <v>73</v>
      </c>
      <c r="B76" s="3" t="s">
        <v>120</v>
      </c>
      <c r="C76" s="3" t="s">
        <v>121</v>
      </c>
      <c r="D76" s="59">
        <v>0</v>
      </c>
      <c r="E76" s="59">
        <v>1</v>
      </c>
      <c r="F76" s="13" t="s">
        <v>32</v>
      </c>
      <c r="G76" s="54">
        <v>1</v>
      </c>
      <c r="H76" s="54">
        <v>0</v>
      </c>
      <c r="I76" s="44" t="s">
        <v>916</v>
      </c>
      <c r="J76" s="52">
        <v>0</v>
      </c>
      <c r="K76" s="52">
        <v>1</v>
      </c>
      <c r="L76" s="42" t="s">
        <v>920</v>
      </c>
      <c r="M76" s="54">
        <v>1</v>
      </c>
      <c r="N76" s="54">
        <v>0</v>
      </c>
      <c r="O76" s="54">
        <v>0</v>
      </c>
      <c r="P76" s="42" t="s">
        <v>45</v>
      </c>
    </row>
    <row r="77" spans="1:16" ht="21" customHeight="1" x14ac:dyDescent="0.2">
      <c r="A77" s="2">
        <v>74</v>
      </c>
      <c r="B77" s="3" t="s">
        <v>433</v>
      </c>
      <c r="C77" s="3" t="s">
        <v>434</v>
      </c>
      <c r="D77" s="59">
        <v>0</v>
      </c>
      <c r="E77" s="59">
        <v>1</v>
      </c>
      <c r="F77" s="13" t="s">
        <v>32</v>
      </c>
      <c r="G77" s="54">
        <v>1</v>
      </c>
      <c r="H77" s="54">
        <v>0</v>
      </c>
      <c r="I77" s="44" t="s">
        <v>916</v>
      </c>
      <c r="J77" s="52">
        <v>0</v>
      </c>
      <c r="K77" s="52">
        <v>1</v>
      </c>
      <c r="L77" s="42" t="s">
        <v>920</v>
      </c>
      <c r="M77" s="54">
        <v>0</v>
      </c>
      <c r="N77" s="54">
        <v>0</v>
      </c>
      <c r="O77" s="54">
        <v>1</v>
      </c>
      <c r="P77" s="43" t="s">
        <v>34</v>
      </c>
    </row>
    <row r="78" spans="1:16" ht="21" customHeight="1" x14ac:dyDescent="0.2">
      <c r="A78" s="2">
        <v>75</v>
      </c>
      <c r="B78" s="3" t="s">
        <v>519</v>
      </c>
      <c r="C78" s="3" t="s">
        <v>520</v>
      </c>
      <c r="D78" s="59">
        <v>1</v>
      </c>
      <c r="E78" s="59">
        <v>0</v>
      </c>
      <c r="F78" s="23" t="s">
        <v>18</v>
      </c>
      <c r="I78" s="39"/>
      <c r="J78" s="54">
        <v>1</v>
      </c>
      <c r="K78" s="54">
        <v>0</v>
      </c>
      <c r="L78" s="41" t="s">
        <v>923</v>
      </c>
      <c r="M78" s="52">
        <v>0</v>
      </c>
      <c r="N78" s="52">
        <v>1</v>
      </c>
      <c r="O78" s="52">
        <v>0</v>
      </c>
      <c r="P78" s="43" t="s">
        <v>21</v>
      </c>
    </row>
    <row r="79" spans="1:16" ht="21" customHeight="1" x14ac:dyDescent="0.2">
      <c r="A79" s="2">
        <v>76</v>
      </c>
      <c r="B79" s="3" t="s">
        <v>196</v>
      </c>
      <c r="C79" s="3" t="s">
        <v>197</v>
      </c>
      <c r="D79" s="59">
        <v>0</v>
      </c>
      <c r="E79" s="59">
        <v>1</v>
      </c>
      <c r="F79" s="23" t="s">
        <v>32</v>
      </c>
      <c r="G79" s="54">
        <v>1</v>
      </c>
      <c r="H79" s="54">
        <v>0</v>
      </c>
      <c r="I79" s="39" t="s">
        <v>916</v>
      </c>
      <c r="J79" s="52"/>
      <c r="K79" s="52"/>
      <c r="L79" s="42"/>
      <c r="M79" s="54">
        <v>1</v>
      </c>
      <c r="N79" s="54">
        <v>0</v>
      </c>
      <c r="O79" s="54">
        <v>0</v>
      </c>
      <c r="P79" s="43" t="s">
        <v>45</v>
      </c>
    </row>
    <row r="80" spans="1:16" ht="21" customHeight="1" x14ac:dyDescent="0.2">
      <c r="A80" s="2">
        <v>77</v>
      </c>
      <c r="B80" s="3" t="s">
        <v>214</v>
      </c>
      <c r="C80" s="3" t="s">
        <v>215</v>
      </c>
      <c r="D80" s="59">
        <v>1</v>
      </c>
      <c r="E80" s="59">
        <v>0</v>
      </c>
      <c r="F80" s="13" t="s">
        <v>18</v>
      </c>
      <c r="G80" s="54">
        <v>1</v>
      </c>
      <c r="H80" s="54">
        <v>0</v>
      </c>
      <c r="I80" s="44" t="s">
        <v>916</v>
      </c>
      <c r="J80" s="54">
        <v>1</v>
      </c>
      <c r="K80" s="54">
        <v>0</v>
      </c>
      <c r="L80" s="41" t="s">
        <v>923</v>
      </c>
      <c r="M80" s="52">
        <v>0</v>
      </c>
      <c r="N80" s="52">
        <v>1</v>
      </c>
      <c r="O80" s="52">
        <v>0</v>
      </c>
      <c r="P80" s="43" t="s">
        <v>21</v>
      </c>
    </row>
    <row r="81" spans="1:16" ht="21" customHeight="1" x14ac:dyDescent="0.2">
      <c r="A81" s="2">
        <v>78</v>
      </c>
      <c r="B81" s="3" t="s">
        <v>290</v>
      </c>
      <c r="C81" s="3" t="s">
        <v>291</v>
      </c>
      <c r="D81" s="59">
        <v>0</v>
      </c>
      <c r="E81" s="59">
        <v>1</v>
      </c>
      <c r="F81" s="23" t="s">
        <v>32</v>
      </c>
      <c r="G81" s="52">
        <v>0</v>
      </c>
      <c r="H81" s="52">
        <v>1</v>
      </c>
      <c r="I81" s="44" t="s">
        <v>928</v>
      </c>
      <c r="J81" s="52"/>
      <c r="K81" s="52"/>
      <c r="L81" s="42"/>
      <c r="M81" s="54">
        <v>1</v>
      </c>
      <c r="N81" s="54">
        <v>0</v>
      </c>
      <c r="O81" s="54">
        <v>0</v>
      </c>
      <c r="P81" s="43" t="s">
        <v>45</v>
      </c>
    </row>
    <row r="82" spans="1:16" ht="21" customHeight="1" x14ac:dyDescent="0.2">
      <c r="A82" s="2">
        <v>79</v>
      </c>
      <c r="B82" s="3" t="s">
        <v>206</v>
      </c>
      <c r="C82" s="3" t="s">
        <v>207</v>
      </c>
      <c r="D82" s="59">
        <v>1</v>
      </c>
      <c r="E82" s="59">
        <v>0</v>
      </c>
      <c r="F82" s="13" t="s">
        <v>18</v>
      </c>
      <c r="G82" s="52">
        <v>0</v>
      </c>
      <c r="H82" s="52">
        <v>1</v>
      </c>
      <c r="I82" s="44" t="s">
        <v>928</v>
      </c>
      <c r="L82" s="41"/>
      <c r="M82" s="54">
        <v>1</v>
      </c>
      <c r="N82" s="54">
        <v>0</v>
      </c>
      <c r="O82" s="54">
        <v>0</v>
      </c>
      <c r="P82" s="43" t="s">
        <v>45</v>
      </c>
    </row>
    <row r="83" spans="1:16" ht="21" customHeight="1" x14ac:dyDescent="0.2">
      <c r="A83" s="2">
        <v>80</v>
      </c>
      <c r="B83" s="3" t="s">
        <v>131</v>
      </c>
      <c r="C83" s="3" t="s">
        <v>132</v>
      </c>
      <c r="D83" s="59">
        <v>1</v>
      </c>
      <c r="E83" s="59">
        <v>0</v>
      </c>
      <c r="F83" s="13" t="s">
        <v>18</v>
      </c>
      <c r="G83" s="54">
        <v>1</v>
      </c>
      <c r="H83" s="54">
        <v>0</v>
      </c>
      <c r="I83" s="44" t="s">
        <v>916</v>
      </c>
      <c r="J83" s="52">
        <v>0</v>
      </c>
      <c r="K83" s="52">
        <v>1</v>
      </c>
      <c r="L83" s="42" t="s">
        <v>920</v>
      </c>
      <c r="M83" s="54">
        <v>0</v>
      </c>
      <c r="N83" s="54">
        <v>0</v>
      </c>
      <c r="O83" s="54">
        <v>1</v>
      </c>
      <c r="P83" s="42" t="s">
        <v>34</v>
      </c>
    </row>
    <row r="84" spans="1:16" ht="21" customHeight="1" x14ac:dyDescent="0.2">
      <c r="A84" s="2">
        <v>81</v>
      </c>
      <c r="B84" s="3" t="s">
        <v>514</v>
      </c>
      <c r="C84" s="3" t="s">
        <v>515</v>
      </c>
      <c r="D84" s="59">
        <v>1</v>
      </c>
      <c r="E84" s="59">
        <v>0</v>
      </c>
      <c r="F84" s="13" t="s">
        <v>18</v>
      </c>
      <c r="G84" s="54">
        <v>1</v>
      </c>
      <c r="H84" s="54">
        <v>0</v>
      </c>
      <c r="I84" s="44" t="s">
        <v>916</v>
      </c>
      <c r="J84" s="52">
        <v>0</v>
      </c>
      <c r="K84" s="52">
        <v>1</v>
      </c>
      <c r="L84" s="42" t="s">
        <v>920</v>
      </c>
      <c r="M84" s="54">
        <v>1</v>
      </c>
      <c r="N84" s="54">
        <v>0</v>
      </c>
      <c r="O84" s="54">
        <v>0</v>
      </c>
      <c r="P84" s="43" t="s">
        <v>45</v>
      </c>
    </row>
    <row r="85" spans="1:16" ht="21" customHeight="1" x14ac:dyDescent="0.2">
      <c r="A85" s="2">
        <v>82</v>
      </c>
      <c r="B85" s="3" t="s">
        <v>587</v>
      </c>
      <c r="C85" s="3" t="s">
        <v>588</v>
      </c>
      <c r="D85" s="59">
        <v>0</v>
      </c>
      <c r="E85" s="59">
        <v>1</v>
      </c>
      <c r="F85" s="23" t="s">
        <v>32</v>
      </c>
      <c r="G85" s="54">
        <v>1</v>
      </c>
      <c r="H85" s="54">
        <v>0</v>
      </c>
      <c r="I85" s="39" t="s">
        <v>916</v>
      </c>
      <c r="J85" s="54">
        <v>1</v>
      </c>
      <c r="K85" s="54">
        <v>0</v>
      </c>
      <c r="L85" s="41" t="s">
        <v>923</v>
      </c>
      <c r="M85" s="54">
        <v>1</v>
      </c>
      <c r="N85" s="54">
        <v>0</v>
      </c>
      <c r="O85" s="54">
        <v>0</v>
      </c>
      <c r="P85" s="43" t="s">
        <v>45</v>
      </c>
    </row>
    <row r="86" spans="1:16" ht="21" customHeight="1" x14ac:dyDescent="0.2">
      <c r="A86" s="2">
        <v>83</v>
      </c>
      <c r="B86" s="3" t="s">
        <v>874</v>
      </c>
      <c r="C86" s="3" t="s">
        <v>875</v>
      </c>
      <c r="D86" s="59">
        <v>0</v>
      </c>
      <c r="E86" s="59">
        <v>1</v>
      </c>
      <c r="F86" s="13" t="s">
        <v>32</v>
      </c>
      <c r="G86" s="52">
        <v>0</v>
      </c>
      <c r="H86" s="52">
        <v>1</v>
      </c>
      <c r="I86" s="44" t="s">
        <v>928</v>
      </c>
      <c r="J86" s="52">
        <v>0</v>
      </c>
      <c r="K86" s="52">
        <v>1</v>
      </c>
      <c r="L86" s="42" t="s">
        <v>920</v>
      </c>
      <c r="M86" s="54">
        <v>1</v>
      </c>
      <c r="N86" s="54">
        <v>0</v>
      </c>
      <c r="O86" s="54">
        <v>0</v>
      </c>
      <c r="P86" s="43" t="s">
        <v>45</v>
      </c>
    </row>
    <row r="87" spans="1:16" ht="21" customHeight="1" x14ac:dyDescent="0.2">
      <c r="A87" s="2">
        <v>84</v>
      </c>
      <c r="B87" s="3" t="s">
        <v>298</v>
      </c>
      <c r="C87" s="3" t="s">
        <v>299</v>
      </c>
      <c r="D87" s="59">
        <v>1</v>
      </c>
      <c r="E87" s="59">
        <v>0</v>
      </c>
      <c r="F87" s="23" t="s">
        <v>18</v>
      </c>
      <c r="G87" s="54">
        <v>1</v>
      </c>
      <c r="H87" s="54">
        <v>0</v>
      </c>
      <c r="I87" s="39" t="s">
        <v>916</v>
      </c>
      <c r="J87" s="54">
        <v>1</v>
      </c>
      <c r="K87" s="54">
        <v>0</v>
      </c>
      <c r="L87" s="42" t="s">
        <v>923</v>
      </c>
      <c r="M87" s="54">
        <v>1</v>
      </c>
      <c r="N87" s="54">
        <v>0</v>
      </c>
      <c r="O87" s="54">
        <v>0</v>
      </c>
      <c r="P87" s="43" t="s">
        <v>45</v>
      </c>
    </row>
    <row r="88" spans="1:16" ht="21" customHeight="1" x14ac:dyDescent="0.2">
      <c r="A88" s="2">
        <v>85</v>
      </c>
      <c r="B88" s="3" t="s">
        <v>264</v>
      </c>
      <c r="C88" s="3" t="s">
        <v>265</v>
      </c>
      <c r="D88" s="59">
        <v>1</v>
      </c>
      <c r="E88" s="59">
        <v>0</v>
      </c>
      <c r="F88" s="23" t="s">
        <v>18</v>
      </c>
      <c r="G88" s="54">
        <v>1</v>
      </c>
      <c r="H88" s="54">
        <v>0</v>
      </c>
      <c r="I88" s="39" t="s">
        <v>916</v>
      </c>
      <c r="L88" s="41"/>
      <c r="M88" s="54">
        <v>1</v>
      </c>
      <c r="N88" s="54">
        <v>0</v>
      </c>
      <c r="O88" s="54">
        <v>0</v>
      </c>
      <c r="P88" s="43" t="s">
        <v>45</v>
      </c>
    </row>
    <row r="89" spans="1:16" ht="21" customHeight="1" x14ac:dyDescent="0.2">
      <c r="A89" s="2">
        <v>86</v>
      </c>
      <c r="B89" s="3" t="s">
        <v>543</v>
      </c>
      <c r="C89" s="3" t="s">
        <v>544</v>
      </c>
      <c r="D89" s="59">
        <v>0</v>
      </c>
      <c r="E89" s="59">
        <v>1</v>
      </c>
      <c r="F89" s="13" t="s">
        <v>32</v>
      </c>
      <c r="G89" s="52"/>
      <c r="H89" s="52"/>
      <c r="I89" s="44"/>
      <c r="J89" s="54">
        <v>1</v>
      </c>
      <c r="K89" s="54">
        <v>0</v>
      </c>
      <c r="L89" s="42" t="s">
        <v>923</v>
      </c>
      <c r="M89" s="54">
        <v>1</v>
      </c>
      <c r="N89" s="54">
        <v>0</v>
      </c>
      <c r="O89" s="54">
        <v>0</v>
      </c>
      <c r="P89" s="43" t="s">
        <v>45</v>
      </c>
    </row>
    <row r="90" spans="1:16" ht="21" customHeight="1" x14ac:dyDescent="0.2">
      <c r="A90" s="2">
        <v>87</v>
      </c>
      <c r="B90" s="3" t="s">
        <v>709</v>
      </c>
      <c r="C90" s="3" t="s">
        <v>710</v>
      </c>
      <c r="D90" s="59">
        <v>0</v>
      </c>
      <c r="E90" s="59">
        <v>1</v>
      </c>
      <c r="F90" s="23" t="s">
        <v>32</v>
      </c>
      <c r="G90" s="54">
        <v>1</v>
      </c>
      <c r="H90" s="54">
        <v>0</v>
      </c>
      <c r="I90" s="41" t="s">
        <v>916</v>
      </c>
      <c r="J90" s="52"/>
      <c r="K90" s="52"/>
      <c r="L90" s="42"/>
      <c r="M90" s="54">
        <v>0</v>
      </c>
      <c r="N90" s="54">
        <v>0</v>
      </c>
      <c r="O90" s="54">
        <v>1</v>
      </c>
      <c r="P90" s="43" t="s">
        <v>34</v>
      </c>
    </row>
    <row r="91" spans="1:16" ht="21" customHeight="1" x14ac:dyDescent="0.2">
      <c r="A91" s="2">
        <v>88</v>
      </c>
      <c r="B91" s="3" t="s">
        <v>757</v>
      </c>
      <c r="C91" s="3" t="s">
        <v>758</v>
      </c>
      <c r="D91" s="59">
        <v>1</v>
      </c>
      <c r="E91" s="59">
        <v>0</v>
      </c>
      <c r="F91" s="23" t="s">
        <v>18</v>
      </c>
      <c r="G91" s="52">
        <v>0</v>
      </c>
      <c r="H91" s="52">
        <v>1</v>
      </c>
      <c r="I91" s="44" t="s">
        <v>928</v>
      </c>
      <c r="L91" s="41"/>
      <c r="M91" s="52">
        <v>0</v>
      </c>
      <c r="N91" s="52">
        <v>1</v>
      </c>
      <c r="O91" s="52">
        <v>0</v>
      </c>
      <c r="P91" s="43" t="s">
        <v>21</v>
      </c>
    </row>
    <row r="92" spans="1:16" ht="21" customHeight="1" x14ac:dyDescent="0.2">
      <c r="A92" s="2">
        <v>89</v>
      </c>
      <c r="B92" s="3" t="s">
        <v>734</v>
      </c>
      <c r="C92" s="3" t="s">
        <v>735</v>
      </c>
      <c r="D92" s="59">
        <v>0</v>
      </c>
      <c r="E92" s="59">
        <v>1</v>
      </c>
      <c r="F92" s="23" t="s">
        <v>32</v>
      </c>
      <c r="G92" s="54">
        <v>1</v>
      </c>
      <c r="H92" s="54">
        <v>0</v>
      </c>
      <c r="I92" s="41" t="s">
        <v>916</v>
      </c>
      <c r="J92" s="52"/>
      <c r="K92" s="52"/>
      <c r="L92" s="42"/>
      <c r="M92" s="54">
        <v>1</v>
      </c>
      <c r="N92" s="54">
        <v>0</v>
      </c>
      <c r="O92" s="54">
        <v>0</v>
      </c>
      <c r="P92" s="43" t="s">
        <v>45</v>
      </c>
    </row>
    <row r="93" spans="1:16" ht="21" customHeight="1" x14ac:dyDescent="0.2">
      <c r="A93" s="2">
        <v>90</v>
      </c>
      <c r="B93" s="3" t="s">
        <v>91</v>
      </c>
      <c r="C93" s="3" t="s">
        <v>92</v>
      </c>
      <c r="D93" s="59">
        <v>1</v>
      </c>
      <c r="E93" s="59">
        <v>0</v>
      </c>
      <c r="F93" s="13" t="s">
        <v>18</v>
      </c>
      <c r="G93" s="54">
        <v>1</v>
      </c>
      <c r="H93" s="54">
        <v>0</v>
      </c>
      <c r="I93" s="44" t="s">
        <v>916</v>
      </c>
      <c r="J93" s="54">
        <v>1</v>
      </c>
      <c r="K93" s="54">
        <v>0</v>
      </c>
      <c r="L93" s="41" t="s">
        <v>923</v>
      </c>
      <c r="M93" s="54">
        <v>1</v>
      </c>
      <c r="N93" s="54">
        <v>0</v>
      </c>
      <c r="O93" s="54">
        <v>0</v>
      </c>
      <c r="P93" s="42" t="s">
        <v>45</v>
      </c>
    </row>
    <row r="94" spans="1:16" ht="21" customHeight="1" x14ac:dyDescent="0.2">
      <c r="A94" s="2">
        <v>91</v>
      </c>
      <c r="B94" s="3" t="s">
        <v>583</v>
      </c>
      <c r="C94" s="3" t="s">
        <v>584</v>
      </c>
      <c r="D94" s="59">
        <v>1</v>
      </c>
      <c r="E94" s="59">
        <v>0</v>
      </c>
      <c r="F94" s="23" t="s">
        <v>18</v>
      </c>
      <c r="G94" s="54">
        <v>1</v>
      </c>
      <c r="H94" s="54">
        <v>0</v>
      </c>
      <c r="I94" s="41" t="s">
        <v>916</v>
      </c>
      <c r="J94" s="52"/>
      <c r="K94" s="52"/>
      <c r="L94" s="42"/>
      <c r="M94" s="54">
        <v>1</v>
      </c>
      <c r="N94" s="54">
        <v>0</v>
      </c>
      <c r="O94" s="54">
        <v>0</v>
      </c>
      <c r="P94" s="43" t="s">
        <v>45</v>
      </c>
    </row>
    <row r="95" spans="1:16" ht="21" customHeight="1" x14ac:dyDescent="0.2">
      <c r="A95" s="2">
        <v>92</v>
      </c>
      <c r="B95" s="3" t="s">
        <v>84</v>
      </c>
      <c r="C95" s="3" t="s">
        <v>85</v>
      </c>
      <c r="D95" s="59">
        <v>1</v>
      </c>
      <c r="E95" s="59">
        <v>0</v>
      </c>
      <c r="F95" s="13" t="s">
        <v>18</v>
      </c>
      <c r="G95" s="54">
        <v>1</v>
      </c>
      <c r="H95" s="54">
        <v>0</v>
      </c>
      <c r="I95" s="44" t="s">
        <v>916</v>
      </c>
      <c r="J95" s="52">
        <v>0</v>
      </c>
      <c r="K95" s="52">
        <v>1</v>
      </c>
      <c r="L95" s="42" t="s">
        <v>920</v>
      </c>
      <c r="M95" s="54">
        <v>0</v>
      </c>
      <c r="N95" s="54">
        <v>0</v>
      </c>
      <c r="O95" s="54">
        <v>1</v>
      </c>
      <c r="P95" s="42" t="s">
        <v>34</v>
      </c>
    </row>
    <row r="96" spans="1:16" ht="21" customHeight="1" x14ac:dyDescent="0.2">
      <c r="A96" s="2">
        <v>93</v>
      </c>
      <c r="B96" s="3" t="s">
        <v>14</v>
      </c>
      <c r="C96" s="3" t="s">
        <v>15</v>
      </c>
      <c r="D96" s="59">
        <v>1</v>
      </c>
      <c r="E96" s="59">
        <v>0</v>
      </c>
      <c r="F96" s="13" t="s">
        <v>18</v>
      </c>
      <c r="G96" s="54">
        <v>1</v>
      </c>
      <c r="H96" s="54">
        <v>0</v>
      </c>
      <c r="I96" s="44" t="s">
        <v>916</v>
      </c>
      <c r="J96" s="54">
        <v>1</v>
      </c>
      <c r="K96" s="54">
        <v>0</v>
      </c>
      <c r="L96" s="41" t="s">
        <v>923</v>
      </c>
      <c r="M96" s="52">
        <v>0</v>
      </c>
      <c r="N96" s="52">
        <v>1</v>
      </c>
      <c r="O96" s="52">
        <v>0</v>
      </c>
      <c r="P96" s="42" t="s">
        <v>21</v>
      </c>
    </row>
    <row r="97" spans="1:16" ht="21" customHeight="1" x14ac:dyDescent="0.2">
      <c r="A97" s="2">
        <v>94</v>
      </c>
      <c r="B97" s="3" t="s">
        <v>269</v>
      </c>
      <c r="C97" s="3" t="s">
        <v>270</v>
      </c>
      <c r="D97" s="59">
        <v>1</v>
      </c>
      <c r="E97" s="59">
        <v>0</v>
      </c>
      <c r="F97" s="13" t="s">
        <v>18</v>
      </c>
      <c r="G97" s="52">
        <v>0</v>
      </c>
      <c r="H97" s="52">
        <v>1</v>
      </c>
      <c r="I97" s="44" t="s">
        <v>928</v>
      </c>
      <c r="J97" s="54">
        <v>1</v>
      </c>
      <c r="K97" s="54">
        <v>0</v>
      </c>
      <c r="L97" s="41" t="s">
        <v>923</v>
      </c>
      <c r="M97" s="54">
        <v>0</v>
      </c>
      <c r="N97" s="54">
        <v>0</v>
      </c>
      <c r="O97" s="54">
        <v>1</v>
      </c>
      <c r="P97" s="43" t="s">
        <v>34</v>
      </c>
    </row>
    <row r="98" spans="1:16" ht="21" customHeight="1" x14ac:dyDescent="0.2">
      <c r="A98" s="2">
        <v>95</v>
      </c>
      <c r="B98" s="3" t="s">
        <v>47</v>
      </c>
      <c r="C98" s="3" t="s">
        <v>48</v>
      </c>
      <c r="D98" s="59">
        <v>0</v>
      </c>
      <c r="E98" s="59">
        <v>1</v>
      </c>
      <c r="F98" s="14" t="s">
        <v>32</v>
      </c>
      <c r="G98" s="54">
        <v>1</v>
      </c>
      <c r="H98" s="54">
        <v>0</v>
      </c>
      <c r="I98" s="42" t="s">
        <v>916</v>
      </c>
      <c r="J98" s="52"/>
      <c r="K98" s="52"/>
      <c r="L98" s="42"/>
      <c r="M98" s="54">
        <v>0</v>
      </c>
      <c r="N98" s="54">
        <v>0</v>
      </c>
      <c r="O98" s="54">
        <v>1</v>
      </c>
      <c r="P98" s="42" t="s">
        <v>34</v>
      </c>
    </row>
    <row r="99" spans="1:16" ht="21" customHeight="1" x14ac:dyDescent="0.2">
      <c r="A99" s="2">
        <v>96</v>
      </c>
      <c r="B99" s="3" t="s">
        <v>751</v>
      </c>
      <c r="C99" s="3" t="s">
        <v>752</v>
      </c>
      <c r="D99" s="59">
        <v>0</v>
      </c>
      <c r="E99" s="59">
        <v>1</v>
      </c>
      <c r="F99" s="24" t="s">
        <v>32</v>
      </c>
      <c r="G99" s="54">
        <v>1</v>
      </c>
      <c r="H99" s="54">
        <v>0</v>
      </c>
      <c r="I99" s="45" t="s">
        <v>916</v>
      </c>
      <c r="J99" s="52"/>
      <c r="K99" s="52"/>
      <c r="L99" s="42"/>
      <c r="M99" s="54">
        <v>0</v>
      </c>
      <c r="N99" s="54">
        <v>0</v>
      </c>
      <c r="O99" s="54">
        <v>1</v>
      </c>
      <c r="P99" s="43" t="s">
        <v>34</v>
      </c>
    </row>
    <row r="100" spans="1:16" ht="21" customHeight="1" x14ac:dyDescent="0.2">
      <c r="A100" s="2">
        <v>97</v>
      </c>
      <c r="B100" s="3" t="s">
        <v>554</v>
      </c>
      <c r="C100" s="3" t="s">
        <v>555</v>
      </c>
      <c r="D100" s="59">
        <v>1</v>
      </c>
      <c r="E100" s="59">
        <v>0</v>
      </c>
      <c r="F100" s="13" t="s">
        <v>18</v>
      </c>
      <c r="G100" s="54">
        <v>1</v>
      </c>
      <c r="H100" s="54">
        <v>0</v>
      </c>
      <c r="I100" s="44" t="s">
        <v>916</v>
      </c>
      <c r="J100" s="54">
        <v>1</v>
      </c>
      <c r="K100" s="54">
        <v>0</v>
      </c>
      <c r="L100" s="41" t="s">
        <v>923</v>
      </c>
      <c r="M100" s="54">
        <v>1</v>
      </c>
      <c r="N100" s="54">
        <v>0</v>
      </c>
      <c r="O100" s="54">
        <v>0</v>
      </c>
      <c r="P100" s="43" t="s">
        <v>45</v>
      </c>
    </row>
    <row r="101" spans="1:16" ht="21" customHeight="1" x14ac:dyDescent="0.2">
      <c r="A101" s="2">
        <v>98</v>
      </c>
      <c r="B101" s="3" t="s">
        <v>386</v>
      </c>
      <c r="C101" s="3" t="s">
        <v>387</v>
      </c>
      <c r="D101" s="59">
        <v>0</v>
      </c>
      <c r="E101" s="59">
        <v>1</v>
      </c>
      <c r="F101" s="23" t="s">
        <v>32</v>
      </c>
      <c r="G101" s="54">
        <v>1</v>
      </c>
      <c r="H101" s="54">
        <v>0</v>
      </c>
      <c r="I101" s="39" t="s">
        <v>916</v>
      </c>
      <c r="L101" s="41"/>
      <c r="M101" s="52">
        <v>0</v>
      </c>
      <c r="N101" s="52">
        <v>1</v>
      </c>
      <c r="O101" s="52">
        <v>0</v>
      </c>
      <c r="P101" s="43" t="s">
        <v>21</v>
      </c>
    </row>
    <row r="102" spans="1:16" ht="21" customHeight="1" x14ac:dyDescent="0.2">
      <c r="A102" s="2">
        <v>99</v>
      </c>
      <c r="B102" s="3" t="s">
        <v>241</v>
      </c>
      <c r="C102" s="3" t="s">
        <v>242</v>
      </c>
      <c r="D102" s="59">
        <v>1</v>
      </c>
      <c r="E102" s="59">
        <v>0</v>
      </c>
      <c r="F102" s="13" t="s">
        <v>18</v>
      </c>
      <c r="G102" s="52">
        <v>0</v>
      </c>
      <c r="H102" s="52">
        <v>1</v>
      </c>
      <c r="I102" s="44" t="s">
        <v>928</v>
      </c>
      <c r="J102" s="52">
        <v>0</v>
      </c>
      <c r="K102" s="52">
        <v>1</v>
      </c>
      <c r="L102" s="42" t="s">
        <v>920</v>
      </c>
      <c r="M102" s="52">
        <v>0</v>
      </c>
      <c r="N102" s="52">
        <v>1</v>
      </c>
      <c r="O102" s="52">
        <v>0</v>
      </c>
      <c r="P102" s="43" t="s">
        <v>21</v>
      </c>
    </row>
    <row r="103" spans="1:16" ht="21" customHeight="1" x14ac:dyDescent="0.2">
      <c r="A103" s="2">
        <v>100</v>
      </c>
      <c r="B103" s="3" t="s">
        <v>280</v>
      </c>
      <c r="C103" s="3" t="s">
        <v>281</v>
      </c>
      <c r="D103" s="59">
        <v>0</v>
      </c>
      <c r="E103" s="59">
        <v>1</v>
      </c>
      <c r="F103" s="13" t="s">
        <v>32</v>
      </c>
      <c r="G103" s="54">
        <v>1</v>
      </c>
      <c r="H103" s="54">
        <v>0</v>
      </c>
      <c r="I103" s="44" t="s">
        <v>916</v>
      </c>
      <c r="J103" s="52"/>
      <c r="K103" s="52"/>
      <c r="L103" s="42"/>
      <c r="M103" s="54">
        <v>0</v>
      </c>
      <c r="N103" s="54">
        <v>0</v>
      </c>
      <c r="O103" s="54">
        <v>1</v>
      </c>
      <c r="P103" s="43" t="s">
        <v>34</v>
      </c>
    </row>
    <row r="104" spans="1:16" ht="21" customHeight="1" x14ac:dyDescent="0.2">
      <c r="A104" s="2">
        <v>101</v>
      </c>
      <c r="B104" s="3" t="s">
        <v>885</v>
      </c>
      <c r="C104" s="3" t="s">
        <v>886</v>
      </c>
      <c r="D104" s="59">
        <v>0</v>
      </c>
      <c r="E104" s="59">
        <v>1</v>
      </c>
      <c r="F104" s="13" t="s">
        <v>32</v>
      </c>
      <c r="G104" s="52">
        <v>0</v>
      </c>
      <c r="H104" s="52">
        <v>1</v>
      </c>
      <c r="I104" s="44" t="s">
        <v>928</v>
      </c>
      <c r="J104" s="54">
        <v>1</v>
      </c>
      <c r="K104" s="54">
        <v>0</v>
      </c>
      <c r="L104" s="41" t="s">
        <v>923</v>
      </c>
      <c r="M104" s="54">
        <v>1</v>
      </c>
      <c r="N104" s="54">
        <v>0</v>
      </c>
      <c r="O104" s="54">
        <v>0</v>
      </c>
      <c r="P104" s="43" t="s">
        <v>45</v>
      </c>
    </row>
    <row r="105" spans="1:16" ht="21" customHeight="1" x14ac:dyDescent="0.2">
      <c r="A105" s="2">
        <v>102</v>
      </c>
      <c r="B105" s="3" t="s">
        <v>821</v>
      </c>
      <c r="C105" s="3" t="s">
        <v>822</v>
      </c>
      <c r="D105" s="59">
        <v>1</v>
      </c>
      <c r="E105" s="59">
        <v>0</v>
      </c>
      <c r="F105" s="23" t="s">
        <v>18</v>
      </c>
      <c r="G105" s="54">
        <v>1</v>
      </c>
      <c r="H105" s="54">
        <v>0</v>
      </c>
      <c r="I105" s="39" t="s">
        <v>916</v>
      </c>
      <c r="L105" s="41"/>
      <c r="M105" s="54">
        <v>0</v>
      </c>
      <c r="N105" s="54">
        <v>0</v>
      </c>
      <c r="O105" s="54">
        <v>1</v>
      </c>
      <c r="P105" s="43" t="s">
        <v>34</v>
      </c>
    </row>
    <row r="106" spans="1:16" ht="21" customHeight="1" x14ac:dyDescent="0.2">
      <c r="A106" s="2">
        <v>103</v>
      </c>
      <c r="B106" s="3" t="s">
        <v>560</v>
      </c>
      <c r="C106" s="3" t="s">
        <v>561</v>
      </c>
      <c r="D106" s="59">
        <v>1</v>
      </c>
      <c r="E106" s="59">
        <v>0</v>
      </c>
      <c r="F106" s="13" t="s">
        <v>18</v>
      </c>
      <c r="G106" s="52"/>
      <c r="H106" s="52"/>
      <c r="I106" s="44"/>
      <c r="J106" s="54">
        <v>1</v>
      </c>
      <c r="K106" s="54">
        <v>0</v>
      </c>
      <c r="L106" s="41" t="s">
        <v>923</v>
      </c>
      <c r="M106" s="54">
        <v>1</v>
      </c>
      <c r="N106" s="54">
        <v>0</v>
      </c>
      <c r="O106" s="54">
        <v>0</v>
      </c>
      <c r="P106" s="43" t="s">
        <v>45</v>
      </c>
    </row>
    <row r="107" spans="1:16" ht="21" customHeight="1" x14ac:dyDescent="0.2">
      <c r="A107" s="2">
        <v>104</v>
      </c>
      <c r="B107" s="3" t="s">
        <v>811</v>
      </c>
      <c r="C107" s="3" t="s">
        <v>812</v>
      </c>
      <c r="D107" s="59">
        <v>1</v>
      </c>
      <c r="E107" s="59">
        <v>0</v>
      </c>
      <c r="F107" s="13" t="s">
        <v>18</v>
      </c>
      <c r="G107" s="52"/>
      <c r="H107" s="52"/>
      <c r="I107" s="44"/>
      <c r="J107" s="52">
        <v>0</v>
      </c>
      <c r="K107" s="52">
        <v>1</v>
      </c>
      <c r="L107" s="42" t="s">
        <v>920</v>
      </c>
      <c r="M107" s="54">
        <v>0</v>
      </c>
      <c r="N107" s="54">
        <v>0</v>
      </c>
      <c r="O107" s="54">
        <v>1</v>
      </c>
      <c r="P107" s="43" t="s">
        <v>34</v>
      </c>
    </row>
    <row r="108" spans="1:16" ht="21" customHeight="1" x14ac:dyDescent="0.2">
      <c r="A108" s="2">
        <v>105</v>
      </c>
      <c r="B108" s="3" t="s">
        <v>22</v>
      </c>
      <c r="C108" s="3" t="s">
        <v>23</v>
      </c>
      <c r="D108" s="59">
        <v>1</v>
      </c>
      <c r="E108" s="59">
        <v>0</v>
      </c>
      <c r="F108" s="13" t="s">
        <v>18</v>
      </c>
      <c r="G108" s="52">
        <v>0</v>
      </c>
      <c r="H108" s="52">
        <v>1</v>
      </c>
      <c r="I108" s="44" t="s">
        <v>928</v>
      </c>
      <c r="J108" s="54">
        <v>1</v>
      </c>
      <c r="K108" s="54">
        <v>0</v>
      </c>
      <c r="L108" s="41" t="s">
        <v>923</v>
      </c>
      <c r="M108" s="54">
        <v>1</v>
      </c>
      <c r="N108" s="54">
        <v>0</v>
      </c>
      <c r="O108" s="54">
        <v>0</v>
      </c>
      <c r="P108" s="42" t="s">
        <v>45</v>
      </c>
    </row>
    <row r="109" spans="1:16" ht="21" customHeight="1" x14ac:dyDescent="0.2">
      <c r="A109" s="2">
        <v>106</v>
      </c>
      <c r="B109" s="3" t="s">
        <v>777</v>
      </c>
      <c r="C109" s="3" t="s">
        <v>778</v>
      </c>
      <c r="D109" s="59">
        <v>0</v>
      </c>
      <c r="E109" s="59">
        <v>1</v>
      </c>
      <c r="F109" s="13" t="s">
        <v>32</v>
      </c>
      <c r="G109" s="52"/>
      <c r="H109" s="52"/>
      <c r="I109" s="44"/>
      <c r="J109" s="52">
        <v>0</v>
      </c>
      <c r="K109" s="52">
        <v>1</v>
      </c>
      <c r="L109" s="42" t="s">
        <v>920</v>
      </c>
      <c r="M109" s="54">
        <v>1</v>
      </c>
      <c r="N109" s="54">
        <v>0</v>
      </c>
      <c r="O109" s="54">
        <v>0</v>
      </c>
      <c r="P109" s="43" t="s">
        <v>45</v>
      </c>
    </row>
    <row r="110" spans="1:16" ht="21" customHeight="1" x14ac:dyDescent="0.2">
      <c r="A110" s="2">
        <v>107</v>
      </c>
      <c r="B110" s="3" t="s">
        <v>596</v>
      </c>
      <c r="C110" s="3" t="s">
        <v>597</v>
      </c>
      <c r="D110" s="59">
        <v>1</v>
      </c>
      <c r="E110" s="59">
        <v>0</v>
      </c>
      <c r="F110" s="13" t="s">
        <v>18</v>
      </c>
      <c r="G110" s="54">
        <v>1</v>
      </c>
      <c r="H110" s="54">
        <v>0</v>
      </c>
      <c r="I110" s="44" t="s">
        <v>916</v>
      </c>
      <c r="J110" s="52">
        <v>0</v>
      </c>
      <c r="K110" s="52">
        <v>1</v>
      </c>
      <c r="L110" s="42" t="s">
        <v>920</v>
      </c>
      <c r="M110" s="54">
        <v>1</v>
      </c>
      <c r="N110" s="54">
        <v>0</v>
      </c>
      <c r="O110" s="54">
        <v>0</v>
      </c>
      <c r="P110" s="43" t="s">
        <v>45</v>
      </c>
    </row>
    <row r="111" spans="1:16" ht="21" customHeight="1" x14ac:dyDescent="0.2">
      <c r="A111" s="2">
        <v>108</v>
      </c>
      <c r="B111" s="3" t="s">
        <v>879</v>
      </c>
      <c r="C111" s="3" t="s">
        <v>880</v>
      </c>
      <c r="D111" s="59">
        <v>1</v>
      </c>
      <c r="E111" s="59">
        <v>0</v>
      </c>
      <c r="F111" s="13" t="s">
        <v>18</v>
      </c>
      <c r="G111" s="52">
        <v>0</v>
      </c>
      <c r="H111" s="52">
        <v>1</v>
      </c>
      <c r="I111" s="44" t="s">
        <v>928</v>
      </c>
      <c r="J111" s="52">
        <v>0</v>
      </c>
      <c r="K111" s="52">
        <v>1</v>
      </c>
      <c r="L111" s="42" t="s">
        <v>920</v>
      </c>
      <c r="M111" s="54">
        <v>1</v>
      </c>
      <c r="N111" s="54">
        <v>0</v>
      </c>
      <c r="O111" s="54">
        <v>0</v>
      </c>
      <c r="P111" s="43" t="s">
        <v>45</v>
      </c>
    </row>
    <row r="112" spans="1:16" ht="21" customHeight="1" x14ac:dyDescent="0.2">
      <c r="A112" s="2">
        <v>109</v>
      </c>
      <c r="B112" s="3" t="s">
        <v>771</v>
      </c>
      <c r="C112" s="3" t="s">
        <v>772</v>
      </c>
      <c r="D112" s="59">
        <v>1</v>
      </c>
      <c r="E112" s="59">
        <v>0</v>
      </c>
      <c r="F112" s="24" t="s">
        <v>18</v>
      </c>
      <c r="I112" s="45"/>
      <c r="J112" s="54">
        <v>1</v>
      </c>
      <c r="K112" s="54">
        <v>0</v>
      </c>
      <c r="L112" s="41" t="s">
        <v>923</v>
      </c>
      <c r="M112" s="52">
        <v>0</v>
      </c>
      <c r="N112" s="52">
        <v>1</v>
      </c>
      <c r="O112" s="52">
        <v>0</v>
      </c>
      <c r="P112" s="43" t="s">
        <v>21</v>
      </c>
    </row>
    <row r="113" spans="1:16" ht="21" customHeight="1" x14ac:dyDescent="0.2">
      <c r="A113" s="2">
        <v>110</v>
      </c>
      <c r="B113" s="3" t="s">
        <v>524</v>
      </c>
      <c r="C113" s="3" t="s">
        <v>525</v>
      </c>
      <c r="D113" s="59">
        <v>1</v>
      </c>
      <c r="E113" s="59">
        <v>0</v>
      </c>
      <c r="F113" s="23" t="s">
        <v>18</v>
      </c>
      <c r="G113" s="54">
        <v>1</v>
      </c>
      <c r="H113" s="54">
        <v>0</v>
      </c>
      <c r="I113" s="39" t="s">
        <v>916</v>
      </c>
      <c r="J113" s="52"/>
      <c r="K113" s="52"/>
      <c r="L113" s="42"/>
      <c r="M113" s="54">
        <v>1</v>
      </c>
      <c r="N113" s="54">
        <v>0</v>
      </c>
      <c r="O113" s="54">
        <v>0</v>
      </c>
      <c r="P113" s="43" t="s">
        <v>45</v>
      </c>
    </row>
    <row r="114" spans="1:16" ht="21" customHeight="1" x14ac:dyDescent="0.2">
      <c r="A114" s="2">
        <v>111</v>
      </c>
      <c r="B114" s="3" t="s">
        <v>485</v>
      </c>
      <c r="C114" s="3" t="s">
        <v>486</v>
      </c>
      <c r="D114" s="59">
        <v>0</v>
      </c>
      <c r="E114" s="59">
        <v>1</v>
      </c>
      <c r="F114" s="23" t="s">
        <v>32</v>
      </c>
      <c r="G114" s="54">
        <v>1</v>
      </c>
      <c r="H114" s="54">
        <v>0</v>
      </c>
      <c r="I114" s="39" t="s">
        <v>916</v>
      </c>
      <c r="L114" s="41"/>
      <c r="M114" s="55"/>
      <c r="N114" s="55"/>
      <c r="O114" s="55"/>
      <c r="P114" s="43"/>
    </row>
    <row r="115" spans="1:16" ht="21" customHeight="1" x14ac:dyDescent="0.2">
      <c r="A115" s="2">
        <v>112</v>
      </c>
      <c r="B115" s="3" t="s">
        <v>869</v>
      </c>
      <c r="C115" s="3" t="s">
        <v>870</v>
      </c>
      <c r="D115" s="59">
        <v>1</v>
      </c>
      <c r="E115" s="59">
        <v>0</v>
      </c>
      <c r="F115" s="23" t="s">
        <v>18</v>
      </c>
      <c r="G115" s="54">
        <v>1</v>
      </c>
      <c r="H115" s="54">
        <v>0</v>
      </c>
      <c r="I115" s="41" t="s">
        <v>916</v>
      </c>
      <c r="J115" s="52"/>
      <c r="K115" s="52"/>
      <c r="L115" s="42"/>
      <c r="M115" s="54">
        <v>1</v>
      </c>
      <c r="N115" s="54">
        <v>0</v>
      </c>
      <c r="O115" s="54">
        <v>0</v>
      </c>
      <c r="P115" s="43" t="s">
        <v>45</v>
      </c>
    </row>
    <row r="116" spans="1:16" ht="21" customHeight="1" x14ac:dyDescent="0.2">
      <c r="A116" s="2">
        <v>113</v>
      </c>
      <c r="B116" s="3" t="s">
        <v>324</v>
      </c>
      <c r="C116" s="3" t="s">
        <v>325</v>
      </c>
      <c r="D116" s="59">
        <v>0</v>
      </c>
      <c r="E116" s="59">
        <v>1</v>
      </c>
      <c r="F116" s="23" t="s">
        <v>32</v>
      </c>
      <c r="G116" s="52">
        <v>0</v>
      </c>
      <c r="H116" s="52">
        <v>1</v>
      </c>
      <c r="I116" s="44" t="s">
        <v>928</v>
      </c>
      <c r="L116" s="41"/>
      <c r="M116" s="54">
        <v>1</v>
      </c>
      <c r="N116" s="54">
        <v>0</v>
      </c>
      <c r="O116" s="54">
        <v>0</v>
      </c>
      <c r="P116" s="43" t="s">
        <v>45</v>
      </c>
    </row>
    <row r="117" spans="1:16" ht="21" customHeight="1" x14ac:dyDescent="0.2">
      <c r="A117" s="2">
        <v>114</v>
      </c>
      <c r="B117" s="3" t="s">
        <v>738</v>
      </c>
      <c r="C117" s="3" t="s">
        <v>739</v>
      </c>
      <c r="D117" s="59">
        <v>1</v>
      </c>
      <c r="E117" s="59">
        <v>0</v>
      </c>
      <c r="F117" s="23" t="s">
        <v>18</v>
      </c>
      <c r="G117" s="54">
        <v>1</v>
      </c>
      <c r="H117" s="54">
        <v>0</v>
      </c>
      <c r="I117" s="41" t="s">
        <v>916</v>
      </c>
      <c r="J117" s="54">
        <v>1</v>
      </c>
      <c r="K117" s="54">
        <v>0</v>
      </c>
      <c r="L117" s="41" t="s">
        <v>923</v>
      </c>
      <c r="M117" s="54">
        <v>0</v>
      </c>
      <c r="N117" s="54">
        <v>0</v>
      </c>
      <c r="O117" s="54">
        <v>1</v>
      </c>
      <c r="P117" s="43" t="s">
        <v>34</v>
      </c>
    </row>
    <row r="118" spans="1:16" ht="21" customHeight="1" x14ac:dyDescent="0.2">
      <c r="A118" s="2">
        <v>115</v>
      </c>
      <c r="B118" s="3" t="s">
        <v>140</v>
      </c>
      <c r="C118" s="3" t="s">
        <v>141</v>
      </c>
      <c r="D118" s="59">
        <v>0</v>
      </c>
      <c r="E118" s="59">
        <v>1</v>
      </c>
      <c r="F118" s="14" t="s">
        <v>32</v>
      </c>
      <c r="G118" s="54">
        <v>1</v>
      </c>
      <c r="H118" s="54">
        <v>0</v>
      </c>
      <c r="I118" s="42" t="s">
        <v>916</v>
      </c>
      <c r="J118" s="52"/>
      <c r="K118" s="52"/>
      <c r="L118" s="42"/>
      <c r="M118" s="54">
        <v>0</v>
      </c>
      <c r="N118" s="54">
        <v>0</v>
      </c>
      <c r="O118" s="54">
        <v>1</v>
      </c>
      <c r="P118" s="42" t="s">
        <v>34</v>
      </c>
    </row>
    <row r="119" spans="1:16" ht="21" customHeight="1" x14ac:dyDescent="0.2">
      <c r="A119" s="2">
        <v>116</v>
      </c>
      <c r="B119" s="3" t="s">
        <v>680</v>
      </c>
      <c r="C119" s="3" t="s">
        <v>681</v>
      </c>
      <c r="D119" s="59">
        <v>1</v>
      </c>
      <c r="E119" s="59">
        <v>0</v>
      </c>
      <c r="F119" s="13" t="s">
        <v>18</v>
      </c>
      <c r="G119" s="54">
        <v>1</v>
      </c>
      <c r="H119" s="54">
        <v>0</v>
      </c>
      <c r="I119" s="44" t="s">
        <v>916</v>
      </c>
      <c r="J119" s="52">
        <v>0</v>
      </c>
      <c r="K119" s="52">
        <v>1</v>
      </c>
      <c r="L119" s="42" t="s">
        <v>920</v>
      </c>
      <c r="M119" s="54">
        <v>1</v>
      </c>
      <c r="N119" s="54">
        <v>0</v>
      </c>
      <c r="O119" s="54">
        <v>0</v>
      </c>
      <c r="P119" s="43" t="s">
        <v>45</v>
      </c>
    </row>
    <row r="120" spans="1:16" ht="21" customHeight="1" x14ac:dyDescent="0.2">
      <c r="A120" s="2">
        <v>117</v>
      </c>
      <c r="B120" s="3" t="s">
        <v>327</v>
      </c>
      <c r="C120" s="3" t="s">
        <v>328</v>
      </c>
      <c r="D120" s="59">
        <v>0</v>
      </c>
      <c r="E120" s="59">
        <v>1</v>
      </c>
      <c r="F120" s="23" t="s">
        <v>32</v>
      </c>
      <c r="G120" s="54">
        <v>1</v>
      </c>
      <c r="H120" s="54">
        <v>0</v>
      </c>
      <c r="I120" s="39" t="s">
        <v>916</v>
      </c>
      <c r="L120" s="41"/>
      <c r="M120" s="54">
        <v>0</v>
      </c>
      <c r="N120" s="54">
        <v>0</v>
      </c>
      <c r="O120" s="54">
        <v>1</v>
      </c>
      <c r="P120" s="43" t="s">
        <v>34</v>
      </c>
    </row>
    <row r="121" spans="1:16" ht="21" customHeight="1" x14ac:dyDescent="0.2">
      <c r="A121" s="2">
        <v>118</v>
      </c>
      <c r="B121" s="3" t="s">
        <v>571</v>
      </c>
      <c r="C121" s="3" t="s">
        <v>572</v>
      </c>
      <c r="D121" s="59">
        <v>0</v>
      </c>
      <c r="E121" s="59">
        <v>1</v>
      </c>
      <c r="F121" s="23" t="s">
        <v>32</v>
      </c>
      <c r="G121" s="54">
        <v>1</v>
      </c>
      <c r="H121" s="54">
        <v>0</v>
      </c>
      <c r="I121" s="39" t="s">
        <v>916</v>
      </c>
      <c r="J121" s="52"/>
      <c r="K121" s="52"/>
      <c r="L121" s="42"/>
      <c r="M121" s="52">
        <v>0</v>
      </c>
      <c r="N121" s="52">
        <v>1</v>
      </c>
      <c r="O121" s="52">
        <v>0</v>
      </c>
      <c r="P121" s="43" t="s">
        <v>21</v>
      </c>
    </row>
    <row r="122" spans="1:16" ht="21" customHeight="1" x14ac:dyDescent="0.2">
      <c r="A122" s="2">
        <v>119</v>
      </c>
      <c r="B122" s="3" t="s">
        <v>186</v>
      </c>
      <c r="C122" s="3" t="s">
        <v>187</v>
      </c>
      <c r="D122" s="59">
        <v>1</v>
      </c>
      <c r="E122" s="59">
        <v>0</v>
      </c>
      <c r="F122" s="13" t="s">
        <v>18</v>
      </c>
      <c r="G122" s="52">
        <v>0</v>
      </c>
      <c r="H122" s="52">
        <v>1</v>
      </c>
      <c r="I122" s="44" t="s">
        <v>928</v>
      </c>
      <c r="J122" s="52">
        <v>0</v>
      </c>
      <c r="K122" s="52">
        <v>1</v>
      </c>
      <c r="L122" s="42" t="s">
        <v>920</v>
      </c>
      <c r="M122" s="52">
        <v>0</v>
      </c>
      <c r="N122" s="52">
        <v>1</v>
      </c>
      <c r="O122" s="52">
        <v>0</v>
      </c>
      <c r="P122" s="42" t="s">
        <v>21</v>
      </c>
    </row>
    <row r="123" spans="1:16" ht="21" customHeight="1" x14ac:dyDescent="0.2">
      <c r="A123" s="2">
        <v>120</v>
      </c>
      <c r="B123" s="3" t="s">
        <v>404</v>
      </c>
      <c r="C123" s="3" t="s">
        <v>405</v>
      </c>
      <c r="D123" s="59">
        <v>1</v>
      </c>
      <c r="E123" s="59">
        <v>0</v>
      </c>
      <c r="F123" s="13" t="s">
        <v>18</v>
      </c>
      <c r="G123" s="52">
        <v>0</v>
      </c>
      <c r="H123" s="52">
        <v>1</v>
      </c>
      <c r="I123" s="44" t="s">
        <v>928</v>
      </c>
      <c r="J123" s="54">
        <v>1</v>
      </c>
      <c r="K123" s="54">
        <v>0</v>
      </c>
      <c r="L123" s="41" t="s">
        <v>923</v>
      </c>
      <c r="M123" s="54">
        <v>1</v>
      </c>
      <c r="N123" s="54">
        <v>0</v>
      </c>
      <c r="O123" s="54">
        <v>0</v>
      </c>
      <c r="P123" s="43" t="s">
        <v>45</v>
      </c>
    </row>
    <row r="124" spans="1:16" ht="21" customHeight="1" x14ac:dyDescent="0.2">
      <c r="A124" s="2">
        <v>121</v>
      </c>
      <c r="B124" s="3" t="s">
        <v>466</v>
      </c>
      <c r="C124" s="3" t="s">
        <v>467</v>
      </c>
      <c r="D124" s="59">
        <v>1</v>
      </c>
      <c r="E124" s="59">
        <v>0</v>
      </c>
      <c r="F124" s="23" t="s">
        <v>18</v>
      </c>
      <c r="G124" s="52">
        <v>0</v>
      </c>
      <c r="H124" s="52">
        <v>1</v>
      </c>
      <c r="I124" s="44" t="s">
        <v>928</v>
      </c>
      <c r="J124" s="54">
        <v>1</v>
      </c>
      <c r="K124" s="54">
        <v>0</v>
      </c>
      <c r="L124" s="41" t="s">
        <v>923</v>
      </c>
      <c r="M124" s="54">
        <v>1</v>
      </c>
      <c r="N124" s="54">
        <v>0</v>
      </c>
      <c r="O124" s="54">
        <v>0</v>
      </c>
      <c r="P124" s="43" t="s">
        <v>45</v>
      </c>
    </row>
    <row r="125" spans="1:16" ht="21" customHeight="1" x14ac:dyDescent="0.2">
      <c r="A125" s="2">
        <v>122</v>
      </c>
      <c r="B125" s="3" t="s">
        <v>630</v>
      </c>
      <c r="C125" s="3" t="s">
        <v>631</v>
      </c>
      <c r="D125" s="59">
        <v>1</v>
      </c>
      <c r="E125" s="59">
        <v>0</v>
      </c>
      <c r="F125" s="13" t="s">
        <v>18</v>
      </c>
      <c r="G125" s="52"/>
      <c r="H125" s="52"/>
      <c r="I125" s="44"/>
      <c r="J125" s="52">
        <v>0</v>
      </c>
      <c r="K125" s="52">
        <v>1</v>
      </c>
      <c r="L125" s="42" t="s">
        <v>920</v>
      </c>
      <c r="M125" s="52">
        <v>0</v>
      </c>
      <c r="N125" s="52">
        <v>1</v>
      </c>
      <c r="O125" s="52">
        <v>0</v>
      </c>
      <c r="P125" s="43" t="s">
        <v>21</v>
      </c>
    </row>
    <row r="126" spans="1:16" ht="21" customHeight="1" x14ac:dyDescent="0.2">
      <c r="A126" s="2">
        <v>123</v>
      </c>
      <c r="B126" s="3" t="s">
        <v>786</v>
      </c>
      <c r="C126" s="3" t="s">
        <v>787</v>
      </c>
      <c r="D126" s="59">
        <v>0</v>
      </c>
      <c r="E126" s="59">
        <v>1</v>
      </c>
      <c r="F126" s="13" t="s">
        <v>32</v>
      </c>
      <c r="G126" s="54">
        <v>1</v>
      </c>
      <c r="H126" s="54">
        <v>0</v>
      </c>
      <c r="I126" s="44" t="s">
        <v>916</v>
      </c>
      <c r="J126" s="52">
        <v>0</v>
      </c>
      <c r="K126" s="52">
        <v>1</v>
      </c>
      <c r="L126" s="42" t="s">
        <v>920</v>
      </c>
      <c r="M126" s="54">
        <v>1</v>
      </c>
      <c r="N126" s="54">
        <v>0</v>
      </c>
      <c r="O126" s="54">
        <v>0</v>
      </c>
      <c r="P126" s="43" t="s">
        <v>45</v>
      </c>
    </row>
    <row r="127" spans="1:16" ht="21" customHeight="1" x14ac:dyDescent="0.2">
      <c r="A127" s="2">
        <v>124</v>
      </c>
      <c r="B127" s="3" t="s">
        <v>675</v>
      </c>
      <c r="C127" s="3" t="s">
        <v>676</v>
      </c>
      <c r="D127" s="59">
        <v>1</v>
      </c>
      <c r="E127" s="59">
        <v>0</v>
      </c>
      <c r="F127" s="13" t="s">
        <v>18</v>
      </c>
      <c r="G127" s="54">
        <v>1</v>
      </c>
      <c r="H127" s="54">
        <v>0</v>
      </c>
      <c r="I127" s="44" t="s">
        <v>916</v>
      </c>
      <c r="J127" s="54">
        <v>1</v>
      </c>
      <c r="K127" s="54">
        <v>0</v>
      </c>
      <c r="L127" s="41" t="s">
        <v>923</v>
      </c>
      <c r="M127" s="54">
        <v>1</v>
      </c>
      <c r="N127" s="54">
        <v>0</v>
      </c>
      <c r="O127" s="54">
        <v>0</v>
      </c>
      <c r="P127" s="43" t="s">
        <v>45</v>
      </c>
    </row>
    <row r="128" spans="1:16" ht="21" customHeight="1" x14ac:dyDescent="0.2">
      <c r="A128" s="2">
        <v>125</v>
      </c>
      <c r="B128" s="3" t="s">
        <v>338</v>
      </c>
      <c r="C128" s="3" t="s">
        <v>339</v>
      </c>
      <c r="D128" s="59">
        <v>0</v>
      </c>
      <c r="E128" s="59">
        <v>1</v>
      </c>
      <c r="F128" s="23" t="s">
        <v>32</v>
      </c>
      <c r="G128" s="52">
        <v>0</v>
      </c>
      <c r="H128" s="52">
        <v>1</v>
      </c>
      <c r="I128" s="44" t="s">
        <v>928</v>
      </c>
      <c r="L128" s="41"/>
      <c r="M128" s="52">
        <v>0</v>
      </c>
      <c r="N128" s="52">
        <v>1</v>
      </c>
      <c r="O128" s="52">
        <v>0</v>
      </c>
      <c r="P128" s="43" t="s">
        <v>21</v>
      </c>
    </row>
    <row r="129" spans="1:16" ht="21" customHeight="1" x14ac:dyDescent="0.2">
      <c r="A129" s="2">
        <v>126</v>
      </c>
      <c r="B129" s="3" t="s">
        <v>180</v>
      </c>
      <c r="C129" s="3" t="s">
        <v>181</v>
      </c>
      <c r="D129" s="59">
        <v>1</v>
      </c>
      <c r="E129" s="59">
        <v>0</v>
      </c>
      <c r="F129" s="13" t="s">
        <v>18</v>
      </c>
      <c r="G129" s="52">
        <v>0</v>
      </c>
      <c r="H129" s="52">
        <v>1</v>
      </c>
      <c r="I129" s="44" t="s">
        <v>928</v>
      </c>
      <c r="J129" s="54">
        <v>1</v>
      </c>
      <c r="K129" s="54">
        <v>0</v>
      </c>
      <c r="L129" s="41" t="s">
        <v>923</v>
      </c>
      <c r="M129" s="52">
        <v>0</v>
      </c>
      <c r="N129" s="52">
        <v>1</v>
      </c>
      <c r="O129" s="52">
        <v>0</v>
      </c>
      <c r="P129" s="42" t="s">
        <v>21</v>
      </c>
    </row>
    <row r="130" spans="1:16" ht="21" customHeight="1" x14ac:dyDescent="0.2">
      <c r="A130" s="2">
        <v>127</v>
      </c>
      <c r="B130" s="3" t="s">
        <v>192</v>
      </c>
      <c r="C130" s="3" t="s">
        <v>193</v>
      </c>
      <c r="D130" s="59">
        <v>0</v>
      </c>
      <c r="E130" s="59">
        <v>1</v>
      </c>
      <c r="F130" s="23" t="s">
        <v>32</v>
      </c>
      <c r="G130" s="54">
        <v>1</v>
      </c>
      <c r="H130" s="54">
        <v>0</v>
      </c>
      <c r="I130" s="39" t="s">
        <v>916</v>
      </c>
      <c r="J130" s="52"/>
      <c r="K130" s="52"/>
      <c r="L130" s="42"/>
      <c r="M130" s="54">
        <v>1</v>
      </c>
      <c r="N130" s="54">
        <v>0</v>
      </c>
      <c r="O130" s="54">
        <v>0</v>
      </c>
      <c r="P130" s="43" t="s">
        <v>45</v>
      </c>
    </row>
    <row r="131" spans="1:16" ht="21" customHeight="1" x14ac:dyDescent="0.2">
      <c r="A131" s="2">
        <v>128</v>
      </c>
      <c r="B131" s="3" t="s">
        <v>79</v>
      </c>
      <c r="C131" s="3" t="s">
        <v>80</v>
      </c>
      <c r="D131" s="59">
        <v>0</v>
      </c>
      <c r="E131" s="59">
        <v>1</v>
      </c>
      <c r="F131" s="13" t="s">
        <v>32</v>
      </c>
      <c r="G131" s="54">
        <v>1</v>
      </c>
      <c r="H131" s="54">
        <v>0</v>
      </c>
      <c r="I131" s="44" t="s">
        <v>916</v>
      </c>
      <c r="J131" s="52"/>
      <c r="K131" s="52"/>
      <c r="L131" s="42"/>
      <c r="M131" s="52">
        <v>0</v>
      </c>
      <c r="N131" s="52">
        <v>1</v>
      </c>
      <c r="O131" s="52">
        <v>0</v>
      </c>
      <c r="P131" s="42" t="s">
        <v>21</v>
      </c>
    </row>
    <row r="132" spans="1:16" ht="21" customHeight="1" x14ac:dyDescent="0.2">
      <c r="A132" s="2">
        <v>129</v>
      </c>
      <c r="B132" s="3" t="s">
        <v>59</v>
      </c>
      <c r="C132" s="3" t="s">
        <v>60</v>
      </c>
      <c r="D132" s="59">
        <v>0</v>
      </c>
      <c r="E132" s="59">
        <v>1</v>
      </c>
      <c r="F132" s="14" t="s">
        <v>32</v>
      </c>
      <c r="G132" s="52">
        <v>0</v>
      </c>
      <c r="H132" s="52">
        <v>1</v>
      </c>
      <c r="I132" s="44" t="s">
        <v>928</v>
      </c>
      <c r="J132" s="52"/>
      <c r="K132" s="52"/>
      <c r="L132" s="42"/>
      <c r="M132" s="54">
        <v>0</v>
      </c>
      <c r="N132" s="54">
        <v>0</v>
      </c>
      <c r="O132" s="54">
        <v>1</v>
      </c>
      <c r="P132" s="42" t="s">
        <v>34</v>
      </c>
    </row>
    <row r="133" spans="1:16" ht="21" customHeight="1" x14ac:dyDescent="0.2">
      <c r="A133" s="2">
        <v>130</v>
      </c>
      <c r="B133" s="3" t="s">
        <v>566</v>
      </c>
      <c r="C133" s="3" t="s">
        <v>567</v>
      </c>
      <c r="D133" s="59">
        <v>1</v>
      </c>
      <c r="E133" s="59">
        <v>0</v>
      </c>
      <c r="F133" s="13" t="s">
        <v>18</v>
      </c>
      <c r="G133" s="54">
        <v>1</v>
      </c>
      <c r="H133" s="54">
        <v>0</v>
      </c>
      <c r="I133" s="44" t="s">
        <v>916</v>
      </c>
      <c r="J133" s="52">
        <v>0</v>
      </c>
      <c r="K133" s="52">
        <v>1</v>
      </c>
      <c r="L133" s="42" t="s">
        <v>920</v>
      </c>
      <c r="M133" s="54">
        <v>1</v>
      </c>
      <c r="N133" s="54">
        <v>0</v>
      </c>
      <c r="O133" s="54">
        <v>0</v>
      </c>
      <c r="P133" s="43" t="s">
        <v>45</v>
      </c>
    </row>
    <row r="134" spans="1:16" ht="21" customHeight="1" x14ac:dyDescent="0.2">
      <c r="A134" s="2">
        <v>131</v>
      </c>
      <c r="B134" s="3" t="s">
        <v>104</v>
      </c>
      <c r="C134" s="3" t="s">
        <v>105</v>
      </c>
      <c r="D134" s="59">
        <v>1</v>
      </c>
      <c r="E134" s="59">
        <v>0</v>
      </c>
      <c r="F134" s="13" t="s">
        <v>18</v>
      </c>
      <c r="G134" s="52"/>
      <c r="H134" s="52"/>
      <c r="I134" s="44"/>
      <c r="J134" s="54">
        <v>1</v>
      </c>
      <c r="K134" s="54">
        <v>0</v>
      </c>
      <c r="L134" s="41" t="s">
        <v>923</v>
      </c>
      <c r="M134" s="52">
        <v>0</v>
      </c>
      <c r="N134" s="52">
        <v>1</v>
      </c>
      <c r="O134" s="52">
        <v>0</v>
      </c>
      <c r="P134" s="42" t="s">
        <v>21</v>
      </c>
    </row>
    <row r="135" spans="1:16" ht="21" customHeight="1" x14ac:dyDescent="0.2">
      <c r="A135" s="2">
        <v>132</v>
      </c>
      <c r="B135" s="3" t="s">
        <v>705</v>
      </c>
      <c r="C135" s="3" t="s">
        <v>706</v>
      </c>
      <c r="D135" s="59">
        <v>1</v>
      </c>
      <c r="E135" s="59">
        <v>0</v>
      </c>
      <c r="F135" s="23" t="s">
        <v>18</v>
      </c>
      <c r="G135" s="52">
        <v>0</v>
      </c>
      <c r="H135" s="52">
        <v>1</v>
      </c>
      <c r="I135" s="44" t="s">
        <v>928</v>
      </c>
      <c r="J135" s="52"/>
      <c r="K135" s="52"/>
      <c r="L135" s="42"/>
      <c r="M135" s="54">
        <v>1</v>
      </c>
      <c r="N135" s="54">
        <v>0</v>
      </c>
      <c r="O135" s="54">
        <v>0</v>
      </c>
      <c r="P135" s="43" t="s">
        <v>45</v>
      </c>
    </row>
    <row r="136" spans="1:16" ht="21" customHeight="1" x14ac:dyDescent="0.2">
      <c r="A136" s="2">
        <v>133</v>
      </c>
      <c r="B136" s="3" t="s">
        <v>695</v>
      </c>
      <c r="C136" s="3" t="s">
        <v>696</v>
      </c>
      <c r="D136" s="59">
        <v>1</v>
      </c>
      <c r="E136" s="59">
        <v>0</v>
      </c>
      <c r="F136" s="23" t="s">
        <v>18</v>
      </c>
      <c r="G136" s="52">
        <v>0</v>
      </c>
      <c r="H136" s="52">
        <v>1</v>
      </c>
      <c r="I136" s="44" t="s">
        <v>928</v>
      </c>
      <c r="J136" s="52"/>
      <c r="K136" s="52"/>
      <c r="L136" s="42"/>
      <c r="M136" s="52">
        <v>0</v>
      </c>
      <c r="N136" s="52">
        <v>1</v>
      </c>
      <c r="O136" s="52">
        <v>0</v>
      </c>
      <c r="P136" s="43" t="s">
        <v>21</v>
      </c>
    </row>
    <row r="137" spans="1:16" ht="21" customHeight="1" x14ac:dyDescent="0.2">
      <c r="A137" s="2">
        <v>134</v>
      </c>
      <c r="B137" s="3" t="s">
        <v>419</v>
      </c>
      <c r="C137" s="3" t="s">
        <v>420</v>
      </c>
      <c r="D137" s="59">
        <v>1</v>
      </c>
      <c r="E137" s="59">
        <v>0</v>
      </c>
      <c r="F137" s="23" t="s">
        <v>18</v>
      </c>
      <c r="G137" s="52">
        <v>0</v>
      </c>
      <c r="H137" s="52">
        <v>1</v>
      </c>
      <c r="I137" s="44" t="s">
        <v>928</v>
      </c>
      <c r="L137" s="41"/>
      <c r="M137" s="54">
        <v>1</v>
      </c>
      <c r="N137" s="54">
        <v>0</v>
      </c>
      <c r="O137" s="54">
        <v>0</v>
      </c>
      <c r="P137" s="43" t="s">
        <v>45</v>
      </c>
    </row>
    <row r="138" spans="1:16" ht="21" customHeight="1" x14ac:dyDescent="0.2">
      <c r="A138" s="2">
        <v>135</v>
      </c>
      <c r="B138" s="3" t="s">
        <v>729</v>
      </c>
      <c r="C138" s="3" t="s">
        <v>730</v>
      </c>
      <c r="D138" s="59">
        <v>0</v>
      </c>
      <c r="E138" s="59">
        <v>1</v>
      </c>
      <c r="F138" s="23" t="s">
        <v>32</v>
      </c>
      <c r="I138" s="41"/>
      <c r="J138" s="54">
        <v>1</v>
      </c>
      <c r="K138" s="54">
        <v>0</v>
      </c>
      <c r="L138" s="41" t="s">
        <v>923</v>
      </c>
      <c r="M138" s="54">
        <v>1</v>
      </c>
      <c r="N138" s="54">
        <v>0</v>
      </c>
      <c r="O138" s="54">
        <v>0</v>
      </c>
      <c r="P138" s="43" t="s">
        <v>45</v>
      </c>
    </row>
    <row r="139" spans="1:16" ht="21" customHeight="1" x14ac:dyDescent="0.2">
      <c r="A139" s="2">
        <v>136</v>
      </c>
      <c r="B139" s="3" t="s">
        <v>509</v>
      </c>
      <c r="C139" s="3" t="s">
        <v>510</v>
      </c>
      <c r="D139" s="59">
        <v>0</v>
      </c>
      <c r="E139" s="59">
        <v>1</v>
      </c>
      <c r="F139" s="23" t="s">
        <v>32</v>
      </c>
      <c r="G139" s="54">
        <v>1</v>
      </c>
      <c r="H139" s="54">
        <v>0</v>
      </c>
      <c r="I139" s="39" t="s">
        <v>916</v>
      </c>
      <c r="L139" s="41"/>
      <c r="M139" s="54">
        <v>0</v>
      </c>
      <c r="N139" s="54">
        <v>0</v>
      </c>
      <c r="O139" s="54">
        <v>1</v>
      </c>
      <c r="P139" s="43" t="s">
        <v>34</v>
      </c>
    </row>
    <row r="140" spans="1:16" ht="21" customHeight="1" x14ac:dyDescent="0.2">
      <c r="A140" s="2">
        <v>137</v>
      </c>
      <c r="B140" s="3" t="s">
        <v>201</v>
      </c>
      <c r="C140" s="3" t="s">
        <v>202</v>
      </c>
      <c r="D140" s="59">
        <v>0</v>
      </c>
      <c r="E140" s="59">
        <v>1</v>
      </c>
      <c r="F140" s="23" t="s">
        <v>32</v>
      </c>
      <c r="G140" s="54">
        <v>1</v>
      </c>
      <c r="H140" s="54">
        <v>0</v>
      </c>
      <c r="I140" s="39" t="s">
        <v>916</v>
      </c>
      <c r="L140" s="41"/>
      <c r="M140" s="54">
        <v>0</v>
      </c>
      <c r="N140" s="54">
        <v>0</v>
      </c>
      <c r="O140" s="54">
        <v>1</v>
      </c>
      <c r="P140" s="43" t="s">
        <v>34</v>
      </c>
    </row>
    <row r="141" spans="1:16" ht="21" customHeight="1" x14ac:dyDescent="0.2">
      <c r="A141" s="2">
        <v>138</v>
      </c>
      <c r="B141" s="3" t="s">
        <v>64</v>
      </c>
      <c r="C141" s="3" t="s">
        <v>65</v>
      </c>
      <c r="D141" s="59">
        <v>1</v>
      </c>
      <c r="E141" s="59">
        <v>0</v>
      </c>
      <c r="F141" s="13" t="s">
        <v>18</v>
      </c>
      <c r="G141" s="54">
        <v>1</v>
      </c>
      <c r="H141" s="54">
        <v>0</v>
      </c>
      <c r="I141" s="44" t="s">
        <v>916</v>
      </c>
      <c r="J141" s="52">
        <v>0</v>
      </c>
      <c r="K141" s="52">
        <v>1</v>
      </c>
      <c r="L141" s="42" t="s">
        <v>920</v>
      </c>
      <c r="M141" s="52">
        <v>0</v>
      </c>
      <c r="N141" s="52">
        <v>1</v>
      </c>
      <c r="O141" s="52">
        <v>0</v>
      </c>
      <c r="P141" s="42" t="s">
        <v>21</v>
      </c>
    </row>
    <row r="142" spans="1:16" ht="21" customHeight="1" x14ac:dyDescent="0.2">
      <c r="A142" s="2">
        <v>139</v>
      </c>
      <c r="B142" s="3" t="s">
        <v>258</v>
      </c>
      <c r="C142" s="3" t="s">
        <v>259</v>
      </c>
      <c r="D142" s="59">
        <v>0</v>
      </c>
      <c r="E142" s="59">
        <v>1</v>
      </c>
      <c r="F142" s="13" t="s">
        <v>32</v>
      </c>
      <c r="G142" s="54">
        <v>1</v>
      </c>
      <c r="H142" s="54">
        <v>0</v>
      </c>
      <c r="I142" s="44" t="s">
        <v>916</v>
      </c>
      <c r="J142" s="54">
        <v>1</v>
      </c>
      <c r="K142" s="54">
        <v>0</v>
      </c>
      <c r="L142" s="41" t="s">
        <v>923</v>
      </c>
      <c r="M142" s="54">
        <v>1</v>
      </c>
      <c r="N142" s="54">
        <v>0</v>
      </c>
      <c r="O142" s="54">
        <v>0</v>
      </c>
      <c r="P142" s="43" t="s">
        <v>45</v>
      </c>
    </row>
    <row r="143" spans="1:16" ht="21" customHeight="1" x14ac:dyDescent="0.2">
      <c r="A143" s="2">
        <v>140</v>
      </c>
      <c r="B143" s="3" t="s">
        <v>864</v>
      </c>
      <c r="C143" s="3" t="s">
        <v>865</v>
      </c>
      <c r="D143" s="59">
        <v>0</v>
      </c>
      <c r="E143" s="59">
        <v>1</v>
      </c>
      <c r="F143" s="24" t="s">
        <v>32</v>
      </c>
      <c r="I143" s="45"/>
      <c r="J143" s="54">
        <v>1</v>
      </c>
      <c r="K143" s="54">
        <v>0</v>
      </c>
      <c r="L143" s="41" t="s">
        <v>923</v>
      </c>
      <c r="M143" s="54">
        <v>0</v>
      </c>
      <c r="N143" s="54">
        <v>0</v>
      </c>
      <c r="O143" s="54">
        <v>1</v>
      </c>
      <c r="P143" s="43" t="s">
        <v>34</v>
      </c>
    </row>
    <row r="144" spans="1:16" ht="21" customHeight="1" x14ac:dyDescent="0.2">
      <c r="A144" s="2">
        <v>141</v>
      </c>
      <c r="B144" s="3" t="s">
        <v>237</v>
      </c>
      <c r="C144" s="3" t="s">
        <v>238</v>
      </c>
      <c r="D144" s="59">
        <v>0</v>
      </c>
      <c r="E144" s="59">
        <v>1</v>
      </c>
      <c r="F144" s="35" t="s">
        <v>32</v>
      </c>
      <c r="G144" s="54">
        <v>1</v>
      </c>
      <c r="H144" s="54">
        <v>0</v>
      </c>
      <c r="I144" s="41" t="s">
        <v>916</v>
      </c>
      <c r="L144" s="41"/>
      <c r="M144" s="54">
        <v>0</v>
      </c>
      <c r="N144" s="54">
        <v>0</v>
      </c>
      <c r="O144" s="54">
        <v>1</v>
      </c>
      <c r="P144" s="43" t="s">
        <v>34</v>
      </c>
    </row>
    <row r="145" spans="1:16" ht="21" customHeight="1" x14ac:dyDescent="0.2">
      <c r="A145" s="2">
        <v>142</v>
      </c>
      <c r="B145" s="3" t="s">
        <v>625</v>
      </c>
      <c r="C145" s="3" t="s">
        <v>626</v>
      </c>
      <c r="D145" s="59">
        <v>0</v>
      </c>
      <c r="E145" s="59">
        <v>1</v>
      </c>
      <c r="F145" s="23" t="s">
        <v>32</v>
      </c>
      <c r="G145" s="54">
        <v>1</v>
      </c>
      <c r="H145" s="54">
        <v>0</v>
      </c>
      <c r="I145" s="39" t="s">
        <v>916</v>
      </c>
      <c r="J145" s="54">
        <v>1</v>
      </c>
      <c r="K145" s="54">
        <v>0</v>
      </c>
      <c r="L145" s="41" t="s">
        <v>923</v>
      </c>
      <c r="M145" s="54">
        <v>0</v>
      </c>
      <c r="N145" s="54">
        <v>0</v>
      </c>
      <c r="O145" s="54">
        <v>1</v>
      </c>
      <c r="P145" s="43" t="s">
        <v>34</v>
      </c>
    </row>
    <row r="146" spans="1:16" ht="21" customHeight="1" x14ac:dyDescent="0.2">
      <c r="A146" s="2">
        <v>143</v>
      </c>
      <c r="B146" s="3" t="s">
        <v>70</v>
      </c>
      <c r="C146" s="3" t="s">
        <v>71</v>
      </c>
      <c r="D146" s="59">
        <v>0</v>
      </c>
      <c r="E146" s="59">
        <v>1</v>
      </c>
      <c r="F146" s="14" t="s">
        <v>32</v>
      </c>
      <c r="G146" s="52">
        <v>0</v>
      </c>
      <c r="H146" s="52">
        <v>1</v>
      </c>
      <c r="I146" s="44" t="s">
        <v>928</v>
      </c>
      <c r="J146" s="52"/>
      <c r="K146" s="52"/>
      <c r="L146" s="42"/>
      <c r="M146" s="52">
        <v>0</v>
      </c>
      <c r="N146" s="52">
        <v>1</v>
      </c>
      <c r="O146" s="52">
        <v>0</v>
      </c>
      <c r="P146" s="42" t="s">
        <v>21</v>
      </c>
    </row>
    <row r="147" spans="1:16" ht="21" customHeight="1" x14ac:dyDescent="0.2">
      <c r="A147" s="2">
        <v>144</v>
      </c>
      <c r="B147" s="3" t="s">
        <v>797</v>
      </c>
      <c r="C147" s="3" t="s">
        <v>798</v>
      </c>
      <c r="D147" s="59">
        <v>1</v>
      </c>
      <c r="E147" s="59">
        <v>0</v>
      </c>
      <c r="F147" s="13" t="s">
        <v>18</v>
      </c>
      <c r="G147" s="54">
        <v>1</v>
      </c>
      <c r="H147" s="54">
        <v>0</v>
      </c>
      <c r="I147" s="44" t="s">
        <v>916</v>
      </c>
      <c r="J147" s="52">
        <v>0</v>
      </c>
      <c r="K147" s="52">
        <v>1</v>
      </c>
      <c r="L147" s="42" t="s">
        <v>920</v>
      </c>
      <c r="M147" s="54">
        <v>1</v>
      </c>
      <c r="N147" s="54">
        <v>0</v>
      </c>
      <c r="O147" s="54">
        <v>0</v>
      </c>
      <c r="P147" s="43" t="s">
        <v>45</v>
      </c>
    </row>
    <row r="148" spans="1:16" ht="21" customHeight="1" x14ac:dyDescent="0.2">
      <c r="A148" s="2">
        <v>145</v>
      </c>
      <c r="B148" s="3" t="s">
        <v>381</v>
      </c>
      <c r="C148" s="3" t="s">
        <v>382</v>
      </c>
      <c r="D148" s="59">
        <v>1</v>
      </c>
      <c r="E148" s="59">
        <v>0</v>
      </c>
      <c r="F148" s="23" t="s">
        <v>18</v>
      </c>
      <c r="G148" s="52">
        <v>0</v>
      </c>
      <c r="H148" s="52">
        <v>1</v>
      </c>
      <c r="I148" s="44" t="s">
        <v>928</v>
      </c>
      <c r="L148" s="41"/>
      <c r="M148" s="54">
        <v>1</v>
      </c>
      <c r="N148" s="54">
        <v>0</v>
      </c>
      <c r="O148" s="54">
        <v>0</v>
      </c>
      <c r="P148" s="43" t="s">
        <v>45</v>
      </c>
    </row>
    <row r="149" spans="1:16" ht="21" customHeight="1" x14ac:dyDescent="0.2">
      <c r="A149" s="2">
        <v>146</v>
      </c>
      <c r="B149" s="3" t="s">
        <v>803</v>
      </c>
      <c r="C149" s="3" t="s">
        <v>804</v>
      </c>
      <c r="D149" s="59">
        <v>0</v>
      </c>
      <c r="E149" s="59">
        <v>1</v>
      </c>
      <c r="F149" s="23" t="s">
        <v>32</v>
      </c>
      <c r="G149" s="54">
        <v>1</v>
      </c>
      <c r="H149" s="54">
        <v>0</v>
      </c>
      <c r="I149" s="39" t="s">
        <v>916</v>
      </c>
      <c r="J149" s="52"/>
      <c r="K149" s="52"/>
      <c r="L149" s="42"/>
      <c r="M149" s="54">
        <v>1</v>
      </c>
      <c r="N149" s="54">
        <v>0</v>
      </c>
      <c r="O149" s="54">
        <v>0</v>
      </c>
      <c r="P149" s="43" t="s">
        <v>45</v>
      </c>
    </row>
    <row r="150" spans="1:16" ht="21" customHeight="1" x14ac:dyDescent="0.2">
      <c r="A150" s="2">
        <v>147</v>
      </c>
      <c r="B150" s="3" t="s">
        <v>825</v>
      </c>
      <c r="C150" s="3" t="s">
        <v>826</v>
      </c>
      <c r="D150" s="59">
        <v>1</v>
      </c>
      <c r="E150" s="59">
        <v>0</v>
      </c>
      <c r="F150" s="24" t="s">
        <v>18</v>
      </c>
      <c r="G150" s="54">
        <v>1</v>
      </c>
      <c r="H150" s="54">
        <v>0</v>
      </c>
      <c r="I150" s="45" t="s">
        <v>916</v>
      </c>
      <c r="J150" s="54">
        <v>1</v>
      </c>
      <c r="K150" s="54">
        <v>0</v>
      </c>
      <c r="L150" s="41" t="s">
        <v>923</v>
      </c>
      <c r="M150" s="52">
        <v>0</v>
      </c>
      <c r="N150" s="52">
        <v>1</v>
      </c>
      <c r="O150" s="52">
        <v>0</v>
      </c>
      <c r="P150" s="43" t="s">
        <v>21</v>
      </c>
    </row>
    <row r="151" spans="1:16" ht="21" customHeight="1" x14ac:dyDescent="0.2">
      <c r="A151" s="2">
        <v>148</v>
      </c>
      <c r="B151" s="3" t="s">
        <v>783</v>
      </c>
      <c r="C151" s="3" t="s">
        <v>784</v>
      </c>
      <c r="D151" s="59">
        <v>0</v>
      </c>
      <c r="E151" s="59">
        <v>1</v>
      </c>
      <c r="F151" s="23" t="s">
        <v>32</v>
      </c>
      <c r="G151" s="54">
        <v>1</v>
      </c>
      <c r="H151" s="54">
        <v>0</v>
      </c>
      <c r="I151" s="39" t="s">
        <v>916</v>
      </c>
      <c r="J151" s="52"/>
      <c r="K151" s="52"/>
      <c r="L151" s="42"/>
      <c r="M151" s="52">
        <v>0</v>
      </c>
      <c r="N151" s="52">
        <v>1</v>
      </c>
      <c r="O151" s="52">
        <v>0</v>
      </c>
      <c r="P151" s="43" t="s">
        <v>21</v>
      </c>
    </row>
    <row r="152" spans="1:16" ht="21" customHeight="1" x14ac:dyDescent="0.2">
      <c r="A152" s="2">
        <v>149</v>
      </c>
      <c r="B152" s="3" t="s">
        <v>843</v>
      </c>
      <c r="C152" s="3" t="s">
        <v>844</v>
      </c>
      <c r="D152" s="59">
        <v>0</v>
      </c>
      <c r="E152" s="59">
        <v>1</v>
      </c>
      <c r="F152" s="23" t="s">
        <v>32</v>
      </c>
      <c r="G152" s="54">
        <v>1</v>
      </c>
      <c r="H152" s="54">
        <v>0</v>
      </c>
      <c r="I152" s="39" t="s">
        <v>916</v>
      </c>
      <c r="L152" s="41"/>
      <c r="M152" s="54">
        <v>1</v>
      </c>
      <c r="N152" s="54">
        <v>0</v>
      </c>
      <c r="O152" s="54">
        <v>0</v>
      </c>
      <c r="P152" s="43" t="s">
        <v>45</v>
      </c>
    </row>
    <row r="153" spans="1:16" ht="21" customHeight="1" x14ac:dyDescent="0.2">
      <c r="A153" s="2">
        <v>150</v>
      </c>
      <c r="B153" s="3" t="s">
        <v>549</v>
      </c>
      <c r="C153" s="3" t="s">
        <v>550</v>
      </c>
      <c r="D153" s="59">
        <v>0</v>
      </c>
      <c r="E153" s="59">
        <v>1</v>
      </c>
      <c r="F153" s="13" t="s">
        <v>32</v>
      </c>
      <c r="G153" s="52">
        <v>0</v>
      </c>
      <c r="H153" s="52">
        <v>1</v>
      </c>
      <c r="I153" s="44" t="s">
        <v>928</v>
      </c>
      <c r="J153" s="52"/>
      <c r="K153" s="52"/>
      <c r="L153" s="42"/>
      <c r="M153" s="55"/>
      <c r="N153" s="55"/>
      <c r="O153" s="55"/>
      <c r="P153" s="43"/>
    </row>
    <row r="154" spans="1:16" ht="21" customHeight="1" x14ac:dyDescent="0.2">
      <c r="A154" s="2">
        <v>151</v>
      </c>
      <c r="B154" s="3" t="s">
        <v>654</v>
      </c>
      <c r="C154" s="3" t="s">
        <v>655</v>
      </c>
      <c r="D154" s="59">
        <v>1</v>
      </c>
      <c r="E154" s="59">
        <v>0</v>
      </c>
      <c r="F154" s="23" t="s">
        <v>18</v>
      </c>
      <c r="I154" s="41"/>
      <c r="J154" s="54">
        <v>1</v>
      </c>
      <c r="K154" s="54">
        <v>0</v>
      </c>
      <c r="L154" s="41" t="s">
        <v>923</v>
      </c>
      <c r="M154" s="52">
        <v>0</v>
      </c>
      <c r="N154" s="52">
        <v>1</v>
      </c>
      <c r="O154" s="52">
        <v>0</v>
      </c>
      <c r="P154" s="43" t="s">
        <v>21</v>
      </c>
    </row>
    <row r="155" spans="1:16" ht="21" customHeight="1" x14ac:dyDescent="0.2">
      <c r="A155" s="2">
        <v>152</v>
      </c>
      <c r="B155" s="3" t="s">
        <v>715</v>
      </c>
      <c r="C155" s="3" t="s">
        <v>716</v>
      </c>
      <c r="D155" s="59">
        <v>0</v>
      </c>
      <c r="E155" s="59">
        <v>1</v>
      </c>
      <c r="F155" s="23" t="s">
        <v>32</v>
      </c>
      <c r="G155" s="52">
        <v>0</v>
      </c>
      <c r="H155" s="52">
        <v>1</v>
      </c>
      <c r="I155" s="44" t="s">
        <v>928</v>
      </c>
      <c r="J155" s="52">
        <v>0</v>
      </c>
      <c r="K155" s="52">
        <v>1</v>
      </c>
      <c r="L155" s="42" t="s">
        <v>920</v>
      </c>
      <c r="M155" s="54">
        <v>1</v>
      </c>
      <c r="N155" s="54">
        <v>0</v>
      </c>
      <c r="O155" s="54">
        <v>0</v>
      </c>
      <c r="P155" s="43" t="s">
        <v>45</v>
      </c>
    </row>
    <row r="156" spans="1:16" ht="21" customHeight="1" x14ac:dyDescent="0.2">
      <c r="A156" s="2">
        <v>153</v>
      </c>
      <c r="B156" s="3" t="s">
        <v>670</v>
      </c>
      <c r="C156" s="3" t="s">
        <v>671</v>
      </c>
      <c r="D156" s="59">
        <v>1</v>
      </c>
      <c r="E156" s="59">
        <v>0</v>
      </c>
      <c r="F156" s="24" t="s">
        <v>18</v>
      </c>
      <c r="G156" s="52">
        <v>0</v>
      </c>
      <c r="H156" s="52">
        <v>1</v>
      </c>
      <c r="I156" s="44" t="s">
        <v>928</v>
      </c>
      <c r="J156" s="52">
        <v>0</v>
      </c>
      <c r="K156" s="52">
        <v>1</v>
      </c>
      <c r="L156" s="42" t="s">
        <v>920</v>
      </c>
      <c r="M156" s="54">
        <v>1</v>
      </c>
      <c r="N156" s="54">
        <v>0</v>
      </c>
      <c r="O156" s="54">
        <v>0</v>
      </c>
      <c r="P156" s="43" t="s">
        <v>45</v>
      </c>
    </row>
  </sheetData>
  <autoFilter ref="A3:P156" xr:uid="{C263CAA0-1A3B-6846-9069-F60E1DD0C5A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543D9-C170-964F-BC0F-08E8027A7F6E}">
  <dimension ref="A1:BB320"/>
  <sheetViews>
    <sheetView zoomScale="107" workbookViewId="0">
      <pane xSplit="3" ySplit="4" topLeftCell="E164" activePane="bottomRight" state="frozen"/>
      <selection pane="topRight" activeCell="D1" sqref="D1"/>
      <selection pane="bottomLeft" activeCell="A4" sqref="A4"/>
      <selection pane="bottomRight" activeCell="G177" sqref="G177"/>
    </sheetView>
  </sheetViews>
  <sheetFormatPr baseColWidth="10" defaultColWidth="10.83203125" defaultRowHeight="21" customHeight="1" x14ac:dyDescent="0.2"/>
  <cols>
    <col min="1" max="1" width="11.33203125" style="2" customWidth="1"/>
    <col min="2" max="2" width="30.5" style="4" customWidth="1"/>
    <col min="3" max="3" width="16.6640625" style="17" customWidth="1"/>
    <col min="4" max="4" width="17.83203125" style="59" customWidth="1"/>
    <col min="5" max="5" width="17.33203125" style="59" customWidth="1"/>
    <col min="6" max="6" width="22.5" style="54" bestFit="1" customWidth="1"/>
    <col min="7" max="7" width="23.6640625" style="54" customWidth="1"/>
    <col min="8" max="8" width="21.33203125" style="54" customWidth="1"/>
    <col min="9" max="9" width="21.5" style="54" customWidth="1"/>
    <col min="10" max="10" width="20.5" style="54" customWidth="1"/>
    <col min="11" max="11" width="22.1640625" style="54" customWidth="1"/>
    <col min="12" max="12" width="22.5" style="54" customWidth="1"/>
    <col min="13" max="13" width="11.33203125" style="2" customWidth="1"/>
    <col min="14" max="14" width="10.83203125" style="2"/>
    <col min="15" max="15" width="14.1640625" style="2" customWidth="1"/>
    <col min="16" max="16" width="24.6640625" style="2" bestFit="1" customWidth="1"/>
    <col min="17" max="17" width="29.1640625" style="2" bestFit="1" customWidth="1"/>
    <col min="18" max="18" width="22.6640625" style="2" customWidth="1"/>
    <col min="19" max="19" width="29.1640625" style="2" bestFit="1" customWidth="1"/>
    <col min="20" max="20" width="29.5" style="2" bestFit="1" customWidth="1"/>
    <col min="21" max="21" width="33.83203125" style="2" bestFit="1" customWidth="1"/>
    <col min="22" max="22" width="26.1640625" style="2" bestFit="1" customWidth="1"/>
    <col min="23" max="23" width="30.6640625" style="2" bestFit="1" customWidth="1"/>
    <col min="24" max="24" width="29.5" style="2" bestFit="1" customWidth="1"/>
    <col min="25" max="25" width="33.83203125" style="2" bestFit="1" customWidth="1"/>
    <col min="26" max="16384" width="10.83203125" style="2"/>
  </cols>
  <sheetData>
    <row r="1" spans="1:54" ht="21" customHeight="1" x14ac:dyDescent="0.2">
      <c r="B1" s="63"/>
      <c r="C1" s="4" t="s">
        <v>1309</v>
      </c>
    </row>
    <row r="3" spans="1:54" ht="21" customHeight="1" x14ac:dyDescent="0.2">
      <c r="D3" s="57" t="s">
        <v>5</v>
      </c>
      <c r="E3" s="60"/>
      <c r="F3" s="57" t="s">
        <v>913</v>
      </c>
      <c r="G3" s="57"/>
      <c r="H3" s="57" t="s">
        <v>914</v>
      </c>
      <c r="I3" s="57"/>
      <c r="J3" s="57" t="s">
        <v>11</v>
      </c>
      <c r="K3" s="57"/>
      <c r="L3" s="57"/>
      <c r="X3" s="67"/>
      <c r="Y3" s="67"/>
      <c r="Z3" s="67"/>
      <c r="AA3" s="67"/>
      <c r="AB3" s="67"/>
      <c r="AC3" s="67"/>
      <c r="AD3" s="67"/>
      <c r="AE3" s="67"/>
      <c r="AF3" s="67"/>
      <c r="AG3" s="67"/>
      <c r="AH3" s="67"/>
      <c r="AI3" s="67"/>
      <c r="AJ3" s="67"/>
      <c r="AK3" s="67"/>
      <c r="AL3" s="67"/>
      <c r="AM3" s="67"/>
      <c r="AN3" s="67"/>
      <c r="AO3" s="67"/>
      <c r="AP3" s="67"/>
      <c r="AQ3" s="67"/>
      <c r="AR3" s="67"/>
      <c r="AS3" s="67"/>
      <c r="AT3" s="67"/>
      <c r="AU3" s="67"/>
      <c r="AV3" s="67"/>
      <c r="AW3" s="67"/>
      <c r="AX3" s="67"/>
      <c r="AY3" s="67"/>
      <c r="AZ3" s="67"/>
      <c r="BA3" s="67"/>
      <c r="BB3" s="67"/>
    </row>
    <row r="4" spans="1:54" ht="21" customHeight="1" x14ac:dyDescent="0.2">
      <c r="A4" s="1" t="s">
        <v>0</v>
      </c>
      <c r="B4" s="1" t="s">
        <v>1</v>
      </c>
      <c r="C4" s="1" t="s">
        <v>2</v>
      </c>
      <c r="D4" s="58" t="s">
        <v>6</v>
      </c>
      <c r="E4" s="58" t="s">
        <v>7</v>
      </c>
      <c r="F4" s="56" t="s">
        <v>916</v>
      </c>
      <c r="G4" s="56" t="s">
        <v>928</v>
      </c>
      <c r="H4" s="56" t="s">
        <v>1307</v>
      </c>
      <c r="I4" s="56" t="s">
        <v>1308</v>
      </c>
      <c r="J4" s="56" t="s">
        <v>45</v>
      </c>
      <c r="K4" s="56" t="s">
        <v>21</v>
      </c>
      <c r="L4" s="56" t="s">
        <v>34</v>
      </c>
      <c r="O4" s="91" t="s">
        <v>1310</v>
      </c>
      <c r="P4"/>
      <c r="T4" s="67"/>
      <c r="U4" s="67"/>
      <c r="V4" s="67"/>
      <c r="W4" s="92"/>
      <c r="X4" s="119"/>
      <c r="Y4"/>
      <c r="Z4"/>
      <c r="AA4"/>
      <c r="AB4"/>
      <c r="AC4"/>
      <c r="AD4"/>
      <c r="AE4"/>
      <c r="AF4"/>
      <c r="AG4"/>
      <c r="AH4"/>
      <c r="AI4"/>
      <c r="AJ4"/>
      <c r="AK4"/>
      <c r="AL4"/>
      <c r="AM4"/>
      <c r="AN4"/>
      <c r="AO4"/>
      <c r="AP4"/>
      <c r="AQ4"/>
      <c r="AR4"/>
      <c r="AS4"/>
      <c r="AT4"/>
      <c r="AU4"/>
      <c r="AV4"/>
      <c r="AW4"/>
      <c r="AX4"/>
      <c r="AY4"/>
      <c r="AZ4"/>
      <c r="BA4"/>
      <c r="BB4"/>
    </row>
    <row r="5" spans="1:54" ht="21" customHeight="1" x14ac:dyDescent="0.2">
      <c r="A5" s="2">
        <v>1</v>
      </c>
      <c r="B5" s="3" t="s">
        <v>612</v>
      </c>
      <c r="C5" s="3" t="s">
        <v>613</v>
      </c>
      <c r="D5" s="59">
        <v>1</v>
      </c>
      <c r="E5" s="59">
        <v>0</v>
      </c>
      <c r="F5" s="54">
        <v>1</v>
      </c>
      <c r="G5" s="54">
        <v>0</v>
      </c>
      <c r="H5" s="62">
        <v>1</v>
      </c>
      <c r="I5" s="62">
        <v>0</v>
      </c>
      <c r="J5" s="52">
        <v>0</v>
      </c>
      <c r="K5" s="52">
        <v>1</v>
      </c>
      <c r="L5" s="52">
        <v>0</v>
      </c>
      <c r="O5" s="100" t="s">
        <v>1311</v>
      </c>
      <c r="P5" s="83"/>
      <c r="Q5" s="83"/>
      <c r="R5" s="83"/>
      <c r="S5" s="84"/>
      <c r="T5"/>
      <c r="U5"/>
      <c r="V5"/>
      <c r="W5"/>
      <c r="X5"/>
      <c r="Y5"/>
      <c r="Z5"/>
      <c r="AA5"/>
      <c r="AB5"/>
      <c r="AC5"/>
      <c r="AD5"/>
      <c r="AE5"/>
      <c r="AF5"/>
      <c r="AG5"/>
      <c r="AH5"/>
      <c r="AI5"/>
      <c r="AJ5"/>
      <c r="AK5"/>
      <c r="AL5"/>
      <c r="AM5"/>
      <c r="AN5"/>
      <c r="AO5"/>
      <c r="AP5"/>
      <c r="AQ5"/>
      <c r="AR5"/>
      <c r="AS5"/>
      <c r="AT5"/>
      <c r="AU5"/>
      <c r="AV5"/>
      <c r="AW5"/>
      <c r="AX5"/>
      <c r="AY5"/>
      <c r="AZ5"/>
      <c r="BA5"/>
      <c r="BB5"/>
    </row>
    <row r="6" spans="1:54" ht="21" customHeight="1" x14ac:dyDescent="0.2">
      <c r="A6" s="2">
        <v>2</v>
      </c>
      <c r="B6" s="3" t="s">
        <v>233</v>
      </c>
      <c r="C6" s="3" t="s">
        <v>234</v>
      </c>
      <c r="D6" s="59">
        <v>0</v>
      </c>
      <c r="E6" s="59">
        <v>1</v>
      </c>
      <c r="F6" s="54">
        <v>1</v>
      </c>
      <c r="G6" s="54">
        <v>0</v>
      </c>
      <c r="H6" s="62">
        <v>1</v>
      </c>
      <c r="I6" s="62">
        <v>0</v>
      </c>
      <c r="J6" s="54">
        <v>1</v>
      </c>
      <c r="K6" s="54">
        <v>0</v>
      </c>
      <c r="L6" s="54">
        <v>0</v>
      </c>
      <c r="S6"/>
      <c r="T6"/>
      <c r="U6"/>
      <c r="V6"/>
      <c r="W6"/>
      <c r="X6"/>
      <c r="Y6"/>
      <c r="Z6"/>
      <c r="AA6"/>
      <c r="AB6"/>
      <c r="AC6"/>
      <c r="AD6"/>
      <c r="AE6"/>
      <c r="AF6"/>
      <c r="AG6"/>
      <c r="AH6"/>
      <c r="AI6"/>
      <c r="AJ6"/>
      <c r="AK6"/>
      <c r="AL6"/>
      <c r="AM6"/>
      <c r="AN6"/>
      <c r="AO6"/>
      <c r="AP6"/>
      <c r="AQ6"/>
      <c r="AR6"/>
      <c r="AS6"/>
      <c r="AT6"/>
      <c r="AU6"/>
      <c r="AV6"/>
      <c r="AW6"/>
      <c r="AX6"/>
      <c r="AY6"/>
      <c r="AZ6"/>
      <c r="BA6"/>
      <c r="BB6"/>
    </row>
    <row r="7" spans="1:54" ht="21" customHeight="1" x14ac:dyDescent="0.2">
      <c r="A7" s="2">
        <v>3</v>
      </c>
      <c r="B7" s="3" t="s">
        <v>891</v>
      </c>
      <c r="C7" s="3" t="s">
        <v>892</v>
      </c>
      <c r="D7" s="59">
        <v>1</v>
      </c>
      <c r="E7" s="59">
        <v>0</v>
      </c>
      <c r="F7" s="61">
        <v>1</v>
      </c>
      <c r="G7" s="61">
        <v>0</v>
      </c>
      <c r="H7" s="52">
        <v>0</v>
      </c>
      <c r="I7" s="52">
        <v>1</v>
      </c>
      <c r="J7" s="54">
        <v>0</v>
      </c>
      <c r="K7" s="54">
        <v>0</v>
      </c>
      <c r="L7" s="54">
        <v>1</v>
      </c>
      <c r="O7" s="82" t="s">
        <v>1312</v>
      </c>
      <c r="P7" s="83"/>
      <c r="R7"/>
      <c r="S7"/>
      <c r="T7" s="121"/>
      <c r="U7" s="121"/>
      <c r="V7" s="121"/>
      <c r="W7"/>
      <c r="X7"/>
      <c r="Y7"/>
      <c r="Z7"/>
      <c r="AA7"/>
      <c r="AB7"/>
      <c r="AC7"/>
      <c r="AD7"/>
      <c r="AE7"/>
      <c r="AF7"/>
      <c r="AG7"/>
      <c r="AH7"/>
      <c r="AI7"/>
      <c r="AJ7"/>
      <c r="AK7"/>
      <c r="AL7"/>
      <c r="AM7"/>
      <c r="AN7"/>
      <c r="AO7"/>
      <c r="AP7"/>
      <c r="AQ7"/>
      <c r="AR7"/>
      <c r="AS7"/>
      <c r="AT7"/>
      <c r="AU7"/>
      <c r="AV7"/>
      <c r="AW7"/>
      <c r="AX7"/>
      <c r="AY7"/>
      <c r="AZ7"/>
      <c r="BA7"/>
      <c r="BB7"/>
    </row>
    <row r="8" spans="1:54" ht="21" customHeight="1" x14ac:dyDescent="0.2">
      <c r="A8" s="2">
        <v>4</v>
      </c>
      <c r="B8" s="3" t="s">
        <v>227</v>
      </c>
      <c r="C8" s="3" t="s">
        <v>228</v>
      </c>
      <c r="D8" s="59">
        <v>0</v>
      </c>
      <c r="E8" s="59">
        <v>1</v>
      </c>
      <c r="F8" s="54">
        <v>1</v>
      </c>
      <c r="G8" s="54">
        <v>0</v>
      </c>
      <c r="H8" s="54">
        <v>1</v>
      </c>
      <c r="I8" s="54">
        <v>0</v>
      </c>
      <c r="J8" s="52">
        <v>0</v>
      </c>
      <c r="K8" s="52">
        <v>1</v>
      </c>
      <c r="L8" s="52">
        <v>0</v>
      </c>
      <c r="P8" s="78" t="s">
        <v>916</v>
      </c>
      <c r="Q8" s="78" t="s">
        <v>928</v>
      </c>
      <c r="R8" s="78" t="s">
        <v>1313</v>
      </c>
      <c r="S8"/>
      <c r="T8" s="106"/>
      <c r="U8" s="102" t="s">
        <v>916</v>
      </c>
      <c r="V8" s="102" t="s">
        <v>928</v>
      </c>
      <c r="W8" s="84"/>
      <c r="X8" s="118"/>
      <c r="Y8" s="118"/>
      <c r="Z8" s="75"/>
      <c r="AA8" s="118"/>
      <c r="AB8"/>
      <c r="AC8"/>
      <c r="AD8" s="118"/>
      <c r="AE8" s="118"/>
      <c r="AF8" s="118"/>
      <c r="AG8" s="118"/>
      <c r="AH8"/>
      <c r="AI8"/>
      <c r="AJ8"/>
      <c r="AK8"/>
      <c r="AL8"/>
      <c r="AM8"/>
      <c r="AN8"/>
      <c r="AO8"/>
      <c r="AP8"/>
      <c r="AQ8"/>
      <c r="AR8" s="75"/>
      <c r="AS8" s="75"/>
      <c r="AT8" s="75"/>
      <c r="AU8"/>
      <c r="AV8"/>
      <c r="AW8"/>
      <c r="AX8"/>
      <c r="AY8"/>
      <c r="AZ8"/>
      <c r="BA8"/>
      <c r="BB8"/>
    </row>
    <row r="9" spans="1:54" ht="21" customHeight="1" x14ac:dyDescent="0.2">
      <c r="A9" s="2">
        <v>5</v>
      </c>
      <c r="B9" s="3" t="s">
        <v>347</v>
      </c>
      <c r="C9" s="3" t="s">
        <v>348</v>
      </c>
      <c r="D9" s="59">
        <v>0</v>
      </c>
      <c r="E9" s="59">
        <v>1</v>
      </c>
      <c r="F9" s="54">
        <v>1</v>
      </c>
      <c r="G9" s="54">
        <v>0</v>
      </c>
      <c r="H9" s="54">
        <v>1</v>
      </c>
      <c r="I9" s="54">
        <v>0</v>
      </c>
      <c r="J9" s="54">
        <v>1</v>
      </c>
      <c r="K9" s="54">
        <v>0</v>
      </c>
      <c r="L9" s="54">
        <v>0</v>
      </c>
      <c r="O9" s="78" t="s">
        <v>6</v>
      </c>
      <c r="P9">
        <v>62</v>
      </c>
      <c r="Q9">
        <v>24</v>
      </c>
      <c r="R9">
        <f>SUM(P9:Q9)</f>
        <v>86</v>
      </c>
      <c r="S9"/>
      <c r="T9" s="107" t="s">
        <v>6</v>
      </c>
      <c r="U9" s="104">
        <f>62/153</f>
        <v>0.40522875816993464</v>
      </c>
      <c r="V9" s="104">
        <f>24/153</f>
        <v>0.15686274509803921</v>
      </c>
      <c r="W9" s="84"/>
      <c r="X9"/>
      <c r="Y9" s="101"/>
      <c r="Z9"/>
      <c r="AA9" s="74"/>
      <c r="AB9"/>
      <c r="AC9"/>
      <c r="AD9"/>
      <c r="AE9"/>
      <c r="AF9"/>
      <c r="AG9"/>
      <c r="AH9"/>
      <c r="AI9"/>
      <c r="AJ9"/>
      <c r="AK9"/>
      <c r="AL9"/>
      <c r="AM9"/>
      <c r="AN9"/>
      <c r="AO9"/>
      <c r="AP9"/>
      <c r="AQ9"/>
      <c r="AR9"/>
      <c r="AS9"/>
      <c r="AT9"/>
      <c r="AU9"/>
      <c r="AV9"/>
      <c r="AW9"/>
      <c r="AX9"/>
      <c r="AY9"/>
      <c r="AZ9"/>
      <c r="BA9"/>
      <c r="BB9"/>
    </row>
    <row r="10" spans="1:54" ht="21" customHeight="1" x14ac:dyDescent="0.2">
      <c r="A10" s="2">
        <v>6</v>
      </c>
      <c r="B10" s="3" t="s">
        <v>859</v>
      </c>
      <c r="C10" s="3" t="s">
        <v>860</v>
      </c>
      <c r="D10" s="59">
        <v>1</v>
      </c>
      <c r="E10" s="59">
        <v>0</v>
      </c>
      <c r="F10" s="52">
        <v>0</v>
      </c>
      <c r="G10" s="52">
        <v>1</v>
      </c>
      <c r="H10" s="52">
        <v>0</v>
      </c>
      <c r="I10" s="52">
        <v>1</v>
      </c>
      <c r="J10" s="52">
        <v>0</v>
      </c>
      <c r="K10" s="52">
        <v>1</v>
      </c>
      <c r="L10" s="52">
        <v>0</v>
      </c>
      <c r="O10" s="78" t="s">
        <v>7</v>
      </c>
      <c r="P10">
        <v>50</v>
      </c>
      <c r="Q10">
        <v>17</v>
      </c>
      <c r="R10">
        <f t="shared" ref="R10:R11" si="0">SUM(P10:Q10)</f>
        <v>67</v>
      </c>
      <c r="S10"/>
      <c r="T10" s="108" t="s">
        <v>7</v>
      </c>
      <c r="U10" s="104">
        <f>50/153</f>
        <v>0.32679738562091504</v>
      </c>
      <c r="V10" s="104">
        <f>17/153</f>
        <v>0.1111111111111111</v>
      </c>
      <c r="W10" s="84"/>
      <c r="X10"/>
      <c r="Y10" s="101"/>
      <c r="Z10"/>
      <c r="AA10" s="74"/>
      <c r="AB10"/>
      <c r="AC10"/>
      <c r="AD10"/>
      <c r="AE10"/>
      <c r="AF10"/>
      <c r="AG10"/>
      <c r="AH10"/>
      <c r="AI10"/>
      <c r="AJ10"/>
      <c r="AK10"/>
      <c r="AL10"/>
      <c r="AM10"/>
      <c r="AN10"/>
      <c r="AO10"/>
      <c r="AP10"/>
      <c r="AQ10"/>
      <c r="AR10"/>
      <c r="AS10"/>
      <c r="AT10"/>
      <c r="AU10"/>
      <c r="AV10"/>
      <c r="AW10"/>
      <c r="AX10"/>
      <c r="AY10"/>
      <c r="AZ10"/>
      <c r="BA10"/>
      <c r="BB10"/>
    </row>
    <row r="11" spans="1:54" ht="21" customHeight="1" x14ac:dyDescent="0.2">
      <c r="A11" s="2">
        <v>7</v>
      </c>
      <c r="B11" s="3" t="s">
        <v>806</v>
      </c>
      <c r="C11" s="3" t="s">
        <v>807</v>
      </c>
      <c r="D11" s="59">
        <v>1</v>
      </c>
      <c r="E11" s="59">
        <v>0</v>
      </c>
      <c r="F11" s="54">
        <v>1</v>
      </c>
      <c r="G11" s="54">
        <v>0</v>
      </c>
      <c r="H11" s="62">
        <v>1</v>
      </c>
      <c r="I11" s="62">
        <v>0</v>
      </c>
      <c r="J11" s="52">
        <v>0</v>
      </c>
      <c r="K11" s="52">
        <v>1</v>
      </c>
      <c r="L11" s="52">
        <v>0</v>
      </c>
      <c r="O11" s="79" t="s">
        <v>1313</v>
      </c>
      <c r="P11" s="2">
        <f>SUM(P9:P10)</f>
        <v>112</v>
      </c>
      <c r="Q11" s="2">
        <f>SUM(Q9:Q10)</f>
        <v>41</v>
      </c>
      <c r="R11" s="78">
        <f t="shared" si="0"/>
        <v>153</v>
      </c>
      <c r="S11"/>
      <c r="T11" s="106"/>
      <c r="U11" s="104"/>
      <c r="V11" s="104"/>
      <c r="W11" s="101"/>
      <c r="X11" s="101"/>
      <c r="Y11" s="101"/>
      <c r="Z11"/>
      <c r="AA11" s="74"/>
      <c r="AB11"/>
      <c r="AC11"/>
      <c r="AD11"/>
      <c r="AE11"/>
      <c r="AF11"/>
      <c r="AG11"/>
      <c r="AH11"/>
      <c r="AI11"/>
      <c r="AJ11"/>
      <c r="AK11"/>
      <c r="AL11"/>
      <c r="AM11"/>
      <c r="AN11"/>
      <c r="AO11"/>
      <c r="AP11"/>
      <c r="AQ11"/>
      <c r="AR11"/>
      <c r="AS11"/>
      <c r="AT11"/>
      <c r="AU11"/>
      <c r="AV11"/>
      <c r="AW11"/>
      <c r="AX11"/>
      <c r="AY11"/>
      <c r="AZ11"/>
      <c r="BA11"/>
      <c r="BB11"/>
    </row>
    <row r="12" spans="1:54" ht="21" customHeight="1" x14ac:dyDescent="0.2">
      <c r="A12" s="2">
        <v>8</v>
      </c>
      <c r="B12" s="3" t="s">
        <v>150</v>
      </c>
      <c r="C12" s="3" t="s">
        <v>151</v>
      </c>
      <c r="D12" s="59">
        <v>1</v>
      </c>
      <c r="E12" s="59">
        <v>0</v>
      </c>
      <c r="F12" s="54">
        <v>1</v>
      </c>
      <c r="G12" s="54">
        <v>0</v>
      </c>
      <c r="H12" s="54">
        <v>1</v>
      </c>
      <c r="I12" s="54">
        <v>0</v>
      </c>
      <c r="J12" s="54">
        <v>1</v>
      </c>
      <c r="K12" s="54">
        <v>0</v>
      </c>
      <c r="L12" s="54">
        <v>0</v>
      </c>
      <c r="R12"/>
      <c r="S12"/>
      <c r="T12" s="102"/>
      <c r="U12" s="102" t="s">
        <v>1307</v>
      </c>
      <c r="V12" s="109" t="s">
        <v>1314</v>
      </c>
      <c r="W12"/>
      <c r="X12" s="101"/>
      <c r="Y12"/>
      <c r="Z12"/>
      <c r="AA12" s="74"/>
      <c r="AB12"/>
      <c r="AC12"/>
      <c r="AD12"/>
      <c r="AE12"/>
      <c r="AF12"/>
      <c r="AG12"/>
      <c r="AH12"/>
      <c r="AI12"/>
      <c r="AJ12"/>
      <c r="AK12"/>
      <c r="AL12"/>
      <c r="AM12"/>
      <c r="AN12"/>
      <c r="AO12"/>
      <c r="AP12"/>
      <c r="AQ12"/>
      <c r="AR12"/>
      <c r="AS12"/>
      <c r="AT12"/>
      <c r="AU12"/>
      <c r="AV12"/>
      <c r="AW12"/>
      <c r="AX12"/>
      <c r="AY12"/>
      <c r="AZ12"/>
      <c r="BA12"/>
      <c r="BB12"/>
    </row>
    <row r="13" spans="1:54" ht="21" customHeight="1" x14ac:dyDescent="0.2">
      <c r="A13" s="2">
        <v>9</v>
      </c>
      <c r="B13" s="3" t="s">
        <v>496</v>
      </c>
      <c r="C13" s="3" t="s">
        <v>497</v>
      </c>
      <c r="D13" s="59">
        <v>1</v>
      </c>
      <c r="E13" s="59">
        <v>0</v>
      </c>
      <c r="F13" s="54">
        <v>1</v>
      </c>
      <c r="G13" s="54">
        <v>0</v>
      </c>
      <c r="H13" s="62">
        <v>1</v>
      </c>
      <c r="I13" s="62">
        <v>0</v>
      </c>
      <c r="J13" s="52">
        <v>0</v>
      </c>
      <c r="K13" s="52">
        <v>1</v>
      </c>
      <c r="L13" s="52">
        <v>0</v>
      </c>
      <c r="R13"/>
      <c r="S13"/>
      <c r="T13" s="103" t="s">
        <v>6</v>
      </c>
      <c r="U13" s="104">
        <f>57/153</f>
        <v>0.37254901960784315</v>
      </c>
      <c r="V13" s="104">
        <f>29/153</f>
        <v>0.18954248366013071</v>
      </c>
      <c r="W13"/>
      <c r="X13" s="101"/>
      <c r="Y13"/>
      <c r="Z13"/>
      <c r="AA13" s="74"/>
      <c r="AB13"/>
      <c r="AC13"/>
      <c r="AD13"/>
      <c r="AE13"/>
      <c r="AF13"/>
      <c r="AG13"/>
      <c r="AH13"/>
      <c r="AI13"/>
      <c r="AJ13"/>
      <c r="AK13"/>
      <c r="AL13"/>
      <c r="AM13"/>
      <c r="AN13"/>
      <c r="AO13"/>
      <c r="AP13"/>
      <c r="AQ13"/>
      <c r="AR13"/>
      <c r="AS13"/>
      <c r="AT13"/>
      <c r="AU13"/>
      <c r="AV13"/>
      <c r="AW13"/>
      <c r="AX13"/>
      <c r="AY13"/>
      <c r="AZ13"/>
      <c r="BA13"/>
      <c r="BB13"/>
    </row>
    <row r="14" spans="1:54" ht="21" customHeight="1" x14ac:dyDescent="0.2">
      <c r="A14" s="2">
        <v>10</v>
      </c>
      <c r="B14" s="3" t="s">
        <v>126</v>
      </c>
      <c r="C14" s="3" t="s">
        <v>127</v>
      </c>
      <c r="D14" s="59">
        <v>1</v>
      </c>
      <c r="E14" s="59">
        <v>0</v>
      </c>
      <c r="F14" s="54">
        <v>1</v>
      </c>
      <c r="G14" s="54">
        <v>0</v>
      </c>
      <c r="H14" s="62">
        <v>1</v>
      </c>
      <c r="I14" s="62">
        <v>0</v>
      </c>
      <c r="J14" s="54">
        <v>1</v>
      </c>
      <c r="K14" s="54">
        <v>0</v>
      </c>
      <c r="L14" s="54">
        <v>0</v>
      </c>
      <c r="O14" s="88" t="s">
        <v>1315</v>
      </c>
      <c r="P14" s="82"/>
      <c r="Q14" s="89"/>
      <c r="R14"/>
      <c r="S14"/>
      <c r="T14" s="105" t="s">
        <v>7</v>
      </c>
      <c r="U14" s="104">
        <f>57/153</f>
        <v>0.37254901960784315</v>
      </c>
      <c r="V14" s="104">
        <f>10/153</f>
        <v>6.535947712418301E-2</v>
      </c>
      <c r="W14"/>
      <c r="X14" s="101"/>
      <c r="Y14"/>
      <c r="Z14"/>
      <c r="AA14" s="74"/>
      <c r="AB14"/>
      <c r="AC14"/>
      <c r="AD14"/>
      <c r="AE14"/>
      <c r="AF14"/>
      <c r="AG14"/>
      <c r="AH14"/>
      <c r="AI14"/>
      <c r="AJ14"/>
      <c r="AK14"/>
      <c r="AL14"/>
      <c r="AM14"/>
      <c r="AN14"/>
      <c r="AO14"/>
      <c r="AP14"/>
      <c r="AQ14"/>
      <c r="AR14"/>
      <c r="AS14"/>
      <c r="AT14"/>
      <c r="AU14"/>
      <c r="AV14"/>
      <c r="AW14"/>
      <c r="AX14"/>
      <c r="AY14"/>
      <c r="AZ14"/>
      <c r="BA14"/>
      <c r="BB14"/>
    </row>
    <row r="15" spans="1:54" ht="21" customHeight="1" x14ac:dyDescent="0.2">
      <c r="A15" s="2">
        <v>11</v>
      </c>
      <c r="B15" s="3" t="s">
        <v>908</v>
      </c>
      <c r="C15" s="3" t="s">
        <v>909</v>
      </c>
      <c r="D15" s="59">
        <v>1</v>
      </c>
      <c r="E15" s="59">
        <v>0</v>
      </c>
      <c r="F15" s="54">
        <v>1</v>
      </c>
      <c r="G15" s="54">
        <v>0</v>
      </c>
      <c r="H15" s="52">
        <v>0</v>
      </c>
      <c r="I15" s="52">
        <v>1</v>
      </c>
      <c r="J15" s="54">
        <v>1</v>
      </c>
      <c r="K15" s="54">
        <v>0</v>
      </c>
      <c r="L15" s="54">
        <v>0</v>
      </c>
      <c r="N15" s="84"/>
      <c r="O15"/>
      <c r="P15" s="78" t="s">
        <v>916</v>
      </c>
      <c r="Q15" s="78" t="s">
        <v>928</v>
      </c>
      <c r="R15" s="78" t="s">
        <v>1313</v>
      </c>
      <c r="S15" s="87"/>
      <c r="T15" s="72"/>
      <c r="U15" s="72"/>
      <c r="V15"/>
      <c r="W15"/>
      <c r="X15" s="101"/>
      <c r="Y15"/>
      <c r="Z15"/>
      <c r="AA15" s="74"/>
      <c r="AB15"/>
      <c r="AC15"/>
      <c r="AD15"/>
      <c r="AE15"/>
      <c r="AF15"/>
      <c r="AG15"/>
      <c r="AH15"/>
      <c r="AI15"/>
      <c r="AJ15"/>
      <c r="AK15"/>
      <c r="AL15"/>
      <c r="AM15" s="75"/>
      <c r="AN15" s="75"/>
      <c r="AO15"/>
      <c r="AP15"/>
      <c r="AQ15"/>
      <c r="AR15"/>
      <c r="AS15"/>
      <c r="AT15"/>
      <c r="AU15"/>
      <c r="AV15"/>
      <c r="AW15"/>
      <c r="AX15"/>
      <c r="AY15"/>
      <c r="AZ15"/>
      <c r="BA15"/>
      <c r="BB15"/>
    </row>
    <row r="16" spans="1:54" ht="21" customHeight="1" x14ac:dyDescent="0.2">
      <c r="A16" s="2">
        <v>12</v>
      </c>
      <c r="B16" s="3" t="s">
        <v>533</v>
      </c>
      <c r="C16" s="3" t="s">
        <v>534</v>
      </c>
      <c r="D16" s="59">
        <v>1</v>
      </c>
      <c r="E16" s="59">
        <v>0</v>
      </c>
      <c r="F16" s="54">
        <v>1</v>
      </c>
      <c r="G16" s="54">
        <v>0</v>
      </c>
      <c r="H16" s="52">
        <v>0</v>
      </c>
      <c r="I16" s="52">
        <v>1</v>
      </c>
      <c r="J16" s="52">
        <v>0</v>
      </c>
      <c r="K16" s="52">
        <v>1</v>
      </c>
      <c r="L16" s="52">
        <v>0</v>
      </c>
      <c r="N16" s="84"/>
      <c r="O16" s="78" t="s">
        <v>6</v>
      </c>
      <c r="P16">
        <f>(R16*P18)/R18</f>
        <v>62.954248366013069</v>
      </c>
      <c r="Q16">
        <f>(R16*Q18)/R18</f>
        <v>23.045751633986928</v>
      </c>
      <c r="R16">
        <v>86</v>
      </c>
      <c r="S16" s="87"/>
      <c r="T16"/>
      <c r="U16" s="74"/>
      <c r="V16"/>
      <c r="W16"/>
      <c r="X16"/>
      <c r="Y16"/>
      <c r="Z16"/>
      <c r="AA16" s="74"/>
      <c r="AB16"/>
      <c r="AC16"/>
      <c r="AD16"/>
      <c r="AE16"/>
      <c r="AF16"/>
      <c r="AG16"/>
      <c r="AH16"/>
      <c r="AI16" s="72"/>
      <c r="AJ16" s="72"/>
      <c r="AK16" s="72"/>
      <c r="AL16" s="72"/>
      <c r="AM16" s="72"/>
      <c r="AN16" s="72"/>
      <c r="AO16" s="72"/>
      <c r="AP16"/>
      <c r="AQ16"/>
      <c r="AR16"/>
      <c r="AS16"/>
      <c r="AT16"/>
      <c r="AU16"/>
      <c r="AV16"/>
      <c r="AW16"/>
      <c r="AX16"/>
      <c r="AY16"/>
      <c r="AZ16"/>
      <c r="BA16"/>
      <c r="BB16"/>
    </row>
    <row r="17" spans="1:54" ht="21" customHeight="1" x14ac:dyDescent="0.2">
      <c r="A17" s="2">
        <v>13</v>
      </c>
      <c r="B17" s="3" t="s">
        <v>375</v>
      </c>
      <c r="C17" s="3" t="s">
        <v>376</v>
      </c>
      <c r="D17" s="59">
        <v>0</v>
      </c>
      <c r="E17" s="59">
        <v>1</v>
      </c>
      <c r="F17" s="61">
        <v>1</v>
      </c>
      <c r="G17" s="61">
        <v>0</v>
      </c>
      <c r="H17" s="54">
        <v>1</v>
      </c>
      <c r="I17" s="54">
        <v>0</v>
      </c>
      <c r="J17" s="52">
        <v>0</v>
      </c>
      <c r="K17" s="52">
        <v>1</v>
      </c>
      <c r="L17" s="52">
        <v>0</v>
      </c>
      <c r="N17" s="84"/>
      <c r="O17" s="78" t="s">
        <v>7</v>
      </c>
      <c r="P17">
        <f>(R17*P18)/R18</f>
        <v>49.045751633986931</v>
      </c>
      <c r="Q17">
        <f>(R17*Q18)/R18</f>
        <v>17.954248366013072</v>
      </c>
      <c r="R17">
        <v>67</v>
      </c>
      <c r="S17" s="87"/>
      <c r="T17"/>
      <c r="U17" s="74"/>
      <c r="V17"/>
      <c r="W17"/>
      <c r="X17"/>
      <c r="Y17"/>
      <c r="Z17"/>
      <c r="AA17" s="74"/>
      <c r="AB17"/>
      <c r="AC17"/>
      <c r="AD17"/>
      <c r="AE17"/>
      <c r="AF17"/>
      <c r="AG17"/>
      <c r="AH17"/>
      <c r="AI17"/>
      <c r="AJ17"/>
      <c r="AK17"/>
      <c r="AL17"/>
      <c r="AM17"/>
      <c r="AN17"/>
      <c r="AO17" s="75"/>
      <c r="AP17"/>
      <c r="AQ17"/>
      <c r="AR17"/>
      <c r="AS17"/>
      <c r="AT17"/>
      <c r="AU17"/>
      <c r="AV17"/>
      <c r="AW17"/>
      <c r="AX17"/>
      <c r="AY17"/>
      <c r="AZ17"/>
      <c r="BA17"/>
      <c r="BB17"/>
    </row>
    <row r="18" spans="1:54" ht="21" customHeight="1" x14ac:dyDescent="0.2">
      <c r="A18" s="2">
        <v>14</v>
      </c>
      <c r="B18" s="3" t="s">
        <v>488</v>
      </c>
      <c r="C18" s="3" t="s">
        <v>489</v>
      </c>
      <c r="D18" s="59">
        <v>0</v>
      </c>
      <c r="E18" s="59">
        <v>1</v>
      </c>
      <c r="F18" s="54">
        <v>1</v>
      </c>
      <c r="G18" s="54">
        <v>0</v>
      </c>
      <c r="H18" s="62">
        <v>1</v>
      </c>
      <c r="I18" s="62">
        <v>0</v>
      </c>
      <c r="J18" s="52">
        <v>0</v>
      </c>
      <c r="K18" s="52">
        <v>1</v>
      </c>
      <c r="L18" s="52">
        <v>0</v>
      </c>
      <c r="N18" s="84"/>
      <c r="O18" s="78" t="s">
        <v>1313</v>
      </c>
      <c r="P18">
        <v>112</v>
      </c>
      <c r="Q18">
        <v>41</v>
      </c>
      <c r="R18">
        <v>153</v>
      </c>
      <c r="S18" s="87"/>
      <c r="T18"/>
      <c r="U18"/>
      <c r="V18"/>
      <c r="W18"/>
      <c r="X18"/>
      <c r="Y18"/>
      <c r="Z18"/>
      <c r="AA18" s="74"/>
      <c r="AB18"/>
      <c r="AC18"/>
      <c r="AD18"/>
      <c r="AE18"/>
      <c r="AF18"/>
      <c r="AG18"/>
      <c r="AH18"/>
      <c r="AI18"/>
      <c r="AJ18"/>
      <c r="AK18"/>
      <c r="AL18"/>
      <c r="AM18"/>
      <c r="AN18"/>
      <c r="AO18"/>
      <c r="AP18"/>
      <c r="AQ18"/>
      <c r="AR18"/>
      <c r="AS18"/>
      <c r="AT18"/>
      <c r="AU18"/>
      <c r="AV18"/>
      <c r="AW18"/>
      <c r="AX18"/>
      <c r="AY18"/>
      <c r="AZ18"/>
      <c r="BA18"/>
      <c r="BB18"/>
    </row>
    <row r="19" spans="1:54" ht="21" customHeight="1" x14ac:dyDescent="0.2">
      <c r="A19" s="2">
        <v>15</v>
      </c>
      <c r="B19" s="3" t="s">
        <v>145</v>
      </c>
      <c r="C19" s="3" t="s">
        <v>146</v>
      </c>
      <c r="D19" s="59">
        <v>0</v>
      </c>
      <c r="E19" s="59">
        <v>1</v>
      </c>
      <c r="F19" s="61">
        <v>1</v>
      </c>
      <c r="G19" s="61">
        <v>0</v>
      </c>
      <c r="H19" s="52">
        <v>0</v>
      </c>
      <c r="I19" s="52">
        <v>1</v>
      </c>
      <c r="J19" s="54">
        <v>1</v>
      </c>
      <c r="K19" s="54">
        <v>0</v>
      </c>
      <c r="L19" s="54">
        <v>0</v>
      </c>
      <c r="O19"/>
      <c r="P19"/>
      <c r="Q19"/>
      <c r="R19" s="86"/>
      <c r="S19" s="84"/>
      <c r="T19" s="72"/>
      <c r="U19" s="71"/>
      <c r="V19" s="72"/>
      <c r="W19" s="72"/>
      <c r="X19" s="72"/>
      <c r="Y19" s="72"/>
      <c r="Z19"/>
      <c r="AA19" s="74"/>
      <c r="AB19"/>
      <c r="AC19"/>
      <c r="AD19"/>
      <c r="AE19"/>
      <c r="AF19"/>
      <c r="AG19"/>
      <c r="AH19"/>
      <c r="AI19"/>
      <c r="AJ19"/>
      <c r="AK19"/>
      <c r="AL19"/>
      <c r="AM19"/>
      <c r="AN19"/>
      <c r="AO19"/>
      <c r="AP19"/>
      <c r="AQ19"/>
      <c r="AR19"/>
      <c r="AS19"/>
      <c r="AT19"/>
      <c r="AU19"/>
      <c r="AV19"/>
      <c r="AW19"/>
      <c r="AX19"/>
      <c r="AY19"/>
      <c r="AZ19"/>
      <c r="BA19"/>
      <c r="BB19"/>
    </row>
    <row r="20" spans="1:54" ht="21" customHeight="1" x14ac:dyDescent="0.2">
      <c r="A20" s="2">
        <v>16</v>
      </c>
      <c r="B20" s="3" t="s">
        <v>414</v>
      </c>
      <c r="C20" s="3" t="s">
        <v>415</v>
      </c>
      <c r="D20" s="59">
        <v>0</v>
      </c>
      <c r="E20" s="59">
        <v>1</v>
      </c>
      <c r="F20" s="52">
        <v>0</v>
      </c>
      <c r="G20" s="52">
        <v>1</v>
      </c>
      <c r="H20" s="62">
        <v>1</v>
      </c>
      <c r="I20" s="62">
        <v>0</v>
      </c>
      <c r="J20" s="54">
        <v>1</v>
      </c>
      <c r="K20" s="54">
        <v>0</v>
      </c>
      <c r="L20" s="54">
        <v>0</v>
      </c>
      <c r="O20"/>
      <c r="P20"/>
      <c r="Q20"/>
      <c r="S20" s="84"/>
      <c r="T20"/>
      <c r="U20"/>
      <c r="V20"/>
      <c r="W20" s="84"/>
      <c r="X20" s="75"/>
      <c r="Y20"/>
      <c r="Z20"/>
      <c r="AA20" s="74"/>
      <c r="AB20"/>
      <c r="AC20"/>
      <c r="AD20"/>
      <c r="AE20"/>
      <c r="AF20"/>
      <c r="AG20"/>
      <c r="AH20"/>
      <c r="AI20"/>
      <c r="AJ20"/>
      <c r="AK20"/>
      <c r="AL20"/>
      <c r="AM20"/>
      <c r="AN20"/>
      <c r="AO20"/>
      <c r="AP20"/>
      <c r="AQ20"/>
      <c r="AR20"/>
      <c r="AS20"/>
      <c r="AT20"/>
      <c r="AU20"/>
      <c r="AV20"/>
      <c r="AW20"/>
      <c r="AX20"/>
      <c r="AY20"/>
      <c r="AZ20"/>
      <c r="BA20"/>
      <c r="BB20"/>
    </row>
    <row r="21" spans="1:54" ht="21" customHeight="1" x14ac:dyDescent="0.2">
      <c r="A21" s="2">
        <v>17</v>
      </c>
      <c r="B21" s="3" t="s">
        <v>155</v>
      </c>
      <c r="C21" s="3" t="s">
        <v>156</v>
      </c>
      <c r="D21" s="59">
        <v>1</v>
      </c>
      <c r="E21" s="59">
        <v>0</v>
      </c>
      <c r="F21" s="54">
        <v>1</v>
      </c>
      <c r="G21" s="54">
        <v>0</v>
      </c>
      <c r="H21" s="62">
        <v>1</v>
      </c>
      <c r="I21" s="62">
        <v>0</v>
      </c>
      <c r="J21" s="54">
        <v>0</v>
      </c>
      <c r="K21" s="54">
        <v>0</v>
      </c>
      <c r="L21" s="54">
        <v>1</v>
      </c>
      <c r="O21" s="88" t="s">
        <v>1316</v>
      </c>
      <c r="P21" s="82"/>
      <c r="Q21"/>
      <c r="R21" s="67"/>
      <c r="S21" s="84"/>
      <c r="T21"/>
      <c r="U21"/>
      <c r="V21"/>
      <c r="W21"/>
      <c r="X21" s="75"/>
      <c r="Y21"/>
      <c r="Z21"/>
      <c r="AA21" s="74"/>
      <c r="AB21"/>
      <c r="AC21"/>
      <c r="AD21"/>
      <c r="AE21"/>
      <c r="AF21"/>
      <c r="AG21"/>
      <c r="AH21"/>
      <c r="AI21" s="72"/>
      <c r="AJ21" s="72"/>
      <c r="AK21" s="72"/>
      <c r="AL21" s="72"/>
      <c r="AM21" s="72"/>
      <c r="AN21" s="72"/>
      <c r="AO21" s="72"/>
      <c r="AP21" s="72"/>
      <c r="AQ21"/>
      <c r="AR21"/>
      <c r="AS21"/>
      <c r="AT21"/>
      <c r="AU21"/>
      <c r="AV21"/>
      <c r="AW21"/>
      <c r="AX21"/>
      <c r="AY21"/>
      <c r="AZ21"/>
      <c r="BA21"/>
      <c r="BB21"/>
    </row>
    <row r="22" spans="1:54" ht="21" customHeight="1" x14ac:dyDescent="0.2">
      <c r="A22" s="2">
        <v>18</v>
      </c>
      <c r="B22" s="3" t="s">
        <v>220</v>
      </c>
      <c r="C22" s="3" t="s">
        <v>221</v>
      </c>
      <c r="D22" s="59">
        <v>1</v>
      </c>
      <c r="E22" s="59">
        <v>0</v>
      </c>
      <c r="F22" s="61">
        <v>1</v>
      </c>
      <c r="G22" s="61">
        <v>0</v>
      </c>
      <c r="H22" s="54">
        <v>1</v>
      </c>
      <c r="I22" s="54">
        <v>0</v>
      </c>
      <c r="J22" s="54">
        <v>1</v>
      </c>
      <c r="K22" s="54">
        <v>0</v>
      </c>
      <c r="L22" s="54">
        <v>0</v>
      </c>
      <c r="O22" s="78"/>
      <c r="P22" s="78" t="s">
        <v>916</v>
      </c>
      <c r="Q22" s="78" t="s">
        <v>928</v>
      </c>
      <c r="R22" s="78" t="s">
        <v>1313</v>
      </c>
      <c r="S22" s="87"/>
      <c r="T22"/>
      <c r="U22"/>
      <c r="V22"/>
      <c r="W22"/>
      <c r="X22"/>
      <c r="Y22"/>
      <c r="Z22"/>
      <c r="AA22" s="74"/>
      <c r="AB22"/>
      <c r="AC22"/>
      <c r="AD22"/>
      <c r="AE22"/>
      <c r="AF22"/>
      <c r="AG22"/>
      <c r="AH22"/>
      <c r="AI22"/>
      <c r="AJ22"/>
      <c r="AK22"/>
      <c r="AL22"/>
      <c r="AM22"/>
      <c r="AN22"/>
      <c r="AO22"/>
      <c r="AP22"/>
      <c r="AQ22"/>
      <c r="AR22"/>
      <c r="AS22"/>
      <c r="AT22"/>
      <c r="AU22"/>
      <c r="AV22"/>
      <c r="AW22"/>
      <c r="AX22"/>
      <c r="AY22"/>
      <c r="AZ22"/>
      <c r="BA22"/>
      <c r="BB22"/>
    </row>
    <row r="23" spans="1:54" ht="21" customHeight="1" x14ac:dyDescent="0.2">
      <c r="A23" s="2">
        <v>19</v>
      </c>
      <c r="B23" s="3" t="s">
        <v>504</v>
      </c>
      <c r="C23" s="3" t="s">
        <v>505</v>
      </c>
      <c r="D23" s="59">
        <v>1</v>
      </c>
      <c r="E23" s="59">
        <v>0</v>
      </c>
      <c r="F23" s="52">
        <v>0</v>
      </c>
      <c r="G23" s="52">
        <v>1</v>
      </c>
      <c r="H23" s="62">
        <v>1</v>
      </c>
      <c r="I23" s="62">
        <v>0</v>
      </c>
      <c r="J23" s="54">
        <v>1</v>
      </c>
      <c r="K23" s="54">
        <v>0</v>
      </c>
      <c r="L23" s="54">
        <v>0</v>
      </c>
      <c r="O23" s="78" t="s">
        <v>6</v>
      </c>
      <c r="P23">
        <f>(P9-P16)^2/P16</f>
        <v>1.4464312856925614E-2</v>
      </c>
      <c r="Q23">
        <f>(Q9-Q16)^2/Q16</f>
        <v>3.9512269267699532E-2</v>
      </c>
      <c r="R23">
        <f>SUM(P23:Q23)</f>
        <v>5.3976582124625146E-2</v>
      </c>
      <c r="S23" s="87"/>
      <c r="T23"/>
      <c r="U23"/>
      <c r="V23"/>
      <c r="W23"/>
      <c r="X23"/>
      <c r="Y23"/>
      <c r="Z23"/>
      <c r="AA23" s="74"/>
      <c r="AB23"/>
      <c r="AC23"/>
      <c r="AD23"/>
      <c r="AE23"/>
      <c r="AF23"/>
      <c r="AG23"/>
      <c r="AH23"/>
      <c r="AI23"/>
      <c r="AJ23"/>
      <c r="AK23"/>
      <c r="AL23"/>
      <c r="AM23"/>
      <c r="AN23"/>
      <c r="AO23"/>
      <c r="AP23"/>
      <c r="AQ23"/>
      <c r="AR23"/>
      <c r="AS23"/>
      <c r="AT23"/>
      <c r="AU23"/>
      <c r="AV23"/>
      <c r="AW23"/>
      <c r="AX23"/>
      <c r="AY23"/>
      <c r="AZ23"/>
      <c r="BA23"/>
      <c r="BB23"/>
    </row>
    <row r="24" spans="1:54" ht="21" customHeight="1" x14ac:dyDescent="0.2">
      <c r="A24" s="2">
        <v>20</v>
      </c>
      <c r="B24" s="3" t="s">
        <v>35</v>
      </c>
      <c r="C24" s="3" t="s">
        <v>36</v>
      </c>
      <c r="D24" s="59">
        <v>1</v>
      </c>
      <c r="E24" s="59">
        <v>0</v>
      </c>
      <c r="F24" s="54">
        <v>1</v>
      </c>
      <c r="G24" s="54">
        <v>0</v>
      </c>
      <c r="H24" s="52">
        <v>0</v>
      </c>
      <c r="I24" s="52">
        <v>1</v>
      </c>
      <c r="J24" s="52">
        <v>0</v>
      </c>
      <c r="K24" s="52">
        <v>1</v>
      </c>
      <c r="L24" s="52">
        <v>0</v>
      </c>
      <c r="O24" s="90" t="s">
        <v>7</v>
      </c>
      <c r="P24">
        <f>(P10-P17)^2/P17</f>
        <v>1.8566132920829891E-2</v>
      </c>
      <c r="Q24">
        <f>(Q10-Q17)^2/Q17</f>
        <v>5.0717241149584473E-2</v>
      </c>
      <c r="R24">
        <f t="shared" ref="R24:R25" si="1">SUM(P24:Q24)</f>
        <v>6.9283374070414364E-2</v>
      </c>
      <c r="S24" s="87"/>
      <c r="T24"/>
      <c r="U24"/>
      <c r="V24"/>
      <c r="W24"/>
      <c r="X24"/>
      <c r="Y24"/>
      <c r="Z24"/>
      <c r="AA24" s="74"/>
      <c r="AB24"/>
      <c r="AC24"/>
      <c r="AD24"/>
      <c r="AE24"/>
      <c r="AF24"/>
      <c r="AG24"/>
      <c r="AH24"/>
      <c r="AI24"/>
      <c r="AJ24"/>
      <c r="AK24"/>
      <c r="AL24"/>
      <c r="AM24"/>
      <c r="AN24"/>
      <c r="AO24"/>
      <c r="AP24"/>
      <c r="AQ24"/>
      <c r="AR24"/>
      <c r="AS24"/>
      <c r="AT24"/>
      <c r="AU24"/>
      <c r="AV24"/>
      <c r="AW24"/>
      <c r="AX24"/>
      <c r="AY24"/>
      <c r="AZ24"/>
      <c r="BA24"/>
      <c r="BB24"/>
    </row>
    <row r="25" spans="1:54" ht="21" customHeight="1" x14ac:dyDescent="0.2">
      <c r="A25" s="2">
        <v>21</v>
      </c>
      <c r="B25" s="3" t="s">
        <v>480</v>
      </c>
      <c r="C25" s="3" t="s">
        <v>481</v>
      </c>
      <c r="D25" s="59">
        <v>1</v>
      </c>
      <c r="E25" s="59">
        <v>0</v>
      </c>
      <c r="F25" s="54">
        <v>1</v>
      </c>
      <c r="G25" s="54">
        <v>0</v>
      </c>
      <c r="H25" s="54">
        <v>1</v>
      </c>
      <c r="I25" s="54">
        <v>0</v>
      </c>
      <c r="J25" s="52">
        <v>0</v>
      </c>
      <c r="K25" s="52">
        <v>1</v>
      </c>
      <c r="L25" s="52">
        <v>0</v>
      </c>
      <c r="O25" s="90" t="s">
        <v>1313</v>
      </c>
      <c r="P25">
        <f>SUM(P23:P24)</f>
        <v>3.3030445777755504E-2</v>
      </c>
      <c r="Q25">
        <f>SUM(Q23:Q24)</f>
        <v>9.0229510417283998E-2</v>
      </c>
      <c r="R25" s="78">
        <f t="shared" si="1"/>
        <v>0.1232599561950395</v>
      </c>
      <c r="S25" s="85"/>
      <c r="T25" s="86"/>
      <c r="U25" s="86"/>
      <c r="V25" s="86"/>
      <c r="W25" s="116"/>
      <c r="X25"/>
      <c r="Y25"/>
      <c r="Z25"/>
      <c r="AA25" s="74"/>
      <c r="AB25"/>
      <c r="AC25"/>
      <c r="AD25"/>
      <c r="AE25"/>
      <c r="AF25"/>
      <c r="AG25"/>
      <c r="AH25"/>
      <c r="AI25"/>
      <c r="AJ25"/>
      <c r="AK25"/>
      <c r="AL25"/>
      <c r="AM25"/>
      <c r="AN25"/>
      <c r="AO25"/>
      <c r="AP25"/>
      <c r="AQ25"/>
      <c r="AR25"/>
      <c r="AS25"/>
      <c r="AT25"/>
      <c r="AU25"/>
      <c r="AV25"/>
      <c r="AW25"/>
      <c r="AX25"/>
      <c r="AY25"/>
      <c r="AZ25"/>
      <c r="BA25"/>
      <c r="BB25"/>
    </row>
    <row r="26" spans="1:54" ht="21" customHeight="1" x14ac:dyDescent="0.2">
      <c r="A26" s="2">
        <v>22</v>
      </c>
      <c r="B26" s="3" t="s">
        <v>591</v>
      </c>
      <c r="C26" s="3" t="s">
        <v>592</v>
      </c>
      <c r="D26" s="59">
        <v>1</v>
      </c>
      <c r="E26" s="59">
        <v>0</v>
      </c>
      <c r="F26" s="61">
        <v>1</v>
      </c>
      <c r="G26" s="61">
        <v>0</v>
      </c>
      <c r="H26" s="52">
        <v>0</v>
      </c>
      <c r="I26" s="52">
        <v>1</v>
      </c>
      <c r="J26" s="52">
        <v>0</v>
      </c>
      <c r="K26" s="52">
        <v>1</v>
      </c>
      <c r="L26" s="52">
        <v>0</v>
      </c>
      <c r="O26" s="84"/>
      <c r="P26"/>
      <c r="Q26"/>
      <c r="R26"/>
      <c r="S26" s="85"/>
      <c r="W26" s="84"/>
      <c r="X26"/>
      <c r="Y26"/>
      <c r="Z26"/>
      <c r="AA26" s="74"/>
      <c r="AB26"/>
      <c r="AC26"/>
      <c r="AD26"/>
      <c r="AE26"/>
      <c r="AF26"/>
      <c r="AG26"/>
      <c r="AH26"/>
      <c r="AI26"/>
      <c r="AJ26"/>
      <c r="AK26"/>
      <c r="AL26"/>
      <c r="AM26"/>
      <c r="AN26"/>
      <c r="AO26"/>
      <c r="AP26"/>
      <c r="AQ26"/>
      <c r="AR26"/>
      <c r="AS26"/>
      <c r="AT26"/>
      <c r="AU26"/>
      <c r="AV26"/>
      <c r="AW26"/>
      <c r="AX26"/>
      <c r="AY26"/>
      <c r="AZ26"/>
      <c r="BA26"/>
      <c r="BB26"/>
    </row>
    <row r="27" spans="1:54" ht="21" customHeight="1" x14ac:dyDescent="0.2">
      <c r="A27" s="2">
        <v>23</v>
      </c>
      <c r="B27" s="3" t="s">
        <v>837</v>
      </c>
      <c r="C27" s="3" t="s">
        <v>838</v>
      </c>
      <c r="D27" s="59">
        <v>1</v>
      </c>
      <c r="E27" s="59">
        <v>0</v>
      </c>
      <c r="F27" s="54">
        <v>1</v>
      </c>
      <c r="G27" s="54">
        <v>0</v>
      </c>
      <c r="H27" s="54">
        <v>1</v>
      </c>
      <c r="I27" s="54">
        <v>0</v>
      </c>
      <c r="J27" s="54">
        <v>1</v>
      </c>
      <c r="K27" s="54">
        <v>0</v>
      </c>
      <c r="L27" s="54">
        <v>0</v>
      </c>
      <c r="O27" s="90" t="s">
        <v>1317</v>
      </c>
      <c r="P27">
        <f>SUM(P23:Q24)</f>
        <v>0.12325995619503952</v>
      </c>
      <c r="Q27"/>
      <c r="R27"/>
      <c r="S27" s="85"/>
      <c r="W27" s="84"/>
      <c r="X27"/>
      <c r="Y27"/>
      <c r="Z27"/>
      <c r="AA27" s="74"/>
      <c r="AB27"/>
      <c r="AC27"/>
      <c r="AD27"/>
      <c r="AE27"/>
      <c r="AF27"/>
      <c r="AG27"/>
      <c r="AH27"/>
      <c r="AI27"/>
      <c r="AJ27"/>
      <c r="AK27"/>
      <c r="AL27"/>
      <c r="AM27"/>
      <c r="AN27"/>
      <c r="AO27"/>
      <c r="AP27"/>
      <c r="AQ27"/>
      <c r="AR27"/>
      <c r="AS27"/>
      <c r="AT27"/>
      <c r="AU27"/>
      <c r="AV27"/>
      <c r="AW27"/>
      <c r="AX27"/>
      <c r="AY27"/>
      <c r="AZ27"/>
      <c r="BA27"/>
      <c r="BB27"/>
    </row>
    <row r="28" spans="1:54" ht="21" customHeight="1" x14ac:dyDescent="0.2">
      <c r="A28" s="2">
        <v>24</v>
      </c>
      <c r="B28" s="3" t="s">
        <v>853</v>
      </c>
      <c r="C28" s="3" t="s">
        <v>854</v>
      </c>
      <c r="D28" s="59">
        <v>1</v>
      </c>
      <c r="E28" s="59">
        <v>0</v>
      </c>
      <c r="F28" s="54">
        <v>1</v>
      </c>
      <c r="G28" s="54">
        <v>0</v>
      </c>
      <c r="H28" s="52">
        <v>0</v>
      </c>
      <c r="I28" s="52">
        <v>1</v>
      </c>
      <c r="J28" s="54">
        <v>0</v>
      </c>
      <c r="K28" s="54">
        <v>0</v>
      </c>
      <c r="L28" s="54">
        <v>1</v>
      </c>
      <c r="O28" s="90" t="s">
        <v>1318</v>
      </c>
      <c r="P28">
        <f>(2-1)*(2-1)</f>
        <v>1</v>
      </c>
      <c r="Q28"/>
      <c r="R28"/>
      <c r="S28" s="85"/>
      <c r="W28" s="84"/>
      <c r="X28"/>
      <c r="Y28"/>
      <c r="Z28"/>
      <c r="AA28" s="74"/>
      <c r="AB28"/>
      <c r="AC28"/>
      <c r="AD28"/>
      <c r="AE28"/>
      <c r="AF28"/>
      <c r="AG28"/>
      <c r="AH28"/>
      <c r="AI28"/>
      <c r="AJ28"/>
      <c r="AK28"/>
      <c r="AL28"/>
      <c r="AM28"/>
      <c r="AN28"/>
      <c r="AO28"/>
      <c r="AP28"/>
      <c r="AQ28"/>
      <c r="AR28"/>
      <c r="AS28"/>
      <c r="AT28"/>
      <c r="AU28"/>
      <c r="AV28"/>
      <c r="AW28"/>
      <c r="AX28"/>
      <c r="AY28"/>
      <c r="AZ28"/>
      <c r="BA28"/>
      <c r="BB28"/>
    </row>
    <row r="29" spans="1:54" ht="21" customHeight="1" x14ac:dyDescent="0.2">
      <c r="A29" s="2">
        <v>25</v>
      </c>
      <c r="B29" s="3" t="s">
        <v>602</v>
      </c>
      <c r="C29" s="3" t="s">
        <v>603</v>
      </c>
      <c r="D29" s="59">
        <v>1</v>
      </c>
      <c r="E29" s="59">
        <v>0</v>
      </c>
      <c r="F29" s="54">
        <v>1</v>
      </c>
      <c r="G29" s="54">
        <v>0</v>
      </c>
      <c r="H29" s="52">
        <v>0</v>
      </c>
      <c r="I29" s="52">
        <v>1</v>
      </c>
      <c r="J29" s="54">
        <v>1</v>
      </c>
      <c r="K29" s="54">
        <v>0</v>
      </c>
      <c r="L29" s="54">
        <v>0</v>
      </c>
      <c r="O29" s="90" t="s">
        <v>1319</v>
      </c>
      <c r="P29">
        <f>_xlfn.CHISQ.INV.RT(0.05,P28)</f>
        <v>3.8414588206941236</v>
      </c>
      <c r="Q29"/>
      <c r="R29"/>
      <c r="S29" s="85"/>
      <c r="W29" s="84"/>
      <c r="X29"/>
      <c r="Y29"/>
      <c r="Z29"/>
      <c r="AA29" s="74"/>
      <c r="AB29"/>
      <c r="AC29"/>
      <c r="AD29"/>
      <c r="AE29"/>
      <c r="AF29"/>
      <c r="AG29"/>
      <c r="AH29"/>
      <c r="AI29"/>
      <c r="AJ29"/>
      <c r="AK29"/>
      <c r="AL29"/>
      <c r="AM29"/>
      <c r="AN29"/>
      <c r="AO29"/>
      <c r="AP29"/>
      <c r="AQ29"/>
      <c r="AR29"/>
      <c r="AS29"/>
      <c r="AT29"/>
      <c r="AU29"/>
      <c r="AV29"/>
      <c r="AW29"/>
      <c r="AX29"/>
      <c r="AY29"/>
      <c r="AZ29"/>
      <c r="BA29"/>
      <c r="BB29"/>
    </row>
    <row r="30" spans="1:54" ht="21" customHeight="1" x14ac:dyDescent="0.2">
      <c r="A30" s="2">
        <v>26</v>
      </c>
      <c r="B30" s="3" t="s">
        <v>791</v>
      </c>
      <c r="C30" s="3" t="s">
        <v>792</v>
      </c>
      <c r="D30" s="59">
        <v>1</v>
      </c>
      <c r="E30" s="59">
        <v>0</v>
      </c>
      <c r="F30" s="61">
        <v>1</v>
      </c>
      <c r="G30" s="61">
        <v>0</v>
      </c>
      <c r="H30" s="52">
        <v>0</v>
      </c>
      <c r="I30" s="52">
        <v>1</v>
      </c>
      <c r="J30" s="54">
        <v>1</v>
      </c>
      <c r="K30" s="54">
        <v>0</v>
      </c>
      <c r="L30" s="54">
        <v>0</v>
      </c>
      <c r="O30" s="141" t="s">
        <v>1320</v>
      </c>
      <c r="P30" s="139">
        <f>_xlfn.CHISQ.TEST(P9:Q10,P16:Q17)</f>
        <v>0.7255253511923867</v>
      </c>
      <c r="Q30" s="142" t="s">
        <v>1321</v>
      </c>
      <c r="R30"/>
      <c r="S30" s="85"/>
      <c r="W30" s="84"/>
      <c r="X30"/>
      <c r="Y30"/>
      <c r="Z30"/>
      <c r="AA30" s="74"/>
      <c r="AB30"/>
      <c r="AC30"/>
      <c r="AD30"/>
      <c r="AE30"/>
      <c r="AF30"/>
      <c r="AG30"/>
      <c r="AH30"/>
      <c r="AI30"/>
      <c r="AJ30"/>
      <c r="AK30"/>
      <c r="AL30"/>
      <c r="AM30"/>
      <c r="AN30"/>
      <c r="AO30"/>
      <c r="AP30"/>
      <c r="AQ30"/>
      <c r="AR30"/>
      <c r="AS30"/>
      <c r="AT30"/>
      <c r="AU30"/>
      <c r="AV30"/>
      <c r="AW30"/>
      <c r="AX30"/>
      <c r="AY30"/>
      <c r="AZ30"/>
      <c r="BA30"/>
      <c r="BB30"/>
    </row>
    <row r="31" spans="1:54" ht="21" customHeight="1" x14ac:dyDescent="0.2">
      <c r="A31" s="2">
        <v>27</v>
      </c>
      <c r="B31" s="3" t="s">
        <v>165</v>
      </c>
      <c r="C31" s="3" t="s">
        <v>166</v>
      </c>
      <c r="D31" s="59">
        <v>1</v>
      </c>
      <c r="E31" s="59">
        <v>0</v>
      </c>
      <c r="F31" s="52">
        <v>0</v>
      </c>
      <c r="G31" s="52">
        <v>1</v>
      </c>
      <c r="H31" s="54">
        <v>1</v>
      </c>
      <c r="I31" s="54">
        <v>0</v>
      </c>
      <c r="J31" s="54">
        <v>0</v>
      </c>
      <c r="K31" s="54">
        <v>0</v>
      </c>
      <c r="L31" s="54">
        <v>1</v>
      </c>
      <c r="O31" s="84"/>
      <c r="P31"/>
      <c r="Q31"/>
      <c r="R31"/>
      <c r="S31" s="85"/>
      <c r="W31" s="84"/>
      <c r="X31"/>
      <c r="Y31"/>
      <c r="Z31"/>
      <c r="AA31" s="74"/>
      <c r="AB31"/>
      <c r="AC31"/>
      <c r="AD31"/>
      <c r="AE31"/>
      <c r="AF31"/>
      <c r="AG31"/>
      <c r="AH31"/>
      <c r="AI31"/>
      <c r="AJ31"/>
      <c r="AK31"/>
      <c r="AL31"/>
      <c r="AM31"/>
      <c r="AN31"/>
      <c r="AO31"/>
      <c r="AP31"/>
      <c r="AQ31"/>
      <c r="AR31"/>
      <c r="AS31"/>
      <c r="AT31"/>
      <c r="AU31"/>
      <c r="AV31"/>
      <c r="AW31"/>
      <c r="AX31"/>
      <c r="AY31"/>
      <c r="AZ31"/>
      <c r="BA31"/>
      <c r="BB31"/>
    </row>
    <row r="32" spans="1:54" ht="21" customHeight="1" x14ac:dyDescent="0.2">
      <c r="A32" s="2">
        <v>28</v>
      </c>
      <c r="B32" s="3" t="s">
        <v>285</v>
      </c>
      <c r="C32" s="3" t="s">
        <v>286</v>
      </c>
      <c r="D32" s="59">
        <v>0</v>
      </c>
      <c r="E32" s="59">
        <v>1</v>
      </c>
      <c r="F32" s="52">
        <v>0</v>
      </c>
      <c r="G32" s="52">
        <v>1</v>
      </c>
      <c r="H32" s="52">
        <v>0</v>
      </c>
      <c r="I32" s="52">
        <v>1</v>
      </c>
      <c r="J32" s="54">
        <v>1</v>
      </c>
      <c r="K32" s="54">
        <v>0</v>
      </c>
      <c r="L32" s="54">
        <v>0</v>
      </c>
      <c r="O32" s="84"/>
      <c r="P32"/>
      <c r="Q32"/>
      <c r="R32"/>
      <c r="S32" s="85"/>
      <c r="W32" s="84"/>
      <c r="X32"/>
      <c r="Y32"/>
      <c r="Z32"/>
      <c r="AA32" s="74"/>
      <c r="AB32"/>
      <c r="AC32"/>
      <c r="AD32"/>
      <c r="AE32"/>
      <c r="AF32"/>
      <c r="AG32"/>
      <c r="AH32"/>
      <c r="AI32"/>
      <c r="AJ32"/>
      <c r="AK32"/>
      <c r="AL32"/>
      <c r="AM32"/>
      <c r="AN32"/>
      <c r="AO32"/>
      <c r="AP32"/>
      <c r="AQ32"/>
      <c r="AR32"/>
      <c r="AS32"/>
      <c r="AT32"/>
      <c r="AU32"/>
      <c r="AV32"/>
      <c r="AW32"/>
      <c r="AX32"/>
      <c r="AY32"/>
      <c r="AZ32"/>
      <c r="BA32"/>
      <c r="BB32"/>
    </row>
    <row r="33" spans="1:54" ht="21" customHeight="1" x14ac:dyDescent="0.2">
      <c r="A33" s="2">
        <v>29</v>
      </c>
      <c r="B33" s="3" t="s">
        <v>356</v>
      </c>
      <c r="C33" s="3" t="s">
        <v>357</v>
      </c>
      <c r="D33" s="59">
        <v>0</v>
      </c>
      <c r="E33" s="59">
        <v>1</v>
      </c>
      <c r="F33" s="54">
        <v>1</v>
      </c>
      <c r="G33" s="54">
        <v>0</v>
      </c>
      <c r="H33" s="62">
        <v>1</v>
      </c>
      <c r="I33" s="62">
        <v>0</v>
      </c>
      <c r="J33" s="54">
        <v>1</v>
      </c>
      <c r="K33" s="54">
        <v>0</v>
      </c>
      <c r="L33" s="54">
        <v>0</v>
      </c>
      <c r="O33" s="96" t="s">
        <v>1322</v>
      </c>
      <c r="P33" s="82"/>
      <c r="Q33"/>
      <c r="R33"/>
      <c r="S33" s="85"/>
      <c r="W33" s="84"/>
      <c r="X33"/>
      <c r="Y33"/>
      <c r="Z33"/>
      <c r="AA33" s="74"/>
      <c r="AB33"/>
      <c r="AC33"/>
      <c r="AD33"/>
      <c r="AE33"/>
      <c r="AF33"/>
      <c r="AG33"/>
      <c r="AH33"/>
      <c r="AI33"/>
      <c r="AJ33"/>
      <c r="AK33"/>
      <c r="AL33"/>
      <c r="AM33"/>
      <c r="AN33"/>
      <c r="AO33"/>
      <c r="AP33"/>
      <c r="AQ33"/>
      <c r="AR33"/>
      <c r="AS33"/>
      <c r="AT33"/>
      <c r="AU33"/>
      <c r="AV33"/>
      <c r="AW33"/>
      <c r="AX33"/>
      <c r="AY33"/>
      <c r="AZ33"/>
      <c r="BA33"/>
      <c r="BB33"/>
    </row>
    <row r="34" spans="1:54" ht="21" customHeight="1" x14ac:dyDescent="0.2">
      <c r="A34" s="2">
        <v>30</v>
      </c>
      <c r="B34" s="3" t="s">
        <v>97</v>
      </c>
      <c r="C34" s="3" t="s">
        <v>98</v>
      </c>
      <c r="D34" s="59">
        <v>0</v>
      </c>
      <c r="E34" s="59">
        <v>1</v>
      </c>
      <c r="F34" s="52">
        <v>0</v>
      </c>
      <c r="G34" s="52">
        <v>1</v>
      </c>
      <c r="H34" s="52">
        <v>0</v>
      </c>
      <c r="I34" s="52">
        <v>1</v>
      </c>
      <c r="J34" s="54">
        <v>1</v>
      </c>
      <c r="K34" s="54">
        <v>0</v>
      </c>
      <c r="L34" s="54">
        <v>0</v>
      </c>
      <c r="O34" s="92"/>
      <c r="P34"/>
      <c r="Q34"/>
      <c r="R34"/>
      <c r="S34" s="77"/>
      <c r="T34" s="67"/>
      <c r="U34" s="67"/>
      <c r="W34" s="84"/>
      <c r="X34"/>
      <c r="Y34"/>
      <c r="Z34"/>
      <c r="AA34" s="74"/>
      <c r="AB34"/>
      <c r="AC34"/>
      <c r="AD34"/>
      <c r="AE34"/>
      <c r="AF34"/>
      <c r="AG34"/>
      <c r="AH34"/>
      <c r="AI34"/>
      <c r="AJ34"/>
      <c r="AK34"/>
      <c r="AL34"/>
      <c r="AM34"/>
      <c r="AN34"/>
      <c r="AO34"/>
      <c r="AP34"/>
      <c r="AQ34"/>
      <c r="AR34"/>
      <c r="AS34"/>
      <c r="AT34"/>
      <c r="AU34"/>
      <c r="AV34"/>
      <c r="AW34"/>
      <c r="AX34"/>
      <c r="AY34"/>
      <c r="AZ34"/>
      <c r="BA34"/>
      <c r="BB34"/>
    </row>
    <row r="35" spans="1:54" ht="21" customHeight="1" x14ac:dyDescent="0.2">
      <c r="A35" s="2">
        <v>31</v>
      </c>
      <c r="B35" s="3" t="s">
        <v>175</v>
      </c>
      <c r="C35" s="3" t="s">
        <v>176</v>
      </c>
      <c r="D35" s="59">
        <v>1</v>
      </c>
      <c r="E35" s="59">
        <v>0</v>
      </c>
      <c r="F35" s="54">
        <v>1</v>
      </c>
      <c r="G35" s="54">
        <v>0</v>
      </c>
      <c r="H35" s="54">
        <v>1</v>
      </c>
      <c r="I35" s="54">
        <v>0</v>
      </c>
      <c r="J35" s="54">
        <v>1</v>
      </c>
      <c r="K35" s="54">
        <v>0</v>
      </c>
      <c r="L35" s="54">
        <v>0</v>
      </c>
      <c r="N35" s="84"/>
      <c r="O35" t="s">
        <v>1323</v>
      </c>
      <c r="P35"/>
      <c r="Q35"/>
      <c r="R35"/>
      <c r="S35"/>
      <c r="W35" s="84"/>
      <c r="X35"/>
      <c r="Y35"/>
      <c r="Z35"/>
      <c r="AA35" s="74"/>
      <c r="AB35"/>
      <c r="AC35"/>
      <c r="AD35"/>
      <c r="AE35"/>
      <c r="AF35"/>
      <c r="AG35"/>
      <c r="AH35"/>
      <c r="AI35"/>
      <c r="AJ35"/>
      <c r="AK35"/>
      <c r="AL35"/>
      <c r="AM35"/>
      <c r="AN35"/>
      <c r="AO35"/>
      <c r="AP35"/>
      <c r="AQ35"/>
      <c r="AR35"/>
      <c r="AS35"/>
      <c r="AT35"/>
      <c r="AU35"/>
      <c r="AV35"/>
      <c r="AW35"/>
      <c r="AX35"/>
      <c r="AY35"/>
      <c r="AZ35"/>
      <c r="BA35"/>
      <c r="BB35"/>
    </row>
    <row r="36" spans="1:54" ht="21" customHeight="1" x14ac:dyDescent="0.2">
      <c r="A36" s="2">
        <v>32</v>
      </c>
      <c r="B36" s="3" t="s">
        <v>136</v>
      </c>
      <c r="C36" s="3" t="s">
        <v>137</v>
      </c>
      <c r="D36" s="59">
        <v>1</v>
      </c>
      <c r="E36" s="59">
        <v>0</v>
      </c>
      <c r="F36" s="52">
        <v>0</v>
      </c>
      <c r="G36" s="52">
        <v>1</v>
      </c>
      <c r="H36" s="62">
        <v>1</v>
      </c>
      <c r="I36" s="62">
        <v>0</v>
      </c>
      <c r="J36" s="54">
        <v>0</v>
      </c>
      <c r="K36" s="54">
        <v>0</v>
      </c>
      <c r="L36" s="54">
        <v>1</v>
      </c>
      <c r="N36" s="84"/>
      <c r="O36"/>
      <c r="P36"/>
      <c r="Q36"/>
      <c r="R36"/>
      <c r="S36"/>
      <c r="W36" s="84"/>
      <c r="X36"/>
      <c r="Y36"/>
      <c r="Z36"/>
      <c r="AA36" s="74"/>
      <c r="AB36"/>
      <c r="AC36"/>
      <c r="AD36"/>
      <c r="AE36"/>
      <c r="AF36"/>
      <c r="AG36"/>
      <c r="AH36"/>
      <c r="AI36"/>
      <c r="AJ36"/>
      <c r="AK36"/>
      <c r="AL36"/>
      <c r="AM36"/>
      <c r="AN36"/>
      <c r="AO36"/>
      <c r="AP36"/>
      <c r="AQ36"/>
      <c r="AR36"/>
      <c r="AS36"/>
      <c r="AT36"/>
      <c r="AU36"/>
      <c r="AV36"/>
      <c r="AW36"/>
      <c r="AX36"/>
      <c r="AY36"/>
      <c r="AZ36"/>
      <c r="BA36"/>
      <c r="BB36"/>
    </row>
    <row r="37" spans="1:54" ht="21" customHeight="1" x14ac:dyDescent="0.2">
      <c r="A37" s="2">
        <v>33</v>
      </c>
      <c r="B37" s="3" t="s">
        <v>332</v>
      </c>
      <c r="C37" s="3" t="s">
        <v>333</v>
      </c>
      <c r="D37" s="59">
        <v>1</v>
      </c>
      <c r="E37" s="59">
        <v>0</v>
      </c>
      <c r="F37" s="52">
        <v>0</v>
      </c>
      <c r="G37" s="52">
        <v>1</v>
      </c>
      <c r="H37" s="54">
        <v>1</v>
      </c>
      <c r="I37" s="54">
        <v>0</v>
      </c>
      <c r="J37" s="52">
        <v>0</v>
      </c>
      <c r="K37" s="52">
        <v>1</v>
      </c>
      <c r="L37" s="52">
        <v>0</v>
      </c>
      <c r="N37" s="84"/>
      <c r="O37" t="str">
        <f>IF(O8="","",O8)</f>
        <v/>
      </c>
      <c r="P37" t="str">
        <f t="shared" ref="P37:Q37" si="2">IF(P8="","",P8)</f>
        <v>Industry Experience</v>
      </c>
      <c r="Q37" t="str">
        <f t="shared" si="2"/>
        <v>Management Experience</v>
      </c>
      <c r="R37" t="s">
        <v>1296</v>
      </c>
      <c r="S37"/>
      <c r="W37" s="84"/>
      <c r="X37"/>
      <c r="Y37"/>
      <c r="Z37"/>
      <c r="AA37" s="74"/>
      <c r="AB37"/>
      <c r="AC37"/>
      <c r="AD37"/>
      <c r="AE37"/>
      <c r="AF37"/>
      <c r="AG37"/>
      <c r="AH37"/>
      <c r="AI37"/>
      <c r="AJ37"/>
      <c r="AK37"/>
      <c r="AL37"/>
      <c r="AM37"/>
      <c r="AN37"/>
      <c r="AO37"/>
      <c r="AP37"/>
      <c r="AQ37"/>
      <c r="AR37"/>
      <c r="AS37"/>
      <c r="AT37"/>
      <c r="AU37"/>
      <c r="AV37"/>
      <c r="AW37"/>
      <c r="AX37"/>
      <c r="AY37"/>
      <c r="AZ37"/>
      <c r="BA37"/>
      <c r="BB37"/>
    </row>
    <row r="38" spans="1:54" ht="21" customHeight="1" x14ac:dyDescent="0.2">
      <c r="A38" s="2">
        <v>34</v>
      </c>
      <c r="B38" s="3" t="s">
        <v>364</v>
      </c>
      <c r="C38" s="3" t="s">
        <v>365</v>
      </c>
      <c r="D38" s="59">
        <v>1</v>
      </c>
      <c r="E38" s="59">
        <v>0</v>
      </c>
      <c r="F38" s="54">
        <v>1</v>
      </c>
      <c r="G38" s="54">
        <v>0</v>
      </c>
      <c r="H38" s="52">
        <v>0</v>
      </c>
      <c r="I38" s="52">
        <v>1</v>
      </c>
      <c r="J38" s="52">
        <v>0</v>
      </c>
      <c r="K38" s="52">
        <v>1</v>
      </c>
      <c r="L38" s="52">
        <v>0</v>
      </c>
      <c r="N38" s="84"/>
      <c r="O38" t="str">
        <f t="shared" ref="O38:O39" si="3">IF(O9="","",O9)</f>
        <v>Success</v>
      </c>
      <c r="P38" s="76">
        <f t="array" ref="P38:Q39">MMULT(R38:R39,P40:Q40)/R40</f>
        <v>62.954248366013069</v>
      </c>
      <c r="Q38" s="144">
        <v>23.045751633986928</v>
      </c>
      <c r="R38">
        <f t="shared" ref="R38:R39" si="4">SUM(P9:Q9)</f>
        <v>86</v>
      </c>
      <c r="S38"/>
      <c r="W38" s="84"/>
      <c r="X38"/>
      <c r="Y38"/>
      <c r="Z38"/>
      <c r="AA38" s="74"/>
      <c r="AB38"/>
      <c r="AC38"/>
      <c r="AD38"/>
      <c r="AE38"/>
      <c r="AF38"/>
      <c r="AG38"/>
      <c r="AH38"/>
      <c r="AI38"/>
      <c r="AJ38"/>
      <c r="AK38"/>
      <c r="AL38"/>
      <c r="AM38"/>
      <c r="AN38"/>
      <c r="AO38"/>
      <c r="AP38"/>
      <c r="AQ38"/>
      <c r="AR38"/>
      <c r="AS38"/>
      <c r="AT38"/>
      <c r="AU38"/>
      <c r="AV38"/>
      <c r="AW38"/>
      <c r="AX38"/>
      <c r="AY38"/>
      <c r="AZ38"/>
      <c r="BA38"/>
      <c r="BB38"/>
    </row>
    <row r="39" spans="1:54" ht="21" customHeight="1" x14ac:dyDescent="0.2">
      <c r="A39" s="2">
        <v>35</v>
      </c>
      <c r="B39" s="3" t="s">
        <v>685</v>
      </c>
      <c r="C39" s="3" t="s">
        <v>686</v>
      </c>
      <c r="D39" s="59">
        <v>0</v>
      </c>
      <c r="E39" s="59">
        <v>1</v>
      </c>
      <c r="F39" s="54">
        <v>1</v>
      </c>
      <c r="G39" s="54">
        <v>0</v>
      </c>
      <c r="H39" s="62">
        <v>1</v>
      </c>
      <c r="I39" s="62">
        <v>0</v>
      </c>
      <c r="J39" s="54">
        <v>1</v>
      </c>
      <c r="K39" s="54">
        <v>0</v>
      </c>
      <c r="L39" s="54">
        <v>0</v>
      </c>
      <c r="N39" s="84"/>
      <c r="O39" t="str">
        <f t="shared" si="3"/>
        <v>Failure</v>
      </c>
      <c r="P39" s="80">
        <v>49.045751633986931</v>
      </c>
      <c r="Q39" s="81">
        <v>17.954248366013072</v>
      </c>
      <c r="R39">
        <f t="shared" si="4"/>
        <v>67</v>
      </c>
      <c r="S39"/>
      <c r="W39" s="84"/>
      <c r="X39"/>
      <c r="Y39"/>
      <c r="Z39"/>
      <c r="AA39" s="74"/>
      <c r="AB39"/>
      <c r="AC39"/>
      <c r="AD39"/>
      <c r="AE39"/>
      <c r="AF39"/>
      <c r="AG39"/>
      <c r="AH39"/>
      <c r="AI39"/>
      <c r="AJ39"/>
      <c r="AK39"/>
      <c r="AL39"/>
      <c r="AM39"/>
      <c r="AN39"/>
      <c r="AO39"/>
      <c r="AP39"/>
      <c r="AQ39"/>
      <c r="AR39"/>
      <c r="AS39"/>
      <c r="AT39"/>
      <c r="AU39"/>
      <c r="AV39"/>
      <c r="AW39"/>
      <c r="AX39"/>
      <c r="AY39"/>
      <c r="AZ39"/>
      <c r="BA39"/>
      <c r="BB39"/>
    </row>
    <row r="40" spans="1:54" ht="21" customHeight="1" x14ac:dyDescent="0.2">
      <c r="A40" s="2">
        <v>36</v>
      </c>
      <c r="B40" s="3" t="s">
        <v>438</v>
      </c>
      <c r="C40" s="3" t="s">
        <v>439</v>
      </c>
      <c r="D40" s="59">
        <v>1</v>
      </c>
      <c r="E40" s="59">
        <v>0</v>
      </c>
      <c r="F40" s="54">
        <v>1</v>
      </c>
      <c r="G40" s="54">
        <v>0</v>
      </c>
      <c r="H40" s="62">
        <v>1</v>
      </c>
      <c r="I40" s="62">
        <v>0</v>
      </c>
      <c r="J40" s="54">
        <v>1</v>
      </c>
      <c r="K40" s="54">
        <v>0</v>
      </c>
      <c r="L40" s="54">
        <v>0</v>
      </c>
      <c r="N40" s="84"/>
      <c r="O40" t="s">
        <v>1296</v>
      </c>
      <c r="P40">
        <f t="shared" ref="P40:Q40" si="5">SUM(P9:P10)</f>
        <v>112</v>
      </c>
      <c r="Q40">
        <f t="shared" si="5"/>
        <v>41</v>
      </c>
      <c r="R40">
        <f>SUM(R38:R39)</f>
        <v>153</v>
      </c>
      <c r="S40"/>
      <c r="W40" s="84"/>
      <c r="X40"/>
      <c r="Y40"/>
      <c r="Z40"/>
      <c r="AA40" s="74"/>
      <c r="AB40"/>
      <c r="AC40"/>
      <c r="AD40"/>
      <c r="AE40"/>
      <c r="AF40"/>
      <c r="AG40"/>
      <c r="AH40"/>
      <c r="AI40"/>
      <c r="AJ40"/>
      <c r="AK40"/>
      <c r="AL40"/>
      <c r="AM40"/>
      <c r="AN40"/>
      <c r="AO40"/>
      <c r="AP40"/>
      <c r="AQ40"/>
      <c r="AR40"/>
      <c r="AS40"/>
      <c r="AT40"/>
      <c r="AU40"/>
      <c r="AV40"/>
      <c r="AW40"/>
      <c r="AX40"/>
      <c r="AY40"/>
      <c r="AZ40"/>
      <c r="BA40"/>
      <c r="BB40"/>
    </row>
    <row r="41" spans="1:54" ht="21" customHeight="1" x14ac:dyDescent="0.2">
      <c r="A41" s="2">
        <v>37</v>
      </c>
      <c r="B41" s="3" t="s">
        <v>538</v>
      </c>
      <c r="C41" s="3" t="s">
        <v>539</v>
      </c>
      <c r="D41" s="59">
        <v>1</v>
      </c>
      <c r="E41" s="59">
        <v>0</v>
      </c>
      <c r="F41" s="54">
        <v>1</v>
      </c>
      <c r="G41" s="54">
        <v>0</v>
      </c>
      <c r="H41" s="62">
        <v>1</v>
      </c>
      <c r="I41" s="62">
        <v>0</v>
      </c>
      <c r="J41" s="54">
        <v>1</v>
      </c>
      <c r="K41" s="54">
        <v>0</v>
      </c>
      <c r="L41" s="54">
        <v>0</v>
      </c>
      <c r="N41" s="84"/>
      <c r="O41"/>
      <c r="P41"/>
      <c r="Q41"/>
      <c r="R41"/>
      <c r="S41"/>
      <c r="T41" s="67"/>
      <c r="U41" s="67"/>
      <c r="W41" s="84"/>
      <c r="X41"/>
      <c r="Y41"/>
      <c r="Z41"/>
      <c r="AA41" s="74"/>
      <c r="AB41"/>
      <c r="AC41"/>
      <c r="AD41"/>
      <c r="AE41"/>
      <c r="AF41"/>
      <c r="AG41"/>
      <c r="AH41"/>
      <c r="AI41"/>
      <c r="AJ41"/>
      <c r="AK41"/>
      <c r="AL41"/>
      <c r="AM41"/>
      <c r="AN41"/>
      <c r="AO41"/>
      <c r="AP41"/>
      <c r="AQ41"/>
      <c r="AR41"/>
      <c r="AS41"/>
      <c r="AT41"/>
      <c r="AU41"/>
      <c r="AV41"/>
      <c r="AW41"/>
      <c r="AX41"/>
      <c r="AY41"/>
      <c r="AZ41"/>
      <c r="BA41"/>
      <c r="BB41"/>
    </row>
    <row r="42" spans="1:54" ht="21" customHeight="1" x14ac:dyDescent="0.2">
      <c r="A42" s="2">
        <v>38</v>
      </c>
      <c r="B42" s="3" t="s">
        <v>423</v>
      </c>
      <c r="C42" s="3" t="s">
        <v>424</v>
      </c>
      <c r="D42" s="59">
        <v>0</v>
      </c>
      <c r="E42" s="59">
        <v>1</v>
      </c>
      <c r="F42" s="54">
        <v>1</v>
      </c>
      <c r="G42" s="54">
        <v>0</v>
      </c>
      <c r="H42" s="62">
        <v>1</v>
      </c>
      <c r="I42" s="62">
        <v>0</v>
      </c>
      <c r="J42" s="54">
        <v>0</v>
      </c>
      <c r="K42" s="54">
        <v>0</v>
      </c>
      <c r="L42" s="54">
        <v>1</v>
      </c>
      <c r="N42" s="84"/>
      <c r="O42" t="s">
        <v>1323</v>
      </c>
      <c r="P42" s="78"/>
      <c r="Q42"/>
      <c r="R42"/>
      <c r="S42"/>
      <c r="T42" t="s">
        <v>1311</v>
      </c>
      <c r="U42"/>
      <c r="V42" s="85"/>
      <c r="W42" s="84"/>
      <c r="X42"/>
      <c r="Y42"/>
      <c r="Z42"/>
      <c r="AA42" s="74"/>
      <c r="AB42"/>
      <c r="AC42"/>
      <c r="AD42"/>
      <c r="AE42"/>
      <c r="AF42"/>
      <c r="AG42"/>
      <c r="AH42"/>
      <c r="AI42"/>
      <c r="AJ42"/>
      <c r="AK42"/>
      <c r="AL42"/>
      <c r="AM42"/>
      <c r="AN42"/>
      <c r="AO42"/>
      <c r="AP42"/>
      <c r="AQ42"/>
      <c r="AR42"/>
      <c r="AS42"/>
      <c r="AT42"/>
      <c r="AU42"/>
      <c r="AV42"/>
      <c r="AW42"/>
      <c r="AX42"/>
      <c r="AY42"/>
      <c r="AZ42"/>
      <c r="BA42"/>
      <c r="BB42"/>
    </row>
    <row r="43" spans="1:54" ht="21" customHeight="1" x14ac:dyDescent="0.2">
      <c r="A43" s="2">
        <v>39</v>
      </c>
      <c r="B43" s="3" t="s">
        <v>903</v>
      </c>
      <c r="C43" s="3" t="s">
        <v>904</v>
      </c>
      <c r="D43" s="59">
        <v>0</v>
      </c>
      <c r="E43" s="59">
        <v>1</v>
      </c>
      <c r="F43" s="52">
        <v>0</v>
      </c>
      <c r="G43" s="52">
        <v>1</v>
      </c>
      <c r="H43" s="62">
        <v>1</v>
      </c>
      <c r="I43" s="62">
        <v>0</v>
      </c>
      <c r="J43" s="52">
        <v>0</v>
      </c>
      <c r="K43" s="52">
        <v>1</v>
      </c>
      <c r="L43" s="52">
        <v>0</v>
      </c>
      <c r="N43" s="84"/>
      <c r="O43"/>
      <c r="P43"/>
      <c r="Q43"/>
      <c r="R43"/>
      <c r="S43"/>
      <c r="T43"/>
      <c r="U43"/>
      <c r="V43" s="85"/>
      <c r="W43" s="84"/>
      <c r="X43"/>
      <c r="Y43"/>
      <c r="Z43"/>
      <c r="AA43" s="74"/>
      <c r="AB43"/>
      <c r="AC43"/>
      <c r="AD43"/>
      <c r="AE43"/>
      <c r="AF43"/>
      <c r="AG43"/>
      <c r="AH43"/>
      <c r="AI43"/>
      <c r="AJ43"/>
      <c r="AK43"/>
      <c r="AL43"/>
      <c r="AM43"/>
      <c r="AN43"/>
      <c r="AO43"/>
      <c r="AP43"/>
      <c r="AQ43"/>
      <c r="AR43"/>
      <c r="AS43"/>
      <c r="AT43"/>
      <c r="AU43"/>
      <c r="AV43"/>
      <c r="AW43"/>
      <c r="AX43"/>
      <c r="AY43"/>
      <c r="AZ43"/>
      <c r="BA43"/>
      <c r="BB43"/>
    </row>
    <row r="44" spans="1:54" ht="21" customHeight="1" thickBot="1" x14ac:dyDescent="0.25">
      <c r="A44" s="2">
        <v>40</v>
      </c>
      <c r="B44" s="3" t="s">
        <v>74</v>
      </c>
      <c r="C44" s="3" t="s">
        <v>75</v>
      </c>
      <c r="D44" s="59">
        <v>1</v>
      </c>
      <c r="E44" s="59">
        <v>0</v>
      </c>
      <c r="F44" s="52">
        <v>0</v>
      </c>
      <c r="G44" s="52">
        <v>1</v>
      </c>
      <c r="H44" s="62">
        <v>1</v>
      </c>
      <c r="I44" s="62">
        <v>0</v>
      </c>
      <c r="J44" s="54">
        <v>1</v>
      </c>
      <c r="K44" s="54">
        <v>0</v>
      </c>
      <c r="L44" s="54">
        <v>0</v>
      </c>
      <c r="N44" s="84"/>
      <c r="O44" t="str">
        <f>IF(O8="","",O8)</f>
        <v/>
      </c>
      <c r="P44" t="str">
        <f t="shared" ref="P44:Q44" si="6">IF(P8="","",P8)</f>
        <v>Industry Experience</v>
      </c>
      <c r="Q44" t="str">
        <f t="shared" si="6"/>
        <v>Management Experience</v>
      </c>
      <c r="R44" t="s">
        <v>1296</v>
      </c>
      <c r="S44"/>
      <c r="T44" t="s">
        <v>1324</v>
      </c>
      <c r="U44"/>
      <c r="V44" s="77" t="s">
        <v>1325</v>
      </c>
      <c r="W44" s="92">
        <v>0.05</v>
      </c>
      <c r="X44"/>
      <c r="Y44"/>
      <c r="Z44"/>
      <c r="AA44" s="74"/>
      <c r="AB44"/>
      <c r="AC44"/>
      <c r="AD44"/>
      <c r="AE44"/>
      <c r="AF44"/>
      <c r="AG44"/>
      <c r="AH44"/>
      <c r="AI44"/>
      <c r="AJ44"/>
      <c r="AK44"/>
      <c r="AL44"/>
      <c r="AM44"/>
      <c r="AN44"/>
      <c r="AO44"/>
      <c r="AP44"/>
      <c r="AQ44"/>
      <c r="AR44"/>
      <c r="AS44"/>
      <c r="AT44"/>
      <c r="AU44"/>
      <c r="AV44"/>
      <c r="AW44"/>
      <c r="AX44"/>
      <c r="AY44"/>
      <c r="AZ44"/>
      <c r="BA44"/>
      <c r="BB44"/>
    </row>
    <row r="45" spans="1:54" ht="21" customHeight="1" thickTop="1" x14ac:dyDescent="0.2">
      <c r="A45" s="2">
        <v>41</v>
      </c>
      <c r="B45" s="3" t="s">
        <v>400</v>
      </c>
      <c r="C45" s="3" t="s">
        <v>401</v>
      </c>
      <c r="D45" s="59">
        <v>1</v>
      </c>
      <c r="E45" s="59">
        <v>0</v>
      </c>
      <c r="F45" s="54">
        <v>1</v>
      </c>
      <c r="G45" s="54">
        <v>0</v>
      </c>
      <c r="H45" s="62">
        <v>1</v>
      </c>
      <c r="I45" s="62">
        <v>0</v>
      </c>
      <c r="J45" s="54">
        <v>1</v>
      </c>
      <c r="K45" s="54">
        <v>0</v>
      </c>
      <c r="L45" s="54">
        <v>0</v>
      </c>
      <c r="N45" s="84"/>
      <c r="O45" t="str">
        <f t="shared" ref="O45:O46" si="7">IF(O9="","",O9)</f>
        <v>Success</v>
      </c>
      <c r="P45" s="76">
        <f t="array" ref="P45:Q46">MMULT(R45:R46,P47:Q47)/R47</f>
        <v>62.954248366013069</v>
      </c>
      <c r="Q45" s="144">
        <v>23.045751633986928</v>
      </c>
      <c r="R45">
        <f t="shared" ref="R45:R46" si="8">SUM(P9:Q9)</f>
        <v>86</v>
      </c>
      <c r="S45"/>
      <c r="T45" s="132" t="s">
        <v>1326</v>
      </c>
      <c r="U45" s="132" t="s">
        <v>1327</v>
      </c>
      <c r="V45" s="132" t="s">
        <v>1328</v>
      </c>
      <c r="W45" s="132" t="s">
        <v>1318</v>
      </c>
      <c r="X45"/>
      <c r="Y45"/>
      <c r="Z45"/>
      <c r="AA45" s="74"/>
      <c r="AB45"/>
      <c r="AC45"/>
      <c r="AD45"/>
      <c r="AE45"/>
      <c r="AF45"/>
      <c r="AG45"/>
      <c r="AH45"/>
      <c r="AI45"/>
      <c r="AJ45"/>
      <c r="AK45"/>
      <c r="AL45"/>
      <c r="AM45"/>
      <c r="AN45"/>
      <c r="AO45"/>
      <c r="AP45"/>
      <c r="AQ45"/>
      <c r="AR45"/>
      <c r="AS45"/>
      <c r="AT45"/>
      <c r="AU45"/>
      <c r="AV45"/>
      <c r="AW45"/>
      <c r="AX45"/>
      <c r="AY45"/>
      <c r="AZ45"/>
      <c r="BA45"/>
      <c r="BB45"/>
    </row>
    <row r="46" spans="1:54" ht="21" customHeight="1" x14ac:dyDescent="0.2">
      <c r="A46" s="2">
        <v>42</v>
      </c>
      <c r="B46" s="3" t="s">
        <v>252</v>
      </c>
      <c r="C46" s="3" t="s">
        <v>253</v>
      </c>
      <c r="D46" s="59">
        <v>0</v>
      </c>
      <c r="E46" s="59">
        <v>1</v>
      </c>
      <c r="F46" s="61">
        <v>1</v>
      </c>
      <c r="G46" s="61">
        <v>0</v>
      </c>
      <c r="H46" s="54">
        <v>1</v>
      </c>
      <c r="I46" s="54">
        <v>0</v>
      </c>
      <c r="J46" s="54">
        <v>1</v>
      </c>
      <c r="K46" s="54">
        <v>0</v>
      </c>
      <c r="L46" s="54">
        <v>0</v>
      </c>
      <c r="N46" s="84"/>
      <c r="O46" t="str">
        <f t="shared" si="7"/>
        <v>Failure</v>
      </c>
      <c r="P46" s="80">
        <v>49.045751633986931</v>
      </c>
      <c r="Q46" s="81">
        <v>17.954248366013072</v>
      </c>
      <c r="R46">
        <f t="shared" si="8"/>
        <v>67</v>
      </c>
      <c r="S46"/>
      <c r="T46">
        <f>R47</f>
        <v>153</v>
      </c>
      <c r="U46">
        <f>COUNT(P9:P10)</f>
        <v>2</v>
      </c>
      <c r="V46">
        <f>COUNT(P9:Q9)</f>
        <v>2</v>
      </c>
      <c r="W46">
        <f>(U46-1)*(V46-1)</f>
        <v>1</v>
      </c>
      <c r="X46"/>
      <c r="Y46"/>
      <c r="Z46"/>
      <c r="AA46" s="74"/>
      <c r="AB46"/>
      <c r="AC46"/>
      <c r="AD46"/>
      <c r="AE46"/>
      <c r="AF46"/>
      <c r="AG46"/>
      <c r="AH46"/>
      <c r="AI46"/>
      <c r="AJ46"/>
      <c r="AK46"/>
      <c r="AL46"/>
      <c r="AM46"/>
      <c r="AN46"/>
      <c r="AO46"/>
      <c r="AP46"/>
      <c r="AQ46"/>
      <c r="AR46"/>
      <c r="AS46"/>
      <c r="AT46"/>
      <c r="AU46"/>
      <c r="AV46"/>
      <c r="AW46"/>
      <c r="AX46"/>
      <c r="AY46"/>
      <c r="AZ46"/>
      <c r="BA46"/>
      <c r="BB46"/>
    </row>
    <row r="47" spans="1:54" ht="21" customHeight="1" x14ac:dyDescent="0.2">
      <c r="A47" s="2">
        <v>43</v>
      </c>
      <c r="B47" s="3" t="s">
        <v>274</v>
      </c>
      <c r="C47" s="3" t="s">
        <v>275</v>
      </c>
      <c r="D47" s="59">
        <v>1</v>
      </c>
      <c r="E47" s="59">
        <v>0</v>
      </c>
      <c r="F47" s="54">
        <v>1</v>
      </c>
      <c r="G47" s="54">
        <v>0</v>
      </c>
      <c r="H47" s="52">
        <v>0</v>
      </c>
      <c r="I47" s="52">
        <v>1</v>
      </c>
      <c r="J47" s="54">
        <v>1</v>
      </c>
      <c r="K47" s="54">
        <v>0</v>
      </c>
      <c r="L47" s="54">
        <v>0</v>
      </c>
      <c r="N47" s="84"/>
      <c r="O47" t="s">
        <v>1296</v>
      </c>
      <c r="P47">
        <f t="shared" ref="P47:Q47" si="9">SUM(P9:P10)</f>
        <v>112</v>
      </c>
      <c r="Q47">
        <f t="shared" si="9"/>
        <v>41</v>
      </c>
      <c r="R47">
        <f>SUM(R45:R46)</f>
        <v>153</v>
      </c>
      <c r="S47"/>
      <c r="T47"/>
      <c r="U47"/>
      <c r="V47" s="95"/>
      <c r="W47" s="116"/>
      <c r="X47"/>
      <c r="Y47"/>
      <c r="Z47"/>
      <c r="AA47" s="74"/>
      <c r="AB47"/>
      <c r="AC47"/>
      <c r="AD47"/>
      <c r="AE47"/>
      <c r="AF47"/>
      <c r="AG47"/>
      <c r="AH47"/>
      <c r="AI47"/>
      <c r="AJ47"/>
      <c r="AK47"/>
      <c r="AL47"/>
      <c r="AM47"/>
      <c r="AN47"/>
      <c r="AO47"/>
      <c r="AP47"/>
      <c r="AQ47"/>
      <c r="AR47"/>
      <c r="AS47"/>
      <c r="AT47"/>
      <c r="AU47"/>
      <c r="AV47"/>
      <c r="AW47"/>
      <c r="AX47"/>
      <c r="AY47"/>
      <c r="AZ47"/>
      <c r="BA47"/>
      <c r="BB47"/>
    </row>
    <row r="48" spans="1:54" ht="21" customHeight="1" thickBot="1" x14ac:dyDescent="0.25">
      <c r="A48" s="2">
        <v>44</v>
      </c>
      <c r="B48" s="3" t="s">
        <v>461</v>
      </c>
      <c r="C48" s="3" t="s">
        <v>462</v>
      </c>
      <c r="D48" s="59">
        <v>1</v>
      </c>
      <c r="E48" s="59">
        <v>0</v>
      </c>
      <c r="F48" s="54">
        <v>1</v>
      </c>
      <c r="G48" s="54">
        <v>0</v>
      </c>
      <c r="H48" s="52">
        <v>0</v>
      </c>
      <c r="I48" s="52">
        <v>1</v>
      </c>
      <c r="J48" s="52">
        <v>0</v>
      </c>
      <c r="K48" s="52">
        <v>1</v>
      </c>
      <c r="L48" s="52">
        <v>0</v>
      </c>
      <c r="N48" s="84"/>
      <c r="O48"/>
      <c r="P48"/>
      <c r="Q48"/>
      <c r="R48"/>
      <c r="S48"/>
      <c r="T48" t="s">
        <v>1329</v>
      </c>
      <c r="U48"/>
      <c r="V48" s="77"/>
      <c r="W48" s="92"/>
      <c r="X48"/>
      <c r="Y48"/>
      <c r="Z48"/>
      <c r="AA48" s="74"/>
      <c r="AB48"/>
      <c r="AC48"/>
      <c r="AD48"/>
      <c r="AE48"/>
      <c r="AF48"/>
      <c r="AG48"/>
      <c r="AH48"/>
      <c r="AI48"/>
      <c r="AJ48"/>
      <c r="AK48"/>
      <c r="AL48"/>
      <c r="AM48"/>
      <c r="AN48"/>
      <c r="AO48"/>
      <c r="AP48"/>
      <c r="AQ48"/>
      <c r="AR48"/>
      <c r="AS48"/>
      <c r="AT48"/>
      <c r="AU48"/>
      <c r="AV48"/>
      <c r="AW48"/>
      <c r="AX48"/>
      <c r="AY48"/>
      <c r="AZ48"/>
      <c r="BA48"/>
      <c r="BB48"/>
    </row>
    <row r="49" spans="1:54" ht="21" customHeight="1" thickTop="1" x14ac:dyDescent="0.2">
      <c r="A49" s="2">
        <v>45</v>
      </c>
      <c r="B49" s="3" t="s">
        <v>644</v>
      </c>
      <c r="C49" s="3" t="s">
        <v>645</v>
      </c>
      <c r="D49" s="59">
        <v>1</v>
      </c>
      <c r="E49" s="59">
        <v>0</v>
      </c>
      <c r="F49" s="52">
        <v>0</v>
      </c>
      <c r="G49" s="52">
        <v>1</v>
      </c>
      <c r="H49" s="62">
        <v>1</v>
      </c>
      <c r="I49" s="62">
        <v>0</v>
      </c>
      <c r="J49" s="52">
        <v>0</v>
      </c>
      <c r="K49" s="52">
        <v>1</v>
      </c>
      <c r="L49" s="52">
        <v>0</v>
      </c>
      <c r="N49" s="84"/>
      <c r="O49" s="72"/>
      <c r="P49" s="72" t="s">
        <v>1330</v>
      </c>
      <c r="Q49" s="72"/>
      <c r="R49" s="72"/>
      <c r="S49"/>
      <c r="T49" s="132" t="s">
        <v>1331</v>
      </c>
      <c r="U49" s="132" t="s">
        <v>1332</v>
      </c>
      <c r="V49" s="133" t="s">
        <v>1299</v>
      </c>
      <c r="W49" s="134" t="s">
        <v>1333</v>
      </c>
      <c r="X49" s="137" t="s">
        <v>1334</v>
      </c>
      <c r="Y49" s="132" t="s">
        <v>1335</v>
      </c>
      <c r="Z49" s="132" t="s">
        <v>1336</v>
      </c>
      <c r="AA49" s="74"/>
      <c r="AB49"/>
      <c r="AC49"/>
      <c r="AD49"/>
      <c r="AE49"/>
      <c r="AF49"/>
      <c r="AG49"/>
      <c r="AH49"/>
      <c r="AI49"/>
      <c r="AJ49"/>
      <c r="AK49"/>
      <c r="AL49"/>
      <c r="AM49"/>
      <c r="AN49"/>
      <c r="AO49"/>
      <c r="AP49"/>
      <c r="AQ49"/>
      <c r="AR49"/>
      <c r="AS49"/>
      <c r="AT49"/>
      <c r="AU49"/>
      <c r="AV49"/>
      <c r="AW49"/>
      <c r="AX49"/>
      <c r="AY49"/>
      <c r="AZ49"/>
      <c r="BA49"/>
      <c r="BB49"/>
    </row>
    <row r="50" spans="1:54" ht="21" customHeight="1" x14ac:dyDescent="0.2">
      <c r="A50" s="2">
        <v>46</v>
      </c>
      <c r="B50" s="3" t="s">
        <v>303</v>
      </c>
      <c r="C50" s="3" t="s">
        <v>304</v>
      </c>
      <c r="D50" s="59">
        <v>1</v>
      </c>
      <c r="E50" s="59">
        <v>0</v>
      </c>
      <c r="F50" s="54">
        <v>1</v>
      </c>
      <c r="G50" s="54">
        <v>0</v>
      </c>
      <c r="H50" s="62">
        <v>1</v>
      </c>
      <c r="I50" s="62">
        <v>0</v>
      </c>
      <c r="J50" s="54">
        <v>1</v>
      </c>
      <c r="K50" s="54">
        <v>0</v>
      </c>
      <c r="L50" s="54">
        <v>0</v>
      </c>
      <c r="N50" s="84"/>
      <c r="O50"/>
      <c r="P50"/>
      <c r="Q50"/>
      <c r="R50"/>
      <c r="S50"/>
      <c r="T50" t="s">
        <v>1337</v>
      </c>
      <c r="U50">
        <f>[1]!CHI_STAT2(P9:Q10,P45:Q46)</f>
        <v>0.12325995619503952</v>
      </c>
      <c r="V50" s="95">
        <f>_xlfn.CHISQ.DIST.RT(U50,W46)</f>
        <v>0.7255253511923867</v>
      </c>
      <c r="W50" s="116">
        <f>[1]!CHISQ_INV_RT(W44,W46)</f>
        <v>3.8414588206941236</v>
      </c>
      <c r="X50" s="138" t="str">
        <f>IF(W50&lt;U50,"yes","no")</f>
        <v>no</v>
      </c>
      <c r="Y50">
        <f>SQRT(U50/(T46*(MIN(U46,V46)-1)))</f>
        <v>2.8383456955165778E-2</v>
      </c>
      <c r="Z50">
        <f>(P9/Q9)/(P10/Q10)</f>
        <v>0.8783333333333333</v>
      </c>
      <c r="AA50" s="74"/>
      <c r="AB50"/>
      <c r="AC50"/>
      <c r="AD50"/>
      <c r="AE50"/>
      <c r="AF50"/>
      <c r="AG50"/>
      <c r="AH50"/>
      <c r="AI50"/>
      <c r="AJ50"/>
      <c r="AK50"/>
      <c r="AL50"/>
      <c r="AM50"/>
      <c r="AN50"/>
      <c r="AO50"/>
      <c r="AP50"/>
      <c r="AQ50"/>
      <c r="AR50"/>
      <c r="AS50"/>
      <c r="AT50"/>
      <c r="AU50"/>
      <c r="AV50"/>
      <c r="AW50"/>
      <c r="AX50"/>
      <c r="AY50"/>
      <c r="AZ50"/>
      <c r="BA50"/>
      <c r="BB50"/>
    </row>
    <row r="51" spans="1:54" ht="21" customHeight="1" x14ac:dyDescent="0.2">
      <c r="A51" s="2">
        <v>47</v>
      </c>
      <c r="B51" s="3" t="s">
        <v>443</v>
      </c>
      <c r="C51" s="3" t="s">
        <v>444</v>
      </c>
      <c r="D51" s="59">
        <v>1</v>
      </c>
      <c r="E51" s="59">
        <v>0</v>
      </c>
      <c r="F51" s="54">
        <v>1</v>
      </c>
      <c r="G51" s="54">
        <v>0</v>
      </c>
      <c r="H51" s="52">
        <v>0</v>
      </c>
      <c r="I51" s="52">
        <v>1</v>
      </c>
      <c r="J51" s="54">
        <v>1</v>
      </c>
      <c r="K51" s="54">
        <v>0</v>
      </c>
      <c r="L51" s="54">
        <v>0</v>
      </c>
      <c r="N51" s="84"/>
      <c r="O51"/>
      <c r="P51" s="139" t="s">
        <v>1299</v>
      </c>
      <c r="Q51" s="140">
        <f>[1]!FISHERTEST(P9:Q10)</f>
        <v>0.85426787574969121</v>
      </c>
      <c r="R51"/>
      <c r="S51"/>
      <c r="T51" t="s">
        <v>1338</v>
      </c>
      <c r="U51">
        <f>[1]!CHI_MAX2(P9:Q10,P45:Q46)</f>
        <v>0.12360319525672803</v>
      </c>
      <c r="V51" s="77">
        <f>_xlfn.CHISQ.DIST.RT(U51,W46)</f>
        <v>0.72515892127617299</v>
      </c>
      <c r="W51" s="92">
        <f>[1]!CHISQ_INV_RT(W44,W46)</f>
        <v>3.8414588206941236</v>
      </c>
      <c r="X51" s="138" t="str">
        <f>IF(W51&lt;U51,"yes","no")</f>
        <v>no</v>
      </c>
      <c r="Y51">
        <f>SQRT(U51/(T46*(MIN(U46,V46)-1)))</f>
        <v>2.8422948849227522E-2</v>
      </c>
      <c r="Z51">
        <f>Z50</f>
        <v>0.8783333333333333</v>
      </c>
      <c r="AA51" s="74"/>
      <c r="AB51"/>
      <c r="AC51"/>
      <c r="AD51"/>
      <c r="AE51"/>
      <c r="AF51"/>
      <c r="AG51"/>
      <c r="AH51"/>
      <c r="AI51"/>
      <c r="AJ51"/>
      <c r="AK51"/>
      <c r="AL51"/>
      <c r="AM51"/>
      <c r="AN51"/>
      <c r="AO51"/>
      <c r="AP51"/>
      <c r="AQ51"/>
      <c r="AR51"/>
      <c r="AS51"/>
      <c r="AT51"/>
      <c r="AU51"/>
      <c r="AV51"/>
      <c r="AW51"/>
      <c r="AX51"/>
      <c r="AY51"/>
      <c r="AZ51"/>
      <c r="BA51"/>
      <c r="BB51"/>
    </row>
    <row r="52" spans="1:54" ht="21" customHeight="1" x14ac:dyDescent="0.2">
      <c r="A52" s="2">
        <v>48</v>
      </c>
      <c r="B52" s="3" t="s">
        <v>409</v>
      </c>
      <c r="C52" s="3" t="s">
        <v>410</v>
      </c>
      <c r="D52" s="59">
        <v>0</v>
      </c>
      <c r="E52" s="59">
        <v>1</v>
      </c>
      <c r="F52" s="52">
        <v>0</v>
      </c>
      <c r="G52" s="52">
        <v>1</v>
      </c>
      <c r="H52" s="62">
        <v>1</v>
      </c>
      <c r="I52" s="62">
        <v>0</v>
      </c>
      <c r="J52" s="54">
        <v>1</v>
      </c>
      <c r="K52" s="54">
        <v>0</v>
      </c>
      <c r="L52" s="54">
        <v>0</v>
      </c>
      <c r="N52" s="84"/>
      <c r="O52"/>
      <c r="P52"/>
      <c r="Q52"/>
      <c r="R52"/>
      <c r="S52"/>
      <c r="T52" s="147"/>
      <c r="U52" s="147"/>
      <c r="V52" s="148"/>
      <c r="W52" s="149"/>
      <c r="X52" s="147"/>
      <c r="Y52" s="147"/>
      <c r="Z52" s="147"/>
      <c r="AA52" s="74"/>
      <c r="AB52"/>
      <c r="AC52"/>
      <c r="AD52"/>
      <c r="AE52"/>
      <c r="AF52"/>
      <c r="AG52"/>
      <c r="AH52"/>
      <c r="AI52"/>
      <c r="AJ52"/>
      <c r="AK52"/>
      <c r="AL52"/>
      <c r="AM52"/>
      <c r="AN52"/>
      <c r="AO52"/>
      <c r="AP52"/>
      <c r="AQ52"/>
      <c r="AR52"/>
      <c r="AS52"/>
      <c r="AT52"/>
      <c r="AU52"/>
      <c r="AV52"/>
      <c r="AW52"/>
      <c r="AX52"/>
      <c r="AY52"/>
      <c r="AZ52"/>
      <c r="BA52"/>
      <c r="BB52"/>
    </row>
    <row r="53" spans="1:54" ht="21" customHeight="1" x14ac:dyDescent="0.2">
      <c r="A53" s="2">
        <v>49</v>
      </c>
      <c r="B53" s="3" t="s">
        <v>390</v>
      </c>
      <c r="C53" s="3" t="s">
        <v>391</v>
      </c>
      <c r="D53" s="59">
        <v>1</v>
      </c>
      <c r="E53" s="59">
        <v>0</v>
      </c>
      <c r="F53" s="54">
        <v>1</v>
      </c>
      <c r="G53" s="54">
        <v>0</v>
      </c>
      <c r="H53" s="54">
        <v>1</v>
      </c>
      <c r="I53" s="54">
        <v>0</v>
      </c>
      <c r="J53" s="54">
        <v>1</v>
      </c>
      <c r="K53" s="54">
        <v>0</v>
      </c>
      <c r="L53" s="54">
        <v>0</v>
      </c>
      <c r="N53" s="84"/>
      <c r="O53" s="72"/>
      <c r="P53" s="72"/>
      <c r="Q53" s="72"/>
      <c r="R53" s="72"/>
      <c r="S53" s="72"/>
      <c r="T53" s="72"/>
      <c r="U53" s="72"/>
      <c r="V53" s="85"/>
      <c r="W53" s="84"/>
      <c r="X53"/>
      <c r="Y53"/>
      <c r="Z53"/>
      <c r="AA53" s="74"/>
      <c r="AB53"/>
      <c r="AC53"/>
      <c r="AD53"/>
      <c r="AE53"/>
      <c r="AF53"/>
      <c r="AG53"/>
      <c r="AH53"/>
      <c r="AI53"/>
      <c r="AJ53"/>
      <c r="AK53"/>
      <c r="AL53"/>
      <c r="AM53"/>
      <c r="AN53"/>
      <c r="AO53"/>
      <c r="AP53"/>
      <c r="AQ53"/>
      <c r="AR53"/>
      <c r="AS53"/>
      <c r="AT53"/>
      <c r="AU53"/>
      <c r="AV53"/>
      <c r="AW53"/>
      <c r="AX53"/>
      <c r="AY53"/>
      <c r="AZ53"/>
      <c r="BA53"/>
      <c r="BB53"/>
    </row>
    <row r="54" spans="1:54" ht="21" customHeight="1" x14ac:dyDescent="0.2">
      <c r="A54" s="2">
        <v>50</v>
      </c>
      <c r="B54" s="3" t="s">
        <v>342</v>
      </c>
      <c r="C54" s="3" t="s">
        <v>343</v>
      </c>
      <c r="D54" s="59">
        <v>1</v>
      </c>
      <c r="E54" s="59">
        <v>0</v>
      </c>
      <c r="F54" s="54">
        <v>1</v>
      </c>
      <c r="G54" s="54">
        <v>0</v>
      </c>
      <c r="H54" s="54">
        <v>1</v>
      </c>
      <c r="I54" s="54">
        <v>0</v>
      </c>
      <c r="J54" s="54">
        <v>0</v>
      </c>
      <c r="K54" s="54">
        <v>0</v>
      </c>
      <c r="L54" s="54">
        <v>1</v>
      </c>
      <c r="N54" s="84"/>
      <c r="O54"/>
      <c r="P54"/>
      <c r="Q54"/>
      <c r="R54"/>
      <c r="S54" s="75"/>
      <c r="T54"/>
      <c r="U54"/>
      <c r="V54" s="85"/>
      <c r="W54" s="84"/>
      <c r="X54"/>
      <c r="Y54"/>
      <c r="Z54"/>
      <c r="AA54" s="74"/>
      <c r="AB54"/>
      <c r="AC54"/>
      <c r="AD54"/>
      <c r="AE54"/>
      <c r="AF54"/>
      <c r="AG54"/>
      <c r="AH54"/>
      <c r="AI54"/>
      <c r="AJ54"/>
      <c r="AK54"/>
      <c r="AL54"/>
      <c r="AM54"/>
      <c r="AN54"/>
      <c r="AO54"/>
      <c r="AP54"/>
      <c r="AQ54"/>
      <c r="AR54"/>
      <c r="AS54"/>
      <c r="AT54"/>
      <c r="AU54"/>
      <c r="AV54"/>
      <c r="AW54"/>
      <c r="AX54"/>
      <c r="AY54"/>
      <c r="AZ54"/>
      <c r="BA54"/>
      <c r="BB54"/>
    </row>
    <row r="55" spans="1:54" ht="21" customHeight="1" x14ac:dyDescent="0.2">
      <c r="A55" s="2">
        <v>51</v>
      </c>
      <c r="B55" s="3" t="s">
        <v>817</v>
      </c>
      <c r="C55" s="3" t="s">
        <v>818</v>
      </c>
      <c r="D55" s="59">
        <v>0</v>
      </c>
      <c r="E55" s="59">
        <v>1</v>
      </c>
      <c r="F55" s="54">
        <v>1</v>
      </c>
      <c r="G55" s="54">
        <v>0</v>
      </c>
      <c r="H55" s="62">
        <v>1</v>
      </c>
      <c r="I55" s="62">
        <v>0</v>
      </c>
      <c r="J55" s="54">
        <v>1</v>
      </c>
      <c r="K55" s="54">
        <v>0</v>
      </c>
      <c r="L55" s="54">
        <v>0</v>
      </c>
      <c r="N55" s="84"/>
      <c r="O55"/>
      <c r="P55"/>
      <c r="Q55"/>
      <c r="R55"/>
      <c r="S55" s="75"/>
      <c r="T55"/>
      <c r="U55"/>
      <c r="V55" s="85"/>
      <c r="W55" s="84"/>
      <c r="X55"/>
      <c r="Y55"/>
      <c r="Z55"/>
      <c r="AA55" s="74"/>
      <c r="AB55"/>
      <c r="AC55"/>
      <c r="AD55"/>
      <c r="AE55"/>
      <c r="AF55"/>
      <c r="AG55"/>
      <c r="AH55"/>
      <c r="AI55"/>
      <c r="AJ55"/>
      <c r="AK55"/>
      <c r="AL55"/>
      <c r="AM55"/>
      <c r="AN55"/>
      <c r="AO55"/>
      <c r="AP55"/>
      <c r="AQ55"/>
      <c r="AR55"/>
      <c r="AS55"/>
      <c r="AT55"/>
      <c r="AU55"/>
      <c r="AV55"/>
      <c r="AW55"/>
      <c r="AX55"/>
      <c r="AY55"/>
      <c r="AZ55"/>
      <c r="BA55"/>
      <c r="BB55"/>
    </row>
    <row r="56" spans="1:54" ht="21" customHeight="1" x14ac:dyDescent="0.2">
      <c r="A56" s="2">
        <v>52</v>
      </c>
      <c r="B56" s="3" t="s">
        <v>621</v>
      </c>
      <c r="C56" s="3" t="s">
        <v>622</v>
      </c>
      <c r="D56" s="59">
        <v>0</v>
      </c>
      <c r="E56" s="59">
        <v>1</v>
      </c>
      <c r="F56" s="52">
        <v>0</v>
      </c>
      <c r="G56" s="52">
        <v>1</v>
      </c>
      <c r="H56" s="62">
        <v>1</v>
      </c>
      <c r="I56" s="62">
        <v>0</v>
      </c>
      <c r="J56" s="54">
        <v>0</v>
      </c>
      <c r="K56" s="54">
        <v>0</v>
      </c>
      <c r="L56" s="54">
        <v>1</v>
      </c>
      <c r="O56" s="86"/>
      <c r="P56" s="86"/>
      <c r="Q56" s="86"/>
      <c r="R56" s="86"/>
      <c r="S56" s="86"/>
      <c r="T56" s="86"/>
      <c r="U56" s="86"/>
      <c r="W56" s="84"/>
      <c r="X56"/>
      <c r="Y56"/>
      <c r="Z56"/>
      <c r="AA56" s="74"/>
      <c r="AB56"/>
      <c r="AC56"/>
      <c r="AD56"/>
      <c r="AE56"/>
      <c r="AF56"/>
      <c r="AG56"/>
      <c r="AH56"/>
      <c r="AI56"/>
      <c r="AJ56"/>
      <c r="AK56"/>
      <c r="AL56"/>
      <c r="AM56"/>
      <c r="AN56"/>
      <c r="AO56"/>
      <c r="AP56"/>
      <c r="AQ56"/>
      <c r="AR56"/>
      <c r="AS56"/>
      <c r="AT56"/>
      <c r="AU56"/>
      <c r="AV56"/>
      <c r="AW56"/>
      <c r="AX56"/>
      <c r="AY56"/>
      <c r="AZ56"/>
      <c r="BA56"/>
      <c r="BB56"/>
    </row>
    <row r="57" spans="1:54" ht="21" customHeight="1" x14ac:dyDescent="0.2">
      <c r="A57" s="2">
        <v>53</v>
      </c>
      <c r="B57" s="3" t="s">
        <v>427</v>
      </c>
      <c r="C57" s="3" t="s">
        <v>428</v>
      </c>
      <c r="D57" s="59">
        <v>1</v>
      </c>
      <c r="E57" s="59">
        <v>0</v>
      </c>
      <c r="F57" s="54">
        <v>1</v>
      </c>
      <c r="G57" s="54">
        <v>0</v>
      </c>
      <c r="H57" s="54">
        <v>1</v>
      </c>
      <c r="I57" s="54">
        <v>0</v>
      </c>
      <c r="J57" s="54">
        <v>1</v>
      </c>
      <c r="K57" s="54">
        <v>0</v>
      </c>
      <c r="L57" s="54">
        <v>0</v>
      </c>
      <c r="O57" s="97"/>
      <c r="P57" s="97"/>
      <c r="Q57" s="97"/>
      <c r="R57" s="97"/>
      <c r="S57" s="97"/>
      <c r="T57" s="97"/>
      <c r="U57" s="97"/>
      <c r="V57" s="97"/>
      <c r="W57" s="84"/>
      <c r="X57"/>
      <c r="Y57"/>
      <c r="Z57"/>
      <c r="AA57" s="74"/>
      <c r="AB57"/>
      <c r="AC57"/>
      <c r="AD57"/>
      <c r="AE57"/>
      <c r="AF57"/>
      <c r="AG57"/>
      <c r="AH57"/>
      <c r="AI57"/>
      <c r="AJ57"/>
      <c r="AK57"/>
      <c r="AL57"/>
      <c r="AM57"/>
      <c r="AN57"/>
      <c r="AO57"/>
      <c r="AP57"/>
      <c r="AQ57"/>
      <c r="AR57"/>
      <c r="AS57"/>
      <c r="AT57"/>
      <c r="AU57"/>
      <c r="AV57"/>
      <c r="AW57"/>
      <c r="AX57"/>
      <c r="AY57"/>
      <c r="AZ57"/>
      <c r="BA57"/>
      <c r="BB57"/>
    </row>
    <row r="58" spans="1:54" ht="21" customHeight="1" x14ac:dyDescent="0.2">
      <c r="A58" s="2">
        <v>54</v>
      </c>
      <c r="B58" s="3" t="s">
        <v>109</v>
      </c>
      <c r="C58" s="3" t="s">
        <v>110</v>
      </c>
      <c r="D58" s="59">
        <v>0</v>
      </c>
      <c r="E58" s="59">
        <v>1</v>
      </c>
      <c r="F58" s="52">
        <v>0</v>
      </c>
      <c r="G58" s="52">
        <v>1</v>
      </c>
      <c r="H58" s="54">
        <v>1</v>
      </c>
      <c r="I58" s="54">
        <v>0</v>
      </c>
      <c r="J58" s="54">
        <v>0</v>
      </c>
      <c r="K58" s="54">
        <v>0</v>
      </c>
      <c r="L58" s="54">
        <v>1</v>
      </c>
      <c r="O58" s="97"/>
      <c r="P58" s="97"/>
      <c r="Q58" s="97"/>
      <c r="R58" s="97"/>
      <c r="S58" s="97"/>
      <c r="T58" s="97"/>
      <c r="U58" s="97"/>
      <c r="V58" s="97"/>
      <c r="W58" s="84"/>
      <c r="X58"/>
      <c r="Y58"/>
      <c r="Z58"/>
      <c r="AA58" s="74"/>
      <c r="AB58"/>
      <c r="AC58"/>
      <c r="AD58"/>
      <c r="AE58"/>
      <c r="AF58"/>
      <c r="AG58"/>
      <c r="AH58"/>
      <c r="AI58"/>
      <c r="AJ58"/>
      <c r="AK58"/>
      <c r="AL58"/>
      <c r="AM58"/>
      <c r="AN58"/>
      <c r="AO58"/>
      <c r="AP58"/>
      <c r="AQ58"/>
      <c r="AR58"/>
      <c r="AS58"/>
      <c r="AT58"/>
      <c r="AU58"/>
      <c r="AV58"/>
      <c r="AW58"/>
      <c r="AX58"/>
      <c r="AY58"/>
      <c r="AZ58"/>
      <c r="BA58"/>
      <c r="BB58"/>
    </row>
    <row r="59" spans="1:54" ht="21" customHeight="1" x14ac:dyDescent="0.2">
      <c r="A59" s="2">
        <v>55</v>
      </c>
      <c r="B59" s="3" t="s">
        <v>658</v>
      </c>
      <c r="C59" s="3" t="s">
        <v>659</v>
      </c>
      <c r="D59" s="59">
        <v>1</v>
      </c>
      <c r="E59" s="59">
        <v>0</v>
      </c>
      <c r="F59" s="52">
        <v>0</v>
      </c>
      <c r="G59" s="52">
        <v>1</v>
      </c>
      <c r="H59" s="54">
        <v>1</v>
      </c>
      <c r="I59" s="54">
        <v>0</v>
      </c>
      <c r="J59" s="54">
        <v>0</v>
      </c>
      <c r="K59" s="54">
        <v>0</v>
      </c>
      <c r="L59" s="54">
        <v>1</v>
      </c>
      <c r="W59" s="84"/>
      <c r="X59"/>
      <c r="Y59"/>
      <c r="Z59"/>
      <c r="AA59" s="74"/>
      <c r="AB59"/>
      <c r="AC59"/>
      <c r="AD59"/>
      <c r="AE59"/>
      <c r="AF59"/>
      <c r="AG59"/>
      <c r="AH59"/>
      <c r="AI59"/>
      <c r="AJ59"/>
      <c r="AK59"/>
      <c r="AL59"/>
      <c r="AM59"/>
      <c r="AN59"/>
      <c r="AO59"/>
      <c r="AP59"/>
      <c r="AQ59"/>
      <c r="AR59"/>
      <c r="AS59"/>
      <c r="AT59"/>
      <c r="AU59"/>
      <c r="AV59"/>
      <c r="AW59"/>
      <c r="AX59"/>
      <c r="AY59"/>
      <c r="AZ59"/>
      <c r="BA59"/>
      <c r="BB59"/>
    </row>
    <row r="60" spans="1:54" ht="21" customHeight="1" x14ac:dyDescent="0.2">
      <c r="A60" s="2">
        <v>56</v>
      </c>
      <c r="B60" s="3" t="s">
        <v>28</v>
      </c>
      <c r="C60" s="3" t="s">
        <v>29</v>
      </c>
      <c r="D60" s="59">
        <v>0</v>
      </c>
      <c r="E60" s="59">
        <v>1</v>
      </c>
      <c r="F60" s="54">
        <v>1</v>
      </c>
      <c r="G60" s="54">
        <v>0</v>
      </c>
      <c r="H60" s="62">
        <v>1</v>
      </c>
      <c r="I60" s="62">
        <v>0</v>
      </c>
      <c r="J60" s="54">
        <v>0</v>
      </c>
      <c r="K60" s="54">
        <v>0</v>
      </c>
      <c r="L60" s="54">
        <v>1</v>
      </c>
      <c r="W60" s="84"/>
      <c r="X60"/>
      <c r="Y60"/>
      <c r="Z60"/>
      <c r="AA60" s="74"/>
      <c r="AB60"/>
      <c r="AC60"/>
      <c r="AD60"/>
      <c r="AE60"/>
      <c r="AF60"/>
      <c r="AG60"/>
      <c r="AH60"/>
      <c r="AI60"/>
      <c r="AJ60"/>
      <c r="AK60"/>
      <c r="AL60"/>
      <c r="AM60"/>
      <c r="AN60"/>
      <c r="AO60"/>
      <c r="AP60"/>
      <c r="AQ60"/>
      <c r="AR60"/>
      <c r="AS60"/>
      <c r="AT60"/>
      <c r="AU60"/>
      <c r="AV60"/>
      <c r="AW60"/>
      <c r="AX60"/>
      <c r="AY60"/>
      <c r="AZ60"/>
      <c r="BA60"/>
      <c r="BB60"/>
    </row>
    <row r="61" spans="1:54" ht="21" customHeight="1" x14ac:dyDescent="0.2">
      <c r="A61" s="2">
        <v>57</v>
      </c>
      <c r="B61" s="3" t="s">
        <v>317</v>
      </c>
      <c r="C61" s="3" t="s">
        <v>318</v>
      </c>
      <c r="D61" s="59">
        <v>0</v>
      </c>
      <c r="E61" s="59">
        <v>1</v>
      </c>
      <c r="F61" s="54">
        <v>1</v>
      </c>
      <c r="G61" s="54">
        <v>0</v>
      </c>
      <c r="H61" s="54">
        <v>1</v>
      </c>
      <c r="I61" s="54">
        <v>0</v>
      </c>
      <c r="J61" s="54">
        <v>1</v>
      </c>
      <c r="K61" s="54">
        <v>0</v>
      </c>
      <c r="L61" s="54">
        <v>0</v>
      </c>
      <c r="O61" s="91" t="s">
        <v>1339</v>
      </c>
      <c r="W61" s="84"/>
      <c r="X61"/>
      <c r="Y61"/>
      <c r="Z61"/>
      <c r="AA61" s="74"/>
      <c r="AB61"/>
      <c r="AC61"/>
      <c r="AD61"/>
      <c r="AE61"/>
      <c r="AF61"/>
      <c r="AG61"/>
      <c r="AH61"/>
      <c r="AI61"/>
      <c r="AJ61"/>
      <c r="AK61"/>
      <c r="AL61"/>
      <c r="AM61"/>
      <c r="AN61"/>
      <c r="AO61"/>
      <c r="AP61"/>
      <c r="AQ61"/>
      <c r="AR61"/>
      <c r="AS61"/>
      <c r="AT61"/>
      <c r="AU61"/>
      <c r="AV61"/>
      <c r="AW61"/>
      <c r="AX61"/>
      <c r="AY61"/>
      <c r="AZ61"/>
      <c r="BA61"/>
      <c r="BB61"/>
    </row>
    <row r="62" spans="1:54" ht="21" customHeight="1" x14ac:dyDescent="0.2">
      <c r="A62" s="2">
        <v>58</v>
      </c>
      <c r="B62" s="3" t="s">
        <v>700</v>
      </c>
      <c r="C62" s="3" t="s">
        <v>701</v>
      </c>
      <c r="D62" s="59">
        <v>0</v>
      </c>
      <c r="E62" s="59">
        <v>1</v>
      </c>
      <c r="F62" s="54">
        <v>1</v>
      </c>
      <c r="G62" s="54">
        <v>0</v>
      </c>
      <c r="H62" s="54">
        <v>1</v>
      </c>
      <c r="I62" s="54">
        <v>0</v>
      </c>
      <c r="J62" s="52">
        <v>0</v>
      </c>
      <c r="K62" s="52">
        <v>1</v>
      </c>
      <c r="L62" s="52">
        <v>0</v>
      </c>
      <c r="W62" s="84"/>
      <c r="X62"/>
      <c r="Y62"/>
      <c r="Z62"/>
      <c r="AA62" s="74"/>
      <c r="AB62"/>
      <c r="AC62"/>
      <c r="AD62"/>
      <c r="AE62"/>
      <c r="AF62"/>
      <c r="AG62"/>
      <c r="AH62"/>
      <c r="AI62"/>
      <c r="AJ62"/>
      <c r="AK62"/>
      <c r="AL62"/>
      <c r="AM62"/>
      <c r="AN62"/>
      <c r="AO62"/>
      <c r="AP62"/>
      <c r="AQ62"/>
      <c r="AR62"/>
      <c r="AS62"/>
      <c r="AT62"/>
      <c r="AU62"/>
      <c r="AV62"/>
      <c r="AW62"/>
      <c r="AX62"/>
      <c r="AY62"/>
      <c r="AZ62"/>
      <c r="BA62"/>
      <c r="BB62"/>
    </row>
    <row r="63" spans="1:54" ht="21" customHeight="1" x14ac:dyDescent="0.2">
      <c r="A63" s="2">
        <v>59</v>
      </c>
      <c r="B63" s="3" t="s">
        <v>649</v>
      </c>
      <c r="C63" s="3" t="s">
        <v>650</v>
      </c>
      <c r="D63" s="59">
        <v>0</v>
      </c>
      <c r="E63" s="59">
        <v>1</v>
      </c>
      <c r="F63" s="54">
        <v>1</v>
      </c>
      <c r="G63" s="54">
        <v>0</v>
      </c>
      <c r="H63" s="54">
        <v>1</v>
      </c>
      <c r="I63" s="54">
        <v>0</v>
      </c>
      <c r="J63" s="54">
        <v>0</v>
      </c>
      <c r="K63" s="54">
        <v>0</v>
      </c>
      <c r="L63" s="54">
        <v>1</v>
      </c>
      <c r="O63" s="82" t="s">
        <v>1312</v>
      </c>
      <c r="P63" s="83"/>
      <c r="R63"/>
      <c r="W63" s="84"/>
      <c r="X63"/>
      <c r="Y63"/>
      <c r="Z63"/>
      <c r="AA63" s="74"/>
      <c r="AB63"/>
      <c r="AC63"/>
      <c r="AD63"/>
      <c r="AE63"/>
      <c r="AF63"/>
      <c r="AG63"/>
      <c r="AH63"/>
      <c r="AI63"/>
      <c r="AJ63"/>
      <c r="AK63"/>
      <c r="AL63"/>
      <c r="AM63"/>
      <c r="AN63"/>
      <c r="AO63"/>
      <c r="AP63"/>
      <c r="AQ63"/>
      <c r="AR63"/>
      <c r="AS63"/>
      <c r="AT63"/>
      <c r="AU63"/>
      <c r="AV63"/>
      <c r="AW63"/>
      <c r="AX63"/>
      <c r="AY63"/>
      <c r="AZ63"/>
      <c r="BA63"/>
      <c r="BB63"/>
    </row>
    <row r="64" spans="1:54" ht="21" customHeight="1" x14ac:dyDescent="0.2">
      <c r="A64" s="2">
        <v>60</v>
      </c>
      <c r="B64" s="3" t="s">
        <v>159</v>
      </c>
      <c r="C64" s="3" t="s">
        <v>160</v>
      </c>
      <c r="D64" s="59">
        <v>1</v>
      </c>
      <c r="E64" s="59">
        <v>0</v>
      </c>
      <c r="F64" s="54">
        <v>1</v>
      </c>
      <c r="G64" s="54">
        <v>0</v>
      </c>
      <c r="H64" s="54">
        <v>1</v>
      </c>
      <c r="I64" s="54">
        <v>0</v>
      </c>
      <c r="J64" s="54">
        <v>1</v>
      </c>
      <c r="K64" s="54">
        <v>0</v>
      </c>
      <c r="L64" s="54">
        <v>0</v>
      </c>
      <c r="P64" s="78" t="s">
        <v>1307</v>
      </c>
      <c r="Q64" s="78" t="s">
        <v>1314</v>
      </c>
      <c r="R64" s="78" t="s">
        <v>1313</v>
      </c>
      <c r="W64" s="84"/>
      <c r="X64"/>
      <c r="Y64"/>
      <c r="Z64"/>
      <c r="AA64" s="74"/>
      <c r="AB64"/>
      <c r="AC64"/>
      <c r="AD64"/>
      <c r="AE64"/>
      <c r="AF64"/>
      <c r="AG64"/>
      <c r="AH64"/>
      <c r="AI64"/>
      <c r="AJ64"/>
      <c r="AK64"/>
      <c r="AL64"/>
      <c r="AM64"/>
      <c r="AN64"/>
      <c r="AO64"/>
      <c r="AP64"/>
      <c r="AQ64"/>
      <c r="AR64"/>
      <c r="AS64"/>
      <c r="AT64"/>
      <c r="AU64"/>
      <c r="AV64"/>
      <c r="AW64"/>
      <c r="AX64"/>
      <c r="AY64"/>
      <c r="AZ64"/>
      <c r="BA64"/>
      <c r="BB64"/>
    </row>
    <row r="65" spans="1:54" ht="21" customHeight="1" x14ac:dyDescent="0.2">
      <c r="A65" s="2">
        <v>61</v>
      </c>
      <c r="B65" s="3" t="s">
        <v>170</v>
      </c>
      <c r="C65" s="3" t="s">
        <v>171</v>
      </c>
      <c r="D65" s="59">
        <v>1</v>
      </c>
      <c r="E65" s="59">
        <v>0</v>
      </c>
      <c r="F65" s="54">
        <v>1</v>
      </c>
      <c r="G65" s="54">
        <v>0</v>
      </c>
      <c r="H65" s="54">
        <v>1</v>
      </c>
      <c r="I65" s="54">
        <v>0</v>
      </c>
      <c r="J65" s="52">
        <v>0</v>
      </c>
      <c r="K65" s="52">
        <v>1</v>
      </c>
      <c r="L65" s="52">
        <v>0</v>
      </c>
      <c r="O65" s="78" t="s">
        <v>6</v>
      </c>
      <c r="P65">
        <v>57</v>
      </c>
      <c r="Q65">
        <v>29</v>
      </c>
      <c r="R65">
        <f>SUM(P65:Q65)</f>
        <v>86</v>
      </c>
      <c r="W65" s="84"/>
      <c r="X65"/>
      <c r="Y65"/>
      <c r="Z65"/>
      <c r="AA65" s="74"/>
      <c r="AB65"/>
      <c r="AC65"/>
      <c r="AD65"/>
      <c r="AE65"/>
      <c r="AF65"/>
      <c r="AG65"/>
      <c r="AH65"/>
      <c r="AI65"/>
      <c r="AJ65"/>
      <c r="AK65"/>
      <c r="AL65"/>
      <c r="AM65"/>
      <c r="AN65"/>
      <c r="AO65"/>
      <c r="AP65"/>
      <c r="AQ65"/>
      <c r="AR65"/>
      <c r="AS65"/>
      <c r="AT65"/>
      <c r="AU65"/>
      <c r="AV65"/>
      <c r="AW65"/>
      <c r="AX65"/>
      <c r="AY65"/>
      <c r="AZ65"/>
      <c r="BA65"/>
      <c r="BB65"/>
    </row>
    <row r="66" spans="1:54" ht="21" customHeight="1" x14ac:dyDescent="0.2">
      <c r="A66" s="2">
        <v>62</v>
      </c>
      <c r="B66" s="3" t="s">
        <v>53</v>
      </c>
      <c r="C66" s="3" t="s">
        <v>54</v>
      </c>
      <c r="D66" s="59">
        <v>0</v>
      </c>
      <c r="E66" s="59">
        <v>1</v>
      </c>
      <c r="F66" s="61">
        <v>1</v>
      </c>
      <c r="G66" s="61">
        <v>0</v>
      </c>
      <c r="H66" s="52">
        <v>0</v>
      </c>
      <c r="I66" s="52">
        <v>1</v>
      </c>
      <c r="J66" s="54">
        <v>1</v>
      </c>
      <c r="K66" s="54">
        <v>0</v>
      </c>
      <c r="L66" s="54">
        <v>0</v>
      </c>
      <c r="O66" s="78" t="s">
        <v>7</v>
      </c>
      <c r="P66">
        <v>57</v>
      </c>
      <c r="Q66">
        <v>10</v>
      </c>
      <c r="R66">
        <f t="shared" ref="R66:R67" si="10">SUM(P66:Q66)</f>
        <v>67</v>
      </c>
      <c r="W66" s="84"/>
      <c r="X66"/>
      <c r="Y66"/>
      <c r="Z66"/>
      <c r="AA66" s="74"/>
      <c r="AB66"/>
      <c r="AC66"/>
      <c r="AD66"/>
      <c r="AE66"/>
      <c r="AF66"/>
      <c r="AG66"/>
      <c r="AH66"/>
      <c r="AI66"/>
      <c r="AJ66"/>
      <c r="AK66"/>
      <c r="AL66"/>
      <c r="AM66"/>
      <c r="AN66"/>
      <c r="AO66"/>
      <c r="AP66"/>
      <c r="AQ66"/>
      <c r="AR66"/>
      <c r="AS66"/>
      <c r="AT66"/>
      <c r="AU66"/>
      <c r="AV66"/>
      <c r="AW66"/>
      <c r="AX66"/>
      <c r="AY66"/>
      <c r="AZ66"/>
      <c r="BA66"/>
      <c r="BB66"/>
    </row>
    <row r="67" spans="1:54" ht="21" customHeight="1" x14ac:dyDescent="0.2">
      <c r="A67" s="2">
        <v>63</v>
      </c>
      <c r="B67" s="3" t="s">
        <v>395</v>
      </c>
      <c r="C67" s="3" t="s">
        <v>396</v>
      </c>
      <c r="D67" s="59">
        <v>0</v>
      </c>
      <c r="E67" s="59">
        <v>1</v>
      </c>
      <c r="F67" s="54">
        <v>1</v>
      </c>
      <c r="G67" s="54">
        <v>0</v>
      </c>
      <c r="H67" s="54">
        <v>1</v>
      </c>
      <c r="I67" s="54">
        <v>0</v>
      </c>
      <c r="J67" s="54">
        <v>1</v>
      </c>
      <c r="K67" s="54">
        <v>0</v>
      </c>
      <c r="L67" s="54">
        <v>0</v>
      </c>
      <c r="O67" s="79" t="s">
        <v>1313</v>
      </c>
      <c r="P67" s="2">
        <f>SUM(P65:P66)</f>
        <v>114</v>
      </c>
      <c r="Q67" s="2">
        <f>SUM(Q65:Q66)</f>
        <v>39</v>
      </c>
      <c r="R67" s="78">
        <f t="shared" si="10"/>
        <v>153</v>
      </c>
      <c r="W67" s="84"/>
      <c r="X67"/>
      <c r="Y67"/>
      <c r="Z67"/>
      <c r="AA67" s="74"/>
      <c r="AB67"/>
      <c r="AC67"/>
      <c r="AD67"/>
      <c r="AE67"/>
      <c r="AF67"/>
      <c r="AG67"/>
      <c r="AH67"/>
      <c r="AI67"/>
      <c r="AJ67"/>
      <c r="AK67"/>
      <c r="AL67"/>
      <c r="AM67"/>
      <c r="AN67"/>
      <c r="AO67"/>
      <c r="AP67"/>
      <c r="AQ67"/>
      <c r="AR67"/>
      <c r="AS67"/>
      <c r="AT67"/>
      <c r="AU67"/>
      <c r="AV67"/>
      <c r="AW67"/>
      <c r="AX67"/>
      <c r="AY67"/>
      <c r="AZ67"/>
      <c r="BA67"/>
      <c r="BB67"/>
    </row>
    <row r="68" spans="1:54" ht="21" customHeight="1" x14ac:dyDescent="0.2">
      <c r="A68" s="2">
        <v>64</v>
      </c>
      <c r="B68" s="3" t="s">
        <v>470</v>
      </c>
      <c r="C68" s="3" t="s">
        <v>471</v>
      </c>
      <c r="D68" s="59">
        <v>1</v>
      </c>
      <c r="E68" s="59">
        <v>0</v>
      </c>
      <c r="F68" s="52">
        <v>0</v>
      </c>
      <c r="G68" s="52">
        <v>1</v>
      </c>
      <c r="H68" s="62">
        <v>1</v>
      </c>
      <c r="I68" s="62">
        <v>0</v>
      </c>
      <c r="J68" s="54">
        <v>1</v>
      </c>
      <c r="K68" s="54">
        <v>0</v>
      </c>
      <c r="L68" s="54">
        <v>0</v>
      </c>
      <c r="R68"/>
      <c r="W68" s="84"/>
      <c r="X68"/>
      <c r="Y68"/>
      <c r="Z68"/>
      <c r="AA68" s="74"/>
      <c r="AB68"/>
      <c r="AC68"/>
      <c r="AD68"/>
      <c r="AE68"/>
      <c r="AF68"/>
      <c r="AG68"/>
      <c r="AH68"/>
      <c r="AI68"/>
      <c r="AJ68"/>
      <c r="AK68"/>
      <c r="AL68"/>
      <c r="AM68"/>
      <c r="AN68"/>
      <c r="AO68"/>
      <c r="AP68"/>
      <c r="AQ68"/>
      <c r="AR68"/>
      <c r="AS68"/>
      <c r="AT68"/>
      <c r="AU68"/>
      <c r="AV68"/>
      <c r="AW68"/>
      <c r="AX68"/>
      <c r="AY68"/>
      <c r="AZ68"/>
      <c r="BA68"/>
      <c r="BB68"/>
    </row>
    <row r="69" spans="1:54" ht="21" customHeight="1" x14ac:dyDescent="0.2">
      <c r="A69" s="2">
        <v>65</v>
      </c>
      <c r="B69" s="3" t="s">
        <v>455</v>
      </c>
      <c r="C69" s="3" t="s">
        <v>456</v>
      </c>
      <c r="D69" s="59">
        <v>1</v>
      </c>
      <c r="E69" s="59">
        <v>0</v>
      </c>
      <c r="F69" s="54">
        <v>1</v>
      </c>
      <c r="G69" s="54">
        <v>0</v>
      </c>
      <c r="H69" s="52">
        <v>0</v>
      </c>
      <c r="I69" s="52">
        <v>1</v>
      </c>
      <c r="J69" s="54">
        <v>1</v>
      </c>
      <c r="K69" s="54">
        <v>0</v>
      </c>
      <c r="L69" s="54">
        <v>0</v>
      </c>
      <c r="R69"/>
      <c r="W69" s="84"/>
      <c r="X69"/>
      <c r="Y69"/>
      <c r="Z69"/>
      <c r="AA69" s="74"/>
      <c r="AB69"/>
      <c r="AC69"/>
      <c r="AD69"/>
      <c r="AE69"/>
      <c r="AF69"/>
      <c r="AG69"/>
      <c r="AH69"/>
      <c r="AI69"/>
      <c r="AJ69"/>
      <c r="AK69"/>
      <c r="AL69"/>
      <c r="AM69"/>
      <c r="AN69"/>
      <c r="AO69"/>
      <c r="AP69"/>
      <c r="AQ69"/>
      <c r="AR69"/>
      <c r="AS69"/>
      <c r="AT69"/>
      <c r="AU69"/>
      <c r="AV69"/>
      <c r="AW69"/>
      <c r="AX69"/>
      <c r="AY69"/>
      <c r="AZ69"/>
      <c r="BA69"/>
      <c r="BB69"/>
    </row>
    <row r="70" spans="1:54" ht="21" customHeight="1" x14ac:dyDescent="0.2">
      <c r="A70" s="2">
        <v>66</v>
      </c>
      <c r="B70" s="3" t="s">
        <v>528</v>
      </c>
      <c r="C70" s="3" t="s">
        <v>529</v>
      </c>
      <c r="D70" s="59">
        <v>0</v>
      </c>
      <c r="E70" s="59">
        <v>1</v>
      </c>
      <c r="F70" s="54">
        <v>1</v>
      </c>
      <c r="G70" s="54">
        <v>0</v>
      </c>
      <c r="H70" s="62">
        <v>1</v>
      </c>
      <c r="I70" s="62">
        <v>0</v>
      </c>
      <c r="J70" s="54">
        <v>1</v>
      </c>
      <c r="K70" s="54">
        <v>0</v>
      </c>
      <c r="L70" s="54">
        <v>0</v>
      </c>
      <c r="O70" s="88" t="s">
        <v>1315</v>
      </c>
      <c r="P70" s="82"/>
      <c r="Q70" s="89"/>
      <c r="R70"/>
      <c r="W70" s="84"/>
      <c r="X70"/>
      <c r="Y70"/>
      <c r="Z70"/>
      <c r="AA70" s="74"/>
      <c r="AB70"/>
      <c r="AC70"/>
      <c r="AD70"/>
      <c r="AE70"/>
      <c r="AF70"/>
      <c r="AG70"/>
      <c r="AH70"/>
      <c r="AI70"/>
      <c r="AJ70"/>
      <c r="AK70"/>
      <c r="AL70"/>
      <c r="AM70"/>
      <c r="AN70"/>
      <c r="AO70"/>
      <c r="AP70"/>
      <c r="AQ70"/>
      <c r="AR70"/>
      <c r="AS70"/>
      <c r="AT70"/>
      <c r="AU70"/>
      <c r="AV70"/>
      <c r="AW70"/>
      <c r="AX70"/>
      <c r="AY70"/>
      <c r="AZ70"/>
      <c r="BA70"/>
      <c r="BB70"/>
    </row>
    <row r="71" spans="1:54" ht="21" customHeight="1" x14ac:dyDescent="0.2">
      <c r="A71" s="2">
        <v>67</v>
      </c>
      <c r="B71" s="3" t="s">
        <v>742</v>
      </c>
      <c r="C71" s="3" t="s">
        <v>743</v>
      </c>
      <c r="D71" s="59">
        <v>0</v>
      </c>
      <c r="E71" s="59">
        <v>1</v>
      </c>
      <c r="F71" s="61">
        <v>1</v>
      </c>
      <c r="G71" s="61">
        <v>0</v>
      </c>
      <c r="H71" s="54">
        <v>1</v>
      </c>
      <c r="I71" s="54">
        <v>0</v>
      </c>
      <c r="J71" s="54">
        <v>1</v>
      </c>
      <c r="K71" s="54">
        <v>0</v>
      </c>
      <c r="L71" s="54">
        <v>0</v>
      </c>
      <c r="O71"/>
      <c r="P71" s="78" t="s">
        <v>1307</v>
      </c>
      <c r="Q71" s="78" t="s">
        <v>1314</v>
      </c>
      <c r="R71" s="78" t="s">
        <v>1313</v>
      </c>
      <c r="W71" s="84"/>
      <c r="X71"/>
      <c r="Y71"/>
      <c r="Z71"/>
      <c r="AA71" s="74"/>
      <c r="AB71"/>
      <c r="AC71"/>
      <c r="AD71"/>
      <c r="AE71"/>
      <c r="AF71"/>
      <c r="AG71"/>
      <c r="AH71"/>
      <c r="AI71"/>
      <c r="AJ71"/>
      <c r="AK71"/>
      <c r="AL71"/>
      <c r="AM71"/>
      <c r="AN71"/>
      <c r="AO71"/>
      <c r="AP71"/>
      <c r="AQ71"/>
      <c r="AR71"/>
      <c r="AS71"/>
      <c r="AT71"/>
      <c r="AU71"/>
      <c r="AV71"/>
      <c r="AW71"/>
      <c r="AX71"/>
      <c r="AY71"/>
      <c r="AZ71"/>
      <c r="BA71"/>
      <c r="BB71"/>
    </row>
    <row r="72" spans="1:54" ht="21" customHeight="1" x14ac:dyDescent="0.2">
      <c r="A72" s="2">
        <v>68</v>
      </c>
      <c r="B72" s="3" t="s">
        <v>492</v>
      </c>
      <c r="C72" s="3" t="s">
        <v>493</v>
      </c>
      <c r="D72" s="59">
        <v>0</v>
      </c>
      <c r="E72" s="59">
        <v>1</v>
      </c>
      <c r="F72" s="54">
        <v>1</v>
      </c>
      <c r="G72" s="54">
        <v>0</v>
      </c>
      <c r="H72" s="62">
        <v>1</v>
      </c>
      <c r="I72" s="62">
        <v>0</v>
      </c>
      <c r="J72" s="54">
        <v>1</v>
      </c>
      <c r="K72" s="54">
        <v>0</v>
      </c>
      <c r="L72" s="54">
        <v>0</v>
      </c>
      <c r="O72" s="78" t="s">
        <v>6</v>
      </c>
      <c r="P72" s="2">
        <f>(R72*P74)/R74</f>
        <v>64.078431372549019</v>
      </c>
      <c r="Q72" s="2">
        <f>(R72*Q74)/R74</f>
        <v>21.921568627450981</v>
      </c>
      <c r="R72">
        <v>86</v>
      </c>
      <c r="W72" s="84"/>
      <c r="X72"/>
      <c r="Y72"/>
      <c r="Z72"/>
      <c r="AA72" s="74"/>
      <c r="AB72"/>
      <c r="AC72"/>
      <c r="AD72"/>
      <c r="AE72"/>
      <c r="AF72"/>
      <c r="AG72"/>
      <c r="AH72"/>
      <c r="AI72"/>
      <c r="AJ72"/>
      <c r="AK72"/>
      <c r="AL72"/>
      <c r="AM72"/>
      <c r="AN72"/>
      <c r="AO72"/>
      <c r="AP72"/>
      <c r="AQ72"/>
      <c r="AR72"/>
      <c r="AS72"/>
      <c r="AT72"/>
      <c r="AU72"/>
      <c r="AV72"/>
      <c r="AW72"/>
      <c r="AX72"/>
      <c r="AY72"/>
      <c r="AZ72"/>
      <c r="BA72"/>
      <c r="BB72"/>
    </row>
    <row r="73" spans="1:54" ht="21" customHeight="1" x14ac:dyDescent="0.2">
      <c r="A73" s="2">
        <v>69</v>
      </c>
      <c r="B73" s="3" t="s">
        <v>115</v>
      </c>
      <c r="C73" s="3" t="s">
        <v>116</v>
      </c>
      <c r="D73" s="59">
        <v>0</v>
      </c>
      <c r="E73" s="59">
        <v>1</v>
      </c>
      <c r="F73" s="54">
        <v>1</v>
      </c>
      <c r="G73" s="54">
        <v>0</v>
      </c>
      <c r="H73" s="62">
        <v>1</v>
      </c>
      <c r="I73" s="62">
        <v>0</v>
      </c>
      <c r="J73" s="54">
        <v>0</v>
      </c>
      <c r="K73" s="54">
        <v>0</v>
      </c>
      <c r="L73" s="54">
        <v>1</v>
      </c>
      <c r="O73" s="78" t="s">
        <v>7</v>
      </c>
      <c r="P73">
        <f>(R73*P74)/R74</f>
        <v>49.921568627450981</v>
      </c>
      <c r="Q73">
        <f>(R73*Q74)/R74</f>
        <v>17.078431372549019</v>
      </c>
      <c r="R73">
        <v>67</v>
      </c>
      <c r="W73" s="84"/>
      <c r="X73"/>
      <c r="Y73"/>
      <c r="Z73"/>
      <c r="AA73" s="74"/>
      <c r="AB73"/>
      <c r="AC73"/>
      <c r="AD73"/>
      <c r="AE73"/>
      <c r="AF73"/>
      <c r="AG73"/>
      <c r="AH73"/>
      <c r="AI73"/>
      <c r="AJ73"/>
      <c r="AK73"/>
      <c r="AL73"/>
      <c r="AM73"/>
      <c r="AN73"/>
      <c r="AO73"/>
      <c r="AP73"/>
      <c r="AQ73"/>
      <c r="AR73"/>
      <c r="AS73"/>
      <c r="AT73"/>
      <c r="AU73"/>
      <c r="AV73"/>
      <c r="AW73"/>
      <c r="AX73"/>
      <c r="AY73"/>
      <c r="AZ73"/>
      <c r="BA73"/>
      <c r="BB73"/>
    </row>
    <row r="74" spans="1:54" ht="21" customHeight="1" x14ac:dyDescent="0.2">
      <c r="A74" s="2">
        <v>70</v>
      </c>
      <c r="B74" s="3" t="s">
        <v>831</v>
      </c>
      <c r="C74" s="3" t="s">
        <v>832</v>
      </c>
      <c r="D74" s="59">
        <v>1</v>
      </c>
      <c r="E74" s="59">
        <v>0</v>
      </c>
      <c r="F74" s="54">
        <v>1</v>
      </c>
      <c r="G74" s="54">
        <v>0</v>
      </c>
      <c r="H74" s="52">
        <v>0</v>
      </c>
      <c r="I74" s="52">
        <v>1</v>
      </c>
      <c r="J74" s="54">
        <v>1</v>
      </c>
      <c r="K74" s="54">
        <v>0</v>
      </c>
      <c r="L74" s="54">
        <v>0</v>
      </c>
      <c r="O74" s="78" t="s">
        <v>1313</v>
      </c>
      <c r="P74">
        <v>114</v>
      </c>
      <c r="Q74">
        <v>39</v>
      </c>
      <c r="R74">
        <v>153</v>
      </c>
      <c r="W74" s="84"/>
      <c r="X74"/>
      <c r="Y74"/>
      <c r="Z74"/>
      <c r="AA74" s="74"/>
      <c r="AB74"/>
      <c r="AC74"/>
      <c r="AD74"/>
      <c r="AE74"/>
      <c r="AF74"/>
      <c r="AG74"/>
      <c r="AH74"/>
      <c r="AI74"/>
      <c r="AJ74"/>
      <c r="AK74"/>
      <c r="AL74"/>
      <c r="AM74"/>
      <c r="AN74"/>
      <c r="AO74"/>
      <c r="AP74"/>
      <c r="AQ74"/>
      <c r="AR74"/>
      <c r="AS74"/>
      <c r="AT74"/>
      <c r="AU74"/>
      <c r="AV74"/>
      <c r="AW74"/>
      <c r="AX74"/>
      <c r="AY74"/>
      <c r="AZ74"/>
      <c r="BA74"/>
      <c r="BB74"/>
    </row>
    <row r="75" spans="1:54" ht="21" customHeight="1" x14ac:dyDescent="0.2">
      <c r="A75" s="2">
        <v>71</v>
      </c>
      <c r="B75" s="3" t="s">
        <v>897</v>
      </c>
      <c r="C75" s="3" t="s">
        <v>898</v>
      </c>
      <c r="D75" s="59">
        <v>0</v>
      </c>
      <c r="E75" s="59">
        <v>1</v>
      </c>
      <c r="F75" s="52">
        <v>0</v>
      </c>
      <c r="G75" s="52">
        <v>1</v>
      </c>
      <c r="H75" s="54">
        <v>1</v>
      </c>
      <c r="I75" s="54">
        <v>0</v>
      </c>
      <c r="J75" s="54">
        <v>1</v>
      </c>
      <c r="K75" s="54">
        <v>0</v>
      </c>
      <c r="L75" s="54">
        <v>0</v>
      </c>
      <c r="O75"/>
      <c r="P75"/>
      <c r="Q75"/>
      <c r="R75" s="86"/>
      <c r="W75" s="84"/>
      <c r="X75"/>
      <c r="Y75"/>
      <c r="Z75"/>
      <c r="AA75" s="74"/>
      <c r="AB75"/>
      <c r="AC75"/>
      <c r="AD75"/>
      <c r="AE75"/>
      <c r="AF75"/>
      <c r="AG75"/>
      <c r="AH75"/>
      <c r="AI75"/>
      <c r="AJ75"/>
      <c r="AK75"/>
      <c r="AL75"/>
      <c r="AM75"/>
      <c r="AN75"/>
      <c r="AO75"/>
      <c r="AP75"/>
      <c r="AQ75"/>
      <c r="AR75"/>
      <c r="AS75"/>
      <c r="AT75"/>
      <c r="AU75"/>
      <c r="AV75"/>
      <c r="AW75"/>
      <c r="AX75"/>
      <c r="AY75"/>
      <c r="AZ75"/>
      <c r="BA75"/>
      <c r="BB75"/>
    </row>
    <row r="76" spans="1:54" ht="21" customHeight="1" x14ac:dyDescent="0.2">
      <c r="A76" s="2">
        <v>72</v>
      </c>
      <c r="B76" s="3" t="s">
        <v>664</v>
      </c>
      <c r="C76" s="3" t="s">
        <v>665</v>
      </c>
      <c r="D76" s="59">
        <v>1</v>
      </c>
      <c r="E76" s="59">
        <v>0</v>
      </c>
      <c r="F76" s="54">
        <v>1</v>
      </c>
      <c r="G76" s="54">
        <v>0</v>
      </c>
      <c r="H76" s="54">
        <v>1</v>
      </c>
      <c r="I76" s="54">
        <v>0</v>
      </c>
      <c r="J76" s="54">
        <v>1</v>
      </c>
      <c r="K76" s="54">
        <v>0</v>
      </c>
      <c r="L76" s="54">
        <v>0</v>
      </c>
      <c r="O76"/>
      <c r="P76"/>
      <c r="Q76"/>
      <c r="W76" s="84"/>
      <c r="X76"/>
      <c r="Y76"/>
      <c r="Z76"/>
      <c r="AA76" s="74"/>
      <c r="AB76"/>
      <c r="AC76"/>
      <c r="AD76"/>
      <c r="AE76"/>
      <c r="AF76"/>
      <c r="AG76"/>
      <c r="AH76"/>
      <c r="AI76"/>
      <c r="AJ76"/>
      <c r="AK76"/>
      <c r="AL76"/>
      <c r="AM76"/>
      <c r="AN76"/>
      <c r="AO76"/>
      <c r="AP76"/>
      <c r="AQ76"/>
      <c r="AR76"/>
      <c r="AS76"/>
      <c r="AT76"/>
      <c r="AU76"/>
      <c r="AV76"/>
      <c r="AW76"/>
      <c r="AX76"/>
      <c r="AY76"/>
      <c r="AZ76"/>
      <c r="BA76"/>
      <c r="BB76"/>
    </row>
    <row r="77" spans="1:54" ht="21" customHeight="1" x14ac:dyDescent="0.2">
      <c r="A77" s="2">
        <v>73</v>
      </c>
      <c r="B77" s="3" t="s">
        <v>120</v>
      </c>
      <c r="C77" s="3" t="s">
        <v>121</v>
      </c>
      <c r="D77" s="59">
        <v>0</v>
      </c>
      <c r="E77" s="59">
        <v>1</v>
      </c>
      <c r="F77" s="54">
        <v>1</v>
      </c>
      <c r="G77" s="54">
        <v>0</v>
      </c>
      <c r="H77" s="52">
        <v>0</v>
      </c>
      <c r="I77" s="52">
        <v>1</v>
      </c>
      <c r="J77" s="54">
        <v>1</v>
      </c>
      <c r="K77" s="54">
        <v>0</v>
      </c>
      <c r="L77" s="54">
        <v>0</v>
      </c>
      <c r="O77" s="88" t="s">
        <v>1316</v>
      </c>
      <c r="P77" s="82"/>
      <c r="Q77"/>
      <c r="R77" s="67"/>
      <c r="W77" s="84"/>
      <c r="X77"/>
      <c r="Y77"/>
      <c r="Z77"/>
      <c r="AA77" s="74"/>
      <c r="AB77"/>
      <c r="AC77"/>
      <c r="AD77"/>
      <c r="AE77"/>
      <c r="AF77"/>
      <c r="AG77"/>
      <c r="AH77"/>
      <c r="AI77"/>
      <c r="AJ77"/>
      <c r="AK77"/>
      <c r="AL77"/>
      <c r="AM77"/>
      <c r="AN77"/>
      <c r="AO77"/>
      <c r="AP77"/>
      <c r="AQ77"/>
      <c r="AR77"/>
      <c r="AS77"/>
      <c r="AT77"/>
      <c r="AU77"/>
      <c r="AV77"/>
      <c r="AW77"/>
      <c r="AX77"/>
      <c r="AY77"/>
      <c r="AZ77"/>
      <c r="BA77"/>
      <c r="BB77"/>
    </row>
    <row r="78" spans="1:54" ht="21" customHeight="1" x14ac:dyDescent="0.2">
      <c r="A78" s="2">
        <v>74</v>
      </c>
      <c r="B78" s="3" t="s">
        <v>433</v>
      </c>
      <c r="C78" s="3" t="s">
        <v>434</v>
      </c>
      <c r="D78" s="59">
        <v>0</v>
      </c>
      <c r="E78" s="59">
        <v>1</v>
      </c>
      <c r="F78" s="54">
        <v>1</v>
      </c>
      <c r="G78" s="54">
        <v>0</v>
      </c>
      <c r="H78" s="52">
        <v>0</v>
      </c>
      <c r="I78" s="52">
        <v>1</v>
      </c>
      <c r="J78" s="54">
        <v>0</v>
      </c>
      <c r="K78" s="54">
        <v>0</v>
      </c>
      <c r="L78" s="54">
        <v>1</v>
      </c>
      <c r="O78" s="78"/>
      <c r="P78" s="78" t="s">
        <v>1307</v>
      </c>
      <c r="Q78" s="78" t="s">
        <v>1314</v>
      </c>
      <c r="R78" s="78" t="s">
        <v>1313</v>
      </c>
      <c r="W78" s="84"/>
      <c r="X78"/>
      <c r="Y78"/>
      <c r="Z78"/>
      <c r="AA78" s="74"/>
      <c r="AB78"/>
      <c r="AC78"/>
      <c r="AD78"/>
      <c r="AE78"/>
      <c r="AF78"/>
      <c r="AG78"/>
      <c r="AH78"/>
      <c r="AI78"/>
      <c r="AJ78"/>
      <c r="AK78"/>
      <c r="AL78"/>
      <c r="AM78"/>
      <c r="AN78"/>
      <c r="AO78"/>
      <c r="AP78"/>
      <c r="AQ78"/>
      <c r="AR78"/>
      <c r="AS78"/>
      <c r="AT78"/>
      <c r="AU78"/>
      <c r="AV78"/>
      <c r="AW78"/>
      <c r="AX78"/>
      <c r="AY78"/>
      <c r="AZ78"/>
      <c r="BA78"/>
      <c r="BB78"/>
    </row>
    <row r="79" spans="1:54" ht="21" customHeight="1" x14ac:dyDescent="0.2">
      <c r="A79" s="2">
        <v>75</v>
      </c>
      <c r="B79" s="3" t="s">
        <v>519</v>
      </c>
      <c r="C79" s="3" t="s">
        <v>520</v>
      </c>
      <c r="D79" s="59">
        <v>1</v>
      </c>
      <c r="E79" s="59">
        <v>0</v>
      </c>
      <c r="F79" s="61">
        <v>1</v>
      </c>
      <c r="G79" s="61">
        <v>0</v>
      </c>
      <c r="H79" s="54">
        <v>1</v>
      </c>
      <c r="I79" s="54">
        <v>0</v>
      </c>
      <c r="J79" s="52">
        <v>0</v>
      </c>
      <c r="K79" s="52">
        <v>1</v>
      </c>
      <c r="L79" s="52">
        <v>0</v>
      </c>
      <c r="O79" s="78" t="s">
        <v>6</v>
      </c>
      <c r="P79">
        <f>(P65-P72)^2/P72</f>
        <v>0.78191974464204284</v>
      </c>
      <c r="Q79">
        <f>(Q65-Q72)^2/Q72</f>
        <v>2.2856115612613559</v>
      </c>
      <c r="R79">
        <f>SUM(P79:Q79)</f>
        <v>3.0675313059033988</v>
      </c>
      <c r="W79" s="84"/>
      <c r="X79"/>
      <c r="Y79"/>
      <c r="Z79"/>
      <c r="AA79" s="74"/>
      <c r="AB79"/>
      <c r="AC79"/>
      <c r="AD79"/>
      <c r="AE79"/>
      <c r="AF79"/>
      <c r="AG79"/>
      <c r="AH79"/>
      <c r="AI79"/>
      <c r="AJ79"/>
      <c r="AK79"/>
      <c r="AL79"/>
      <c r="AM79"/>
      <c r="AN79"/>
      <c r="AO79"/>
      <c r="AP79"/>
      <c r="AQ79"/>
      <c r="AR79"/>
      <c r="AS79"/>
      <c r="AT79"/>
      <c r="AU79"/>
      <c r="AV79"/>
      <c r="AW79"/>
      <c r="AX79"/>
      <c r="AY79"/>
      <c r="AZ79"/>
      <c r="BA79"/>
      <c r="BB79"/>
    </row>
    <row r="80" spans="1:54" ht="21" customHeight="1" x14ac:dyDescent="0.2">
      <c r="A80" s="2">
        <v>76</v>
      </c>
      <c r="B80" s="3" t="s">
        <v>196</v>
      </c>
      <c r="C80" s="3" t="s">
        <v>197</v>
      </c>
      <c r="D80" s="59">
        <v>0</v>
      </c>
      <c r="E80" s="59">
        <v>1</v>
      </c>
      <c r="F80" s="54">
        <v>1</v>
      </c>
      <c r="G80" s="54">
        <v>0</v>
      </c>
      <c r="H80" s="62">
        <v>1</v>
      </c>
      <c r="I80" s="62">
        <v>0</v>
      </c>
      <c r="J80" s="54">
        <v>1</v>
      </c>
      <c r="K80" s="54">
        <v>0</v>
      </c>
      <c r="L80" s="54">
        <v>0</v>
      </c>
      <c r="O80" s="90" t="s">
        <v>7</v>
      </c>
      <c r="P80">
        <f>(P66-P73)^2/P73</f>
        <v>1.0036581796897863</v>
      </c>
      <c r="Q80">
        <f>(Q66-Q73)^2/Q73</f>
        <v>2.9337700637086064</v>
      </c>
      <c r="R80">
        <f t="shared" ref="R80:R81" si="11">SUM(P80:Q80)</f>
        <v>3.9374282433983927</v>
      </c>
      <c r="W80" s="84"/>
      <c r="X80"/>
      <c r="Y80"/>
      <c r="Z80"/>
      <c r="AA80" s="74"/>
      <c r="AB80"/>
      <c r="AC80"/>
      <c r="AD80"/>
      <c r="AE80"/>
      <c r="AF80"/>
      <c r="AG80"/>
      <c r="AH80"/>
      <c r="AI80"/>
      <c r="AJ80"/>
      <c r="AK80"/>
      <c r="AL80"/>
      <c r="AM80"/>
      <c r="AN80"/>
      <c r="AO80"/>
      <c r="AP80"/>
      <c r="AQ80"/>
      <c r="AR80"/>
      <c r="AS80"/>
      <c r="AT80"/>
      <c r="AU80"/>
      <c r="AV80"/>
      <c r="AW80"/>
      <c r="AX80"/>
      <c r="AY80"/>
      <c r="AZ80"/>
      <c r="BA80"/>
      <c r="BB80"/>
    </row>
    <row r="81" spans="1:54" ht="21" customHeight="1" x14ac:dyDescent="0.2">
      <c r="A81" s="2">
        <v>77</v>
      </c>
      <c r="B81" s="3" t="s">
        <v>214</v>
      </c>
      <c r="C81" s="3" t="s">
        <v>215</v>
      </c>
      <c r="D81" s="59">
        <v>1</v>
      </c>
      <c r="E81" s="59">
        <v>0</v>
      </c>
      <c r="F81" s="54">
        <v>1</v>
      </c>
      <c r="G81" s="54">
        <v>0</v>
      </c>
      <c r="H81" s="54">
        <v>1</v>
      </c>
      <c r="I81" s="54">
        <v>0</v>
      </c>
      <c r="J81" s="52">
        <v>0</v>
      </c>
      <c r="K81" s="52">
        <v>1</v>
      </c>
      <c r="L81" s="52">
        <v>0</v>
      </c>
      <c r="O81" s="90" t="s">
        <v>1313</v>
      </c>
      <c r="P81">
        <f>SUM(P79:P80)</f>
        <v>1.7855779243318293</v>
      </c>
      <c r="Q81">
        <f>SUM(Q79:Q80)</f>
        <v>5.2193816249699623</v>
      </c>
      <c r="R81">
        <f t="shared" si="11"/>
        <v>7.0049595493017911</v>
      </c>
      <c r="W81" s="84"/>
      <c r="X81"/>
      <c r="Y81"/>
      <c r="Z81"/>
      <c r="AA81" s="74"/>
      <c r="AB81"/>
      <c r="AC81"/>
      <c r="AD81"/>
      <c r="AE81"/>
      <c r="AF81"/>
      <c r="AG81"/>
      <c r="AH81"/>
      <c r="AI81"/>
      <c r="AJ81"/>
      <c r="AK81"/>
      <c r="AL81"/>
      <c r="AM81"/>
      <c r="AN81"/>
      <c r="AO81"/>
      <c r="AP81"/>
      <c r="AQ81"/>
      <c r="AR81"/>
      <c r="AS81"/>
      <c r="AT81"/>
      <c r="AU81"/>
      <c r="AV81"/>
      <c r="AW81"/>
      <c r="AX81"/>
      <c r="AY81"/>
      <c r="AZ81"/>
      <c r="BA81"/>
      <c r="BB81"/>
    </row>
    <row r="82" spans="1:54" ht="21" customHeight="1" x14ac:dyDescent="0.2">
      <c r="A82" s="2">
        <v>78</v>
      </c>
      <c r="B82" s="3" t="s">
        <v>290</v>
      </c>
      <c r="C82" s="3" t="s">
        <v>291</v>
      </c>
      <c r="D82" s="59">
        <v>0</v>
      </c>
      <c r="E82" s="59">
        <v>1</v>
      </c>
      <c r="F82" s="52">
        <v>0</v>
      </c>
      <c r="G82" s="52">
        <v>1</v>
      </c>
      <c r="H82" s="62">
        <v>1</v>
      </c>
      <c r="I82" s="62">
        <v>0</v>
      </c>
      <c r="J82" s="54">
        <v>1</v>
      </c>
      <c r="K82" s="54">
        <v>0</v>
      </c>
      <c r="L82" s="54">
        <v>0</v>
      </c>
      <c r="O82" s="84"/>
      <c r="P82"/>
      <c r="Q82"/>
      <c r="R82"/>
      <c r="W82" s="84"/>
      <c r="X82"/>
      <c r="Y82"/>
      <c r="Z82"/>
      <c r="AA82" s="74"/>
      <c r="AB82"/>
      <c r="AC82"/>
      <c r="AD82"/>
      <c r="AE82"/>
      <c r="AF82"/>
      <c r="AG82"/>
      <c r="AH82"/>
      <c r="AI82"/>
      <c r="AJ82"/>
      <c r="AK82"/>
      <c r="AL82"/>
      <c r="AM82"/>
      <c r="AN82"/>
      <c r="AO82"/>
      <c r="AP82"/>
      <c r="AQ82"/>
      <c r="AR82"/>
      <c r="AS82"/>
      <c r="AT82"/>
      <c r="AU82"/>
      <c r="AV82"/>
      <c r="AW82"/>
      <c r="AX82"/>
      <c r="AY82"/>
      <c r="AZ82"/>
      <c r="BA82"/>
      <c r="BB82"/>
    </row>
    <row r="83" spans="1:54" ht="21" customHeight="1" x14ac:dyDescent="0.2">
      <c r="A83" s="2">
        <v>79</v>
      </c>
      <c r="B83" s="3" t="s">
        <v>206</v>
      </c>
      <c r="C83" s="3" t="s">
        <v>207</v>
      </c>
      <c r="D83" s="59">
        <v>1</v>
      </c>
      <c r="E83" s="59">
        <v>0</v>
      </c>
      <c r="F83" s="52">
        <v>0</v>
      </c>
      <c r="G83" s="52">
        <v>1</v>
      </c>
      <c r="H83" s="62">
        <v>1</v>
      </c>
      <c r="I83" s="62">
        <v>0</v>
      </c>
      <c r="J83" s="54">
        <v>1</v>
      </c>
      <c r="K83" s="54">
        <v>0</v>
      </c>
      <c r="L83" s="54">
        <v>0</v>
      </c>
      <c r="O83" s="90" t="s">
        <v>1317</v>
      </c>
      <c r="P83">
        <f>SUM(P79:Q80)</f>
        <v>7.004959549301792</v>
      </c>
      <c r="Q83"/>
      <c r="R83"/>
      <c r="W83" s="84"/>
      <c r="X83"/>
      <c r="Y83"/>
      <c r="Z83"/>
      <c r="AA83" s="74"/>
      <c r="AB83"/>
      <c r="AC83"/>
      <c r="AD83"/>
      <c r="AE83"/>
      <c r="AF83"/>
      <c r="AG83"/>
      <c r="AH83"/>
      <c r="AI83"/>
      <c r="AJ83"/>
      <c r="AK83"/>
      <c r="AL83"/>
      <c r="AM83"/>
      <c r="AN83"/>
      <c r="AO83"/>
      <c r="AP83"/>
      <c r="AQ83"/>
      <c r="AR83"/>
      <c r="AS83"/>
      <c r="AT83"/>
      <c r="AU83"/>
      <c r="AV83"/>
      <c r="AW83"/>
      <c r="AX83"/>
      <c r="AY83"/>
      <c r="AZ83"/>
      <c r="BA83"/>
      <c r="BB83"/>
    </row>
    <row r="84" spans="1:54" ht="21" customHeight="1" x14ac:dyDescent="0.2">
      <c r="A84" s="2">
        <v>80</v>
      </c>
      <c r="B84" s="3" t="s">
        <v>131</v>
      </c>
      <c r="C84" s="3" t="s">
        <v>132</v>
      </c>
      <c r="D84" s="59">
        <v>1</v>
      </c>
      <c r="E84" s="59">
        <v>0</v>
      </c>
      <c r="F84" s="54">
        <v>1</v>
      </c>
      <c r="G84" s="54">
        <v>0</v>
      </c>
      <c r="H84" s="52">
        <v>0</v>
      </c>
      <c r="I84" s="52">
        <v>1</v>
      </c>
      <c r="J84" s="54">
        <v>0</v>
      </c>
      <c r="K84" s="54">
        <v>0</v>
      </c>
      <c r="L84" s="54">
        <v>1</v>
      </c>
      <c r="O84" s="90" t="s">
        <v>1318</v>
      </c>
      <c r="P84">
        <f>(2-1)*(2-1)</f>
        <v>1</v>
      </c>
      <c r="Q84"/>
      <c r="R84"/>
      <c r="W84" s="84"/>
      <c r="X84"/>
      <c r="Y84"/>
      <c r="Z84"/>
      <c r="AA84" s="74"/>
      <c r="AB84"/>
      <c r="AC84"/>
      <c r="AD84"/>
      <c r="AE84"/>
      <c r="AF84"/>
      <c r="AG84"/>
      <c r="AH84"/>
      <c r="AI84"/>
      <c r="AJ84"/>
      <c r="AK84"/>
      <c r="AL84"/>
      <c r="AM84"/>
      <c r="AN84"/>
      <c r="AO84"/>
      <c r="AP84"/>
      <c r="AQ84"/>
      <c r="AR84"/>
      <c r="AS84"/>
      <c r="AT84"/>
      <c r="AU84"/>
      <c r="AV84"/>
      <c r="AW84"/>
      <c r="AX84"/>
      <c r="AY84"/>
      <c r="AZ84"/>
      <c r="BA84"/>
      <c r="BB84"/>
    </row>
    <row r="85" spans="1:54" ht="21" customHeight="1" x14ac:dyDescent="0.2">
      <c r="A85" s="2">
        <v>81</v>
      </c>
      <c r="B85" s="3" t="s">
        <v>514</v>
      </c>
      <c r="C85" s="3" t="s">
        <v>515</v>
      </c>
      <c r="D85" s="59">
        <v>1</v>
      </c>
      <c r="E85" s="59">
        <v>0</v>
      </c>
      <c r="F85" s="54">
        <v>1</v>
      </c>
      <c r="G85" s="54">
        <v>0</v>
      </c>
      <c r="H85" s="52">
        <v>0</v>
      </c>
      <c r="I85" s="52">
        <v>1</v>
      </c>
      <c r="J85" s="54">
        <v>1</v>
      </c>
      <c r="K85" s="54">
        <v>0</v>
      </c>
      <c r="L85" s="54">
        <v>0</v>
      </c>
      <c r="O85" s="90" t="s">
        <v>1319</v>
      </c>
      <c r="P85">
        <f>_xlfn.CHISQ.INV.RT(0.05,P84)</f>
        <v>3.8414588206941236</v>
      </c>
      <c r="Q85"/>
      <c r="R85"/>
      <c r="W85" s="84"/>
      <c r="X85"/>
      <c r="Y85"/>
      <c r="Z85"/>
      <c r="AA85" s="74"/>
      <c r="AB85"/>
      <c r="AC85"/>
      <c r="AD85"/>
      <c r="AE85"/>
      <c r="AF85"/>
      <c r="AG85"/>
      <c r="AH85"/>
      <c r="AI85"/>
      <c r="AJ85"/>
      <c r="AK85"/>
      <c r="AL85"/>
      <c r="AM85"/>
      <c r="AN85"/>
      <c r="AO85"/>
      <c r="AP85"/>
      <c r="AQ85"/>
      <c r="AR85"/>
      <c r="AS85"/>
      <c r="AT85"/>
      <c r="AU85"/>
      <c r="AV85"/>
      <c r="AW85"/>
      <c r="AX85"/>
      <c r="AY85"/>
      <c r="AZ85"/>
      <c r="BA85"/>
      <c r="BB85"/>
    </row>
    <row r="86" spans="1:54" ht="21" customHeight="1" x14ac:dyDescent="0.2">
      <c r="A86" s="2">
        <v>82</v>
      </c>
      <c r="B86" s="3" t="s">
        <v>587</v>
      </c>
      <c r="C86" s="3" t="s">
        <v>588</v>
      </c>
      <c r="D86" s="59">
        <v>0</v>
      </c>
      <c r="E86" s="59">
        <v>1</v>
      </c>
      <c r="F86" s="54">
        <v>1</v>
      </c>
      <c r="G86" s="54">
        <v>0</v>
      </c>
      <c r="H86" s="54">
        <v>1</v>
      </c>
      <c r="I86" s="54">
        <v>0</v>
      </c>
      <c r="J86" s="54">
        <v>1</v>
      </c>
      <c r="K86" s="54">
        <v>0</v>
      </c>
      <c r="L86" s="54">
        <v>0</v>
      </c>
      <c r="O86" s="93" t="s">
        <v>1320</v>
      </c>
      <c r="P86" s="94">
        <f>_xlfn.CHISQ.TEST(P65:Q66,P72:Q73)</f>
        <v>8.1284210334058079E-3</v>
      </c>
      <c r="Q86" s="99" t="s">
        <v>1340</v>
      </c>
      <c r="R86"/>
      <c r="S86" s="67"/>
      <c r="T86" s="67"/>
      <c r="U86" s="67"/>
      <c r="V86" s="67"/>
      <c r="W86" s="92"/>
      <c r="X86"/>
      <c r="Y86"/>
      <c r="Z86"/>
      <c r="AA86" s="74"/>
      <c r="AB86"/>
      <c r="AC86"/>
      <c r="AD86"/>
      <c r="AE86"/>
      <c r="AF86"/>
      <c r="AG86"/>
      <c r="AH86"/>
      <c r="AI86"/>
      <c r="AJ86"/>
      <c r="AK86"/>
      <c r="AL86"/>
      <c r="AM86"/>
      <c r="AN86"/>
      <c r="AO86"/>
      <c r="AP86"/>
      <c r="AQ86"/>
      <c r="AR86"/>
      <c r="AS86"/>
      <c r="AT86"/>
      <c r="AU86"/>
      <c r="AV86"/>
      <c r="AW86"/>
      <c r="AX86"/>
      <c r="AY86"/>
      <c r="AZ86"/>
      <c r="BA86"/>
      <c r="BB86"/>
    </row>
    <row r="87" spans="1:54" ht="21" customHeight="1" x14ac:dyDescent="0.2">
      <c r="A87" s="2">
        <v>83</v>
      </c>
      <c r="B87" s="3" t="s">
        <v>874</v>
      </c>
      <c r="C87" s="3" t="s">
        <v>875</v>
      </c>
      <c r="D87" s="59">
        <v>0</v>
      </c>
      <c r="E87" s="59">
        <v>1</v>
      </c>
      <c r="F87" s="52">
        <v>0</v>
      </c>
      <c r="G87" s="52">
        <v>1</v>
      </c>
      <c r="H87" s="52">
        <v>0</v>
      </c>
      <c r="I87" s="52">
        <v>1</v>
      </c>
      <c r="J87" s="54">
        <v>1</v>
      </c>
      <c r="K87" s="54">
        <v>0</v>
      </c>
      <c r="L87" s="54">
        <v>0</v>
      </c>
      <c r="N87" s="84"/>
      <c r="S87"/>
      <c r="T87"/>
      <c r="U87"/>
      <c r="V87"/>
      <c r="W87"/>
      <c r="X87"/>
      <c r="Y87"/>
      <c r="Z87"/>
      <c r="AA87" s="74"/>
      <c r="AB87"/>
      <c r="AC87"/>
      <c r="AD87"/>
      <c r="AE87"/>
      <c r="AF87"/>
      <c r="AG87"/>
      <c r="AH87"/>
      <c r="AI87"/>
      <c r="AJ87"/>
      <c r="AK87"/>
      <c r="AL87"/>
      <c r="AM87"/>
      <c r="AN87"/>
      <c r="AO87"/>
      <c r="AP87"/>
      <c r="AQ87"/>
      <c r="AR87"/>
      <c r="AS87"/>
      <c r="AT87"/>
      <c r="AU87"/>
      <c r="AV87"/>
      <c r="AW87"/>
      <c r="AX87"/>
      <c r="AY87"/>
      <c r="AZ87"/>
      <c r="BA87"/>
      <c r="BB87"/>
    </row>
    <row r="88" spans="1:54" ht="21" customHeight="1" x14ac:dyDescent="0.2">
      <c r="A88" s="2">
        <v>84</v>
      </c>
      <c r="B88" s="3" t="s">
        <v>298</v>
      </c>
      <c r="C88" s="3" t="s">
        <v>299</v>
      </c>
      <c r="D88" s="59">
        <v>1</v>
      </c>
      <c r="E88" s="59">
        <v>0</v>
      </c>
      <c r="F88" s="54">
        <v>1</v>
      </c>
      <c r="G88" s="54">
        <v>0</v>
      </c>
      <c r="H88" s="54">
        <v>1</v>
      </c>
      <c r="I88" s="54">
        <v>0</v>
      </c>
      <c r="J88" s="54">
        <v>1</v>
      </c>
      <c r="K88" s="54">
        <v>0</v>
      </c>
      <c r="L88" s="54">
        <v>0</v>
      </c>
      <c r="N88" s="84"/>
      <c r="S88"/>
      <c r="T88"/>
      <c r="U88"/>
      <c r="V88"/>
      <c r="W88"/>
      <c r="X88"/>
      <c r="Y88"/>
      <c r="Z88"/>
      <c r="AA88" s="74"/>
      <c r="AB88"/>
      <c r="AC88"/>
      <c r="AD88"/>
      <c r="AE88"/>
      <c r="AF88"/>
      <c r="AG88"/>
      <c r="AH88"/>
      <c r="AI88"/>
      <c r="AJ88"/>
      <c r="AK88"/>
      <c r="AL88"/>
      <c r="AM88"/>
      <c r="AN88"/>
      <c r="AO88"/>
      <c r="AP88"/>
      <c r="AQ88"/>
      <c r="AR88"/>
      <c r="AS88"/>
      <c r="AT88"/>
      <c r="AU88"/>
      <c r="AV88"/>
      <c r="AW88"/>
      <c r="AX88"/>
      <c r="AY88"/>
      <c r="AZ88"/>
      <c r="BA88"/>
      <c r="BB88"/>
    </row>
    <row r="89" spans="1:54" ht="21" customHeight="1" x14ac:dyDescent="0.2">
      <c r="A89" s="2">
        <v>85</v>
      </c>
      <c r="B89" s="3" t="s">
        <v>264</v>
      </c>
      <c r="C89" s="3" t="s">
        <v>265</v>
      </c>
      <c r="D89" s="59">
        <v>1</v>
      </c>
      <c r="E89" s="59">
        <v>0</v>
      </c>
      <c r="F89" s="54">
        <v>1</v>
      </c>
      <c r="G89" s="54">
        <v>0</v>
      </c>
      <c r="H89" s="62">
        <v>1</v>
      </c>
      <c r="I89" s="62">
        <v>0</v>
      </c>
      <c r="J89" s="54">
        <v>1</v>
      </c>
      <c r="K89" s="54">
        <v>0</v>
      </c>
      <c r="L89" s="54">
        <v>0</v>
      </c>
      <c r="N89" s="84"/>
      <c r="O89" s="96" t="s">
        <v>1322</v>
      </c>
      <c r="P89" s="124"/>
      <c r="S89"/>
      <c r="T89"/>
      <c r="U89"/>
      <c r="V89"/>
      <c r="W89"/>
      <c r="X89"/>
      <c r="Y89"/>
      <c r="Z89"/>
      <c r="AA89" s="74"/>
      <c r="AB89"/>
      <c r="AC89"/>
      <c r="AD89"/>
      <c r="AE89"/>
      <c r="AF89"/>
      <c r="AG89"/>
      <c r="AH89"/>
      <c r="AI89"/>
      <c r="AJ89"/>
      <c r="AK89"/>
      <c r="AL89"/>
      <c r="AM89"/>
      <c r="AN89"/>
      <c r="AO89"/>
      <c r="AP89"/>
      <c r="AQ89"/>
      <c r="AR89"/>
      <c r="AS89"/>
      <c r="AT89"/>
      <c r="AU89"/>
      <c r="AV89"/>
      <c r="AW89"/>
      <c r="AX89"/>
      <c r="AY89"/>
      <c r="AZ89"/>
      <c r="BA89"/>
      <c r="BB89"/>
    </row>
    <row r="90" spans="1:54" ht="21" customHeight="1" x14ac:dyDescent="0.2">
      <c r="A90" s="2">
        <v>86</v>
      </c>
      <c r="B90" s="3" t="s">
        <v>543</v>
      </c>
      <c r="C90" s="3" t="s">
        <v>544</v>
      </c>
      <c r="D90" s="59">
        <v>0</v>
      </c>
      <c r="E90" s="59">
        <v>1</v>
      </c>
      <c r="F90" s="61">
        <v>1</v>
      </c>
      <c r="G90" s="61">
        <v>0</v>
      </c>
      <c r="H90" s="54">
        <v>1</v>
      </c>
      <c r="I90" s="54">
        <v>0</v>
      </c>
      <c r="J90" s="54">
        <v>1</v>
      </c>
      <c r="K90" s="54">
        <v>0</v>
      </c>
      <c r="L90" s="54">
        <v>0</v>
      </c>
      <c r="N90" s="84"/>
      <c r="O90"/>
      <c r="P90"/>
      <c r="Q90"/>
      <c r="R90"/>
      <c r="S90"/>
      <c r="T90" s="72"/>
      <c r="U90" s="72"/>
      <c r="V90" s="72"/>
      <c r="W90" s="72"/>
      <c r="X90"/>
      <c r="Y90"/>
      <c r="Z90"/>
      <c r="AA90" s="74"/>
      <c r="AB90"/>
      <c r="AC90"/>
      <c r="AD90"/>
      <c r="AE90"/>
      <c r="AF90"/>
      <c r="AG90"/>
      <c r="AH90"/>
      <c r="AI90"/>
      <c r="AJ90"/>
      <c r="AK90"/>
      <c r="AL90"/>
      <c r="AM90"/>
      <c r="AN90"/>
      <c r="AO90"/>
      <c r="AP90"/>
      <c r="AQ90"/>
      <c r="AR90"/>
      <c r="AS90"/>
      <c r="AT90"/>
      <c r="AU90"/>
      <c r="AV90"/>
      <c r="AW90"/>
      <c r="AX90"/>
      <c r="AY90"/>
      <c r="AZ90"/>
      <c r="BA90"/>
      <c r="BB90"/>
    </row>
    <row r="91" spans="1:54" ht="21" customHeight="1" x14ac:dyDescent="0.2">
      <c r="A91" s="2">
        <v>87</v>
      </c>
      <c r="B91" s="3" t="s">
        <v>709</v>
      </c>
      <c r="C91" s="3" t="s">
        <v>710</v>
      </c>
      <c r="D91" s="59">
        <v>0</v>
      </c>
      <c r="E91" s="59">
        <v>1</v>
      </c>
      <c r="F91" s="54">
        <v>1</v>
      </c>
      <c r="G91" s="54">
        <v>0</v>
      </c>
      <c r="H91" s="62">
        <v>1</v>
      </c>
      <c r="I91" s="62">
        <v>0</v>
      </c>
      <c r="J91" s="54">
        <v>0</v>
      </c>
      <c r="K91" s="54">
        <v>0</v>
      </c>
      <c r="L91" s="54">
        <v>1</v>
      </c>
      <c r="N91" s="84"/>
      <c r="O91" t="s">
        <v>1323</v>
      </c>
      <c r="P91"/>
      <c r="Q91"/>
      <c r="R91"/>
      <c r="S91"/>
      <c r="T91" t="s">
        <v>1311</v>
      </c>
      <c r="U91"/>
      <c r="V91" s="85"/>
      <c r="W91" s="84"/>
      <c r="X91"/>
      <c r="Y91"/>
      <c r="Z91"/>
      <c r="AA91" s="74"/>
      <c r="AB91"/>
      <c r="AC91"/>
      <c r="AD91"/>
      <c r="AE91"/>
      <c r="AF91"/>
      <c r="AG91"/>
      <c r="AH91"/>
      <c r="AI91"/>
      <c r="AJ91"/>
      <c r="AK91"/>
      <c r="AL91"/>
      <c r="AM91"/>
      <c r="AN91"/>
      <c r="AO91"/>
      <c r="AP91"/>
      <c r="AQ91"/>
      <c r="AR91"/>
      <c r="AS91"/>
      <c r="AT91"/>
      <c r="AU91"/>
      <c r="AV91"/>
      <c r="AW91"/>
      <c r="AX91"/>
      <c r="AY91"/>
      <c r="AZ91"/>
      <c r="BA91"/>
      <c r="BB91"/>
    </row>
    <row r="92" spans="1:54" ht="21" customHeight="1" x14ac:dyDescent="0.2">
      <c r="A92" s="2">
        <v>88</v>
      </c>
      <c r="B92" s="3" t="s">
        <v>757</v>
      </c>
      <c r="C92" s="3" t="s">
        <v>758</v>
      </c>
      <c r="D92" s="59">
        <v>1</v>
      </c>
      <c r="E92" s="59">
        <v>0</v>
      </c>
      <c r="F92" s="52">
        <v>0</v>
      </c>
      <c r="G92" s="52">
        <v>1</v>
      </c>
      <c r="H92" s="62">
        <v>1</v>
      </c>
      <c r="I92" s="62">
        <v>0</v>
      </c>
      <c r="J92" s="52">
        <v>0</v>
      </c>
      <c r="K92" s="52">
        <v>1</v>
      </c>
      <c r="L92" s="52">
        <v>0</v>
      </c>
      <c r="N92" s="84"/>
      <c r="O92"/>
      <c r="P92"/>
      <c r="Q92"/>
      <c r="R92"/>
      <c r="S92"/>
      <c r="T92"/>
      <c r="U92"/>
      <c r="V92" s="85"/>
      <c r="W92" s="84"/>
      <c r="X92"/>
      <c r="Y92"/>
      <c r="Z92"/>
      <c r="AA92" s="74"/>
      <c r="AB92"/>
      <c r="AC92"/>
      <c r="AD92"/>
      <c r="AE92"/>
      <c r="AF92"/>
      <c r="AG92"/>
      <c r="AH92"/>
      <c r="AI92"/>
      <c r="AJ92"/>
      <c r="AK92"/>
      <c r="AL92"/>
      <c r="AM92"/>
      <c r="AN92"/>
      <c r="AO92"/>
      <c r="AP92"/>
      <c r="AQ92"/>
      <c r="AR92"/>
      <c r="AS92"/>
      <c r="AT92"/>
      <c r="AU92"/>
      <c r="AV92"/>
      <c r="AW92"/>
      <c r="AX92"/>
      <c r="AY92"/>
      <c r="AZ92"/>
      <c r="BA92"/>
      <c r="BB92"/>
    </row>
    <row r="93" spans="1:54" ht="21" customHeight="1" thickBot="1" x14ac:dyDescent="0.25">
      <c r="A93" s="2">
        <v>89</v>
      </c>
      <c r="B93" s="3" t="s">
        <v>734</v>
      </c>
      <c r="C93" s="3" t="s">
        <v>735</v>
      </c>
      <c r="D93" s="59">
        <v>0</v>
      </c>
      <c r="E93" s="59">
        <v>1</v>
      </c>
      <c r="F93" s="54">
        <v>1</v>
      </c>
      <c r="G93" s="54">
        <v>0</v>
      </c>
      <c r="H93" s="62">
        <v>1</v>
      </c>
      <c r="I93" s="62">
        <v>0</v>
      </c>
      <c r="J93" s="54">
        <v>1</v>
      </c>
      <c r="K93" s="54">
        <v>0</v>
      </c>
      <c r="L93" s="54">
        <v>0</v>
      </c>
      <c r="N93" s="84"/>
      <c r="O93" t="str">
        <f>IF(O64="","",O64)</f>
        <v/>
      </c>
      <c r="P93" t="str">
        <f t="shared" ref="P93:Q93" si="12">IF(P64="","",P64)</f>
        <v>Prior Failed Startup</v>
      </c>
      <c r="Q93" t="str">
        <f t="shared" si="12"/>
        <v>Prior Successful Startup</v>
      </c>
      <c r="R93" t="s">
        <v>1296</v>
      </c>
      <c r="S93"/>
      <c r="T93" t="s">
        <v>1324</v>
      </c>
      <c r="U93"/>
      <c r="V93" s="77" t="s">
        <v>1325</v>
      </c>
      <c r="W93" s="92">
        <v>0.05</v>
      </c>
      <c r="X93"/>
      <c r="Y93"/>
      <c r="Z93"/>
      <c r="AA93" s="74"/>
      <c r="AB93"/>
      <c r="AC93"/>
      <c r="AD93"/>
      <c r="AE93"/>
      <c r="AF93"/>
      <c r="AG93"/>
      <c r="AH93"/>
      <c r="AI93"/>
      <c r="AJ93"/>
      <c r="AK93"/>
      <c r="AL93"/>
      <c r="AM93"/>
      <c r="AN93"/>
      <c r="AO93"/>
      <c r="AP93"/>
      <c r="AQ93"/>
      <c r="AR93"/>
      <c r="AS93"/>
      <c r="AT93"/>
      <c r="AU93"/>
      <c r="AV93"/>
      <c r="AW93"/>
      <c r="AX93"/>
      <c r="AY93"/>
      <c r="AZ93"/>
      <c r="BA93"/>
      <c r="BB93"/>
    </row>
    <row r="94" spans="1:54" ht="21" customHeight="1" thickTop="1" x14ac:dyDescent="0.2">
      <c r="A94" s="2">
        <v>90</v>
      </c>
      <c r="B94" s="3" t="s">
        <v>91</v>
      </c>
      <c r="C94" s="3" t="s">
        <v>92</v>
      </c>
      <c r="D94" s="59">
        <v>1</v>
      </c>
      <c r="E94" s="59">
        <v>0</v>
      </c>
      <c r="F94" s="54">
        <v>1</v>
      </c>
      <c r="G94" s="54">
        <v>0</v>
      </c>
      <c r="H94" s="54">
        <v>1</v>
      </c>
      <c r="I94" s="54">
        <v>0</v>
      </c>
      <c r="J94" s="54">
        <v>1</v>
      </c>
      <c r="K94" s="54">
        <v>0</v>
      </c>
      <c r="L94" s="54">
        <v>0</v>
      </c>
      <c r="N94" s="84"/>
      <c r="O94" t="str">
        <f t="shared" ref="O94:O95" si="13">IF(O65="","",O65)</f>
        <v>Success</v>
      </c>
      <c r="P94" s="76">
        <f t="array" ref="P94:Q95">MMULT(R94:R95,P96:Q96)/R96</f>
        <v>64.078431372549019</v>
      </c>
      <c r="Q94" s="144">
        <v>21.921568627450981</v>
      </c>
      <c r="R94">
        <f t="shared" ref="R94:R95" si="14">SUM(P65:Q65)</f>
        <v>86</v>
      </c>
      <c r="S94"/>
      <c r="T94" s="132" t="s">
        <v>1326</v>
      </c>
      <c r="U94" s="132" t="s">
        <v>1327</v>
      </c>
      <c r="V94" s="133" t="s">
        <v>1328</v>
      </c>
      <c r="W94" s="134" t="s">
        <v>1318</v>
      </c>
      <c r="X94"/>
      <c r="Y94"/>
      <c r="Z94"/>
      <c r="AA94" s="74"/>
      <c r="AB94"/>
      <c r="AC94"/>
      <c r="AD94"/>
      <c r="AE94"/>
      <c r="AF94"/>
      <c r="AG94"/>
      <c r="AH94"/>
      <c r="AI94"/>
      <c r="AJ94"/>
      <c r="AK94"/>
      <c r="AL94"/>
      <c r="AM94"/>
      <c r="AN94"/>
      <c r="AO94"/>
      <c r="AP94"/>
      <c r="AQ94"/>
      <c r="AR94"/>
      <c r="AS94"/>
      <c r="AT94"/>
      <c r="AU94"/>
      <c r="AV94"/>
      <c r="AW94"/>
      <c r="AX94"/>
      <c r="AY94"/>
      <c r="AZ94"/>
      <c r="BA94"/>
      <c r="BB94"/>
    </row>
    <row r="95" spans="1:54" ht="21" customHeight="1" x14ac:dyDescent="0.2">
      <c r="A95" s="2">
        <v>91</v>
      </c>
      <c r="B95" s="3" t="s">
        <v>583</v>
      </c>
      <c r="C95" s="3" t="s">
        <v>584</v>
      </c>
      <c r="D95" s="59">
        <v>1</v>
      </c>
      <c r="E95" s="59">
        <v>0</v>
      </c>
      <c r="F95" s="54">
        <v>1</v>
      </c>
      <c r="G95" s="54">
        <v>0</v>
      </c>
      <c r="H95" s="62">
        <v>1</v>
      </c>
      <c r="I95" s="62">
        <v>0</v>
      </c>
      <c r="J95" s="54">
        <v>1</v>
      </c>
      <c r="K95" s="54">
        <v>0</v>
      </c>
      <c r="L95" s="54">
        <v>0</v>
      </c>
      <c r="N95" s="84"/>
      <c r="O95" t="str">
        <f t="shared" si="13"/>
        <v>Failure</v>
      </c>
      <c r="P95" s="80">
        <v>49.921568627450981</v>
      </c>
      <c r="Q95" s="81">
        <v>17.078431372549019</v>
      </c>
      <c r="R95">
        <f t="shared" si="14"/>
        <v>67</v>
      </c>
      <c r="S95"/>
      <c r="T95">
        <f>R96</f>
        <v>153</v>
      </c>
      <c r="U95">
        <f>COUNT(P65:P66)</f>
        <v>2</v>
      </c>
      <c r="V95" s="95">
        <f>COUNT(P65:Q65)</f>
        <v>2</v>
      </c>
      <c r="W95" s="116">
        <f>(U95-1)*(V95-1)</f>
        <v>1</v>
      </c>
      <c r="X95"/>
      <c r="Y95"/>
      <c r="Z95"/>
      <c r="AA95" s="74"/>
      <c r="AB95"/>
      <c r="AC95"/>
      <c r="AD95"/>
      <c r="AE95"/>
      <c r="AF95"/>
      <c r="AG95"/>
      <c r="AH95"/>
      <c r="AI95"/>
      <c r="AJ95"/>
      <c r="AK95"/>
      <c r="AL95"/>
      <c r="AM95"/>
      <c r="AN95"/>
      <c r="AO95"/>
      <c r="AP95"/>
      <c r="AQ95"/>
      <c r="AR95"/>
      <c r="AS95"/>
      <c r="AT95"/>
      <c r="AU95"/>
      <c r="AV95"/>
      <c r="AW95"/>
      <c r="AX95"/>
      <c r="AY95"/>
      <c r="AZ95"/>
      <c r="BA95"/>
      <c r="BB95"/>
    </row>
    <row r="96" spans="1:54" ht="21" customHeight="1" x14ac:dyDescent="0.2">
      <c r="A96" s="2">
        <v>92</v>
      </c>
      <c r="B96" s="3" t="s">
        <v>84</v>
      </c>
      <c r="C96" s="3" t="s">
        <v>85</v>
      </c>
      <c r="D96" s="59">
        <v>1</v>
      </c>
      <c r="E96" s="59">
        <v>0</v>
      </c>
      <c r="F96" s="54">
        <v>1</v>
      </c>
      <c r="G96" s="54">
        <v>0</v>
      </c>
      <c r="H96" s="52">
        <v>0</v>
      </c>
      <c r="I96" s="52">
        <v>1</v>
      </c>
      <c r="J96" s="54">
        <v>0</v>
      </c>
      <c r="K96" s="54">
        <v>0</v>
      </c>
      <c r="L96" s="54">
        <v>1</v>
      </c>
      <c r="N96" s="84"/>
      <c r="O96" t="s">
        <v>1296</v>
      </c>
      <c r="P96">
        <f t="shared" ref="P96:Q96" si="15">SUM(P65:P66)</f>
        <v>114</v>
      </c>
      <c r="Q96">
        <f t="shared" si="15"/>
        <v>39</v>
      </c>
      <c r="R96">
        <f>SUM(R94:R95)</f>
        <v>153</v>
      </c>
      <c r="S96"/>
      <c r="T96"/>
      <c r="U96"/>
      <c r="V96" s="85"/>
      <c r="W96" s="84"/>
      <c r="X96"/>
      <c r="Y96"/>
      <c r="Z96"/>
      <c r="AA96" s="74"/>
      <c r="AB96"/>
      <c r="AC96"/>
      <c r="AD96"/>
      <c r="AE96"/>
      <c r="AF96"/>
      <c r="AG96"/>
      <c r="AH96"/>
      <c r="AI96"/>
      <c r="AJ96"/>
      <c r="AK96"/>
      <c r="AL96"/>
      <c r="AM96"/>
      <c r="AN96"/>
      <c r="AO96"/>
      <c r="AP96"/>
      <c r="AQ96"/>
      <c r="AR96"/>
      <c r="AS96"/>
      <c r="AT96"/>
      <c r="AU96"/>
      <c r="AV96"/>
      <c r="AW96"/>
      <c r="AX96"/>
      <c r="AY96"/>
      <c r="AZ96"/>
      <c r="BA96"/>
      <c r="BB96"/>
    </row>
    <row r="97" spans="1:54" ht="21" customHeight="1" thickBot="1" x14ac:dyDescent="0.25">
      <c r="A97" s="2">
        <v>93</v>
      </c>
      <c r="B97" s="3" t="s">
        <v>14</v>
      </c>
      <c r="C97" s="3" t="s">
        <v>15</v>
      </c>
      <c r="D97" s="59">
        <v>1</v>
      </c>
      <c r="E97" s="59">
        <v>0</v>
      </c>
      <c r="F97" s="54">
        <v>1</v>
      </c>
      <c r="G97" s="54">
        <v>0</v>
      </c>
      <c r="H97" s="54">
        <v>1</v>
      </c>
      <c r="I97" s="54">
        <v>0</v>
      </c>
      <c r="J97" s="52">
        <v>0</v>
      </c>
      <c r="K97" s="52">
        <v>1</v>
      </c>
      <c r="L97" s="52">
        <v>0</v>
      </c>
      <c r="N97" s="84"/>
      <c r="O97"/>
      <c r="P97"/>
      <c r="Q97"/>
      <c r="R97"/>
      <c r="S97"/>
      <c r="T97" t="s">
        <v>1329</v>
      </c>
      <c r="U97"/>
      <c r="V97" s="77"/>
      <c r="W97" s="92"/>
      <c r="X97"/>
      <c r="Y97"/>
      <c r="Z97"/>
      <c r="AA97" s="74"/>
      <c r="AB97"/>
      <c r="AC97"/>
      <c r="AD97"/>
      <c r="AE97"/>
      <c r="AF97"/>
      <c r="AG97"/>
      <c r="AH97"/>
      <c r="AI97"/>
      <c r="AJ97"/>
      <c r="AK97"/>
      <c r="AL97"/>
      <c r="AM97"/>
      <c r="AN97"/>
      <c r="AO97"/>
      <c r="AP97"/>
      <c r="AQ97"/>
      <c r="AR97"/>
      <c r="AS97"/>
      <c r="AT97"/>
      <c r="AU97"/>
      <c r="AV97"/>
      <c r="AW97"/>
      <c r="AX97"/>
      <c r="AY97"/>
      <c r="AZ97"/>
      <c r="BA97"/>
      <c r="BB97"/>
    </row>
    <row r="98" spans="1:54" ht="21" customHeight="1" thickTop="1" x14ac:dyDescent="0.2">
      <c r="A98" s="2">
        <v>94</v>
      </c>
      <c r="B98" s="3" t="s">
        <v>269</v>
      </c>
      <c r="C98" s="3" t="s">
        <v>270</v>
      </c>
      <c r="D98" s="59">
        <v>1</v>
      </c>
      <c r="E98" s="59">
        <v>0</v>
      </c>
      <c r="F98" s="52">
        <v>0</v>
      </c>
      <c r="G98" s="52">
        <v>1</v>
      </c>
      <c r="H98" s="54">
        <v>1</v>
      </c>
      <c r="I98" s="54">
        <v>0</v>
      </c>
      <c r="J98" s="54">
        <v>0</v>
      </c>
      <c r="K98" s="54">
        <v>0</v>
      </c>
      <c r="L98" s="54">
        <v>1</v>
      </c>
      <c r="N98" s="84"/>
      <c r="O98"/>
      <c r="P98" t="s">
        <v>1330</v>
      </c>
      <c r="Q98"/>
      <c r="R98"/>
      <c r="S98"/>
      <c r="T98" s="132" t="s">
        <v>1331</v>
      </c>
      <c r="U98" s="132" t="s">
        <v>1332</v>
      </c>
      <c r="V98" s="133" t="s">
        <v>1299</v>
      </c>
      <c r="W98" s="134" t="s">
        <v>1333</v>
      </c>
      <c r="X98" s="136" t="s">
        <v>1334</v>
      </c>
      <c r="Y98" s="132" t="s">
        <v>1335</v>
      </c>
      <c r="Z98" s="132" t="s">
        <v>1336</v>
      </c>
      <c r="AA98" s="74"/>
      <c r="AB98"/>
      <c r="AC98"/>
      <c r="AD98"/>
      <c r="AE98"/>
      <c r="AF98"/>
      <c r="AG98"/>
      <c r="AH98"/>
      <c r="AI98"/>
      <c r="AJ98"/>
      <c r="AK98"/>
      <c r="AL98"/>
      <c r="AM98"/>
      <c r="AN98"/>
      <c r="AO98"/>
      <c r="AP98"/>
      <c r="AQ98"/>
      <c r="AR98"/>
      <c r="AS98"/>
      <c r="AT98"/>
      <c r="AU98"/>
      <c r="AV98"/>
      <c r="AW98"/>
      <c r="AX98"/>
      <c r="AY98"/>
      <c r="AZ98"/>
      <c r="BA98"/>
      <c r="BB98"/>
    </row>
    <row r="99" spans="1:54" ht="21" customHeight="1" x14ac:dyDescent="0.2">
      <c r="A99" s="2">
        <v>95</v>
      </c>
      <c r="B99" s="3" t="s">
        <v>47</v>
      </c>
      <c r="C99" s="3" t="s">
        <v>48</v>
      </c>
      <c r="D99" s="59">
        <v>0</v>
      </c>
      <c r="E99" s="59">
        <v>1</v>
      </c>
      <c r="F99" s="54">
        <v>1</v>
      </c>
      <c r="G99" s="54">
        <v>0</v>
      </c>
      <c r="H99" s="62">
        <v>1</v>
      </c>
      <c r="I99" s="62">
        <v>0</v>
      </c>
      <c r="J99" s="54">
        <v>0</v>
      </c>
      <c r="K99" s="54">
        <v>0</v>
      </c>
      <c r="L99" s="54">
        <v>1</v>
      </c>
      <c r="N99" s="84"/>
      <c r="O99"/>
      <c r="P99"/>
      <c r="Q99"/>
      <c r="R99"/>
      <c r="S99"/>
      <c r="T99" t="s">
        <v>1337</v>
      </c>
      <c r="U99">
        <f>[1]!CHI_STAT2(P65:Q66,P94:Q95)</f>
        <v>7.004959549301792</v>
      </c>
      <c r="V99" s="95">
        <f>_xlfn.CHISQ.DIST.RT(U99,W95)</f>
        <v>8.1284210334058079E-3</v>
      </c>
      <c r="W99" s="116">
        <f>[1]!CHISQ_INV_RT(W93,W95)</f>
        <v>3.8414588206941236</v>
      </c>
      <c r="X99" s="129" t="str">
        <f>IF(W99&lt;U99,"yes","no")</f>
        <v>yes</v>
      </c>
      <c r="Y99">
        <f>SQRT(U99/(T95*(MIN(U95,V95)-1)))</f>
        <v>0.21397207607966459</v>
      </c>
      <c r="Z99">
        <f>(P65/Q65)/(P66/Q66)</f>
        <v>0.34482758620689652</v>
      </c>
      <c r="AA99" s="74"/>
      <c r="AB99"/>
      <c r="AC99"/>
      <c r="AD99"/>
      <c r="AE99"/>
      <c r="AF99"/>
      <c r="AG99"/>
      <c r="AH99"/>
      <c r="AI99"/>
      <c r="AJ99"/>
      <c r="AK99"/>
      <c r="AL99"/>
      <c r="AM99"/>
      <c r="AN99"/>
      <c r="AO99"/>
      <c r="AP99"/>
      <c r="AQ99"/>
      <c r="AR99"/>
      <c r="AS99"/>
      <c r="AT99"/>
      <c r="AU99"/>
      <c r="AV99"/>
      <c r="AW99"/>
      <c r="AX99"/>
      <c r="AY99"/>
      <c r="AZ99"/>
      <c r="BA99"/>
      <c r="BB99"/>
    </row>
    <row r="100" spans="1:54" ht="21" customHeight="1" x14ac:dyDescent="0.2">
      <c r="A100" s="2">
        <v>96</v>
      </c>
      <c r="B100" s="3" t="s">
        <v>751</v>
      </c>
      <c r="C100" s="3" t="s">
        <v>752</v>
      </c>
      <c r="D100" s="59">
        <v>0</v>
      </c>
      <c r="E100" s="59">
        <v>1</v>
      </c>
      <c r="F100" s="54">
        <v>1</v>
      </c>
      <c r="G100" s="54">
        <v>0</v>
      </c>
      <c r="H100" s="62">
        <v>1</v>
      </c>
      <c r="I100" s="62">
        <v>0</v>
      </c>
      <c r="J100" s="54">
        <v>0</v>
      </c>
      <c r="K100" s="54">
        <v>0</v>
      </c>
      <c r="L100" s="54">
        <v>1</v>
      </c>
      <c r="N100" s="84"/>
      <c r="O100"/>
      <c r="P100" s="135" t="s">
        <v>1299</v>
      </c>
      <c r="Q100" s="98">
        <f>[1]!FISHERTEST(P65:Q66)</f>
        <v>9.037611679543674E-3</v>
      </c>
      <c r="R100"/>
      <c r="S100"/>
      <c r="T100" t="s">
        <v>1338</v>
      </c>
      <c r="U100">
        <f>[1]!CHI_MAX2(P65:Q66,P94:Q95)</f>
        <v>7.2969524254089411</v>
      </c>
      <c r="V100" s="77">
        <f>_xlfn.CHISQ.DIST.RT(U100,W95)</f>
        <v>6.9071669524276508E-3</v>
      </c>
      <c r="W100" s="92">
        <f>[1]!CHISQ_INV_RT(W93,W95)</f>
        <v>3.8414588206941236</v>
      </c>
      <c r="X100" s="129" t="str">
        <f>IF(W100&lt;U100,"yes","no")</f>
        <v>yes</v>
      </c>
      <c r="Y100">
        <f>SQRT(U100/(T95*(MIN(U95,V95)-1)))</f>
        <v>0.21838612481674916</v>
      </c>
      <c r="Z100">
        <f>Z99</f>
        <v>0.34482758620689652</v>
      </c>
      <c r="AA100" s="74"/>
      <c r="AB100"/>
      <c r="AC100"/>
      <c r="AD100"/>
      <c r="AE100"/>
      <c r="AF100"/>
      <c r="AG100"/>
      <c r="AH100"/>
      <c r="AI100"/>
      <c r="AJ100"/>
      <c r="AK100"/>
      <c r="AL100"/>
      <c r="AM100"/>
      <c r="AN100"/>
      <c r="AO100"/>
      <c r="AP100"/>
      <c r="AQ100"/>
      <c r="AR100"/>
      <c r="AS100"/>
      <c r="AT100"/>
      <c r="AU100"/>
      <c r="AV100"/>
      <c r="AW100"/>
      <c r="AX100"/>
      <c r="AY100"/>
      <c r="AZ100"/>
      <c r="BA100"/>
      <c r="BB100"/>
    </row>
    <row r="101" spans="1:54" ht="21" customHeight="1" x14ac:dyDescent="0.2">
      <c r="A101" s="2">
        <v>97</v>
      </c>
      <c r="B101" s="3" t="s">
        <v>554</v>
      </c>
      <c r="C101" s="3" t="s">
        <v>555</v>
      </c>
      <c r="D101" s="59">
        <v>1</v>
      </c>
      <c r="E101" s="59">
        <v>0</v>
      </c>
      <c r="F101" s="54">
        <v>1</v>
      </c>
      <c r="G101" s="54">
        <v>0</v>
      </c>
      <c r="H101" s="54">
        <v>1</v>
      </c>
      <c r="I101" s="54">
        <v>0</v>
      </c>
      <c r="J101" s="54">
        <v>1</v>
      </c>
      <c r="K101" s="54">
        <v>0</v>
      </c>
      <c r="L101" s="54">
        <v>0</v>
      </c>
      <c r="N101" s="84"/>
      <c r="O101"/>
      <c r="P101"/>
      <c r="Q101"/>
      <c r="R101"/>
      <c r="S101"/>
      <c r="T101" s="147"/>
      <c r="U101" s="147"/>
      <c r="V101" s="148"/>
      <c r="W101" s="149"/>
      <c r="X101" s="147"/>
      <c r="Y101" s="147"/>
      <c r="Z101" s="147"/>
      <c r="AA101" s="74"/>
      <c r="AB101"/>
      <c r="AC101"/>
      <c r="AD101"/>
      <c r="AE101"/>
      <c r="AF101"/>
      <c r="AG101"/>
      <c r="AH101"/>
      <c r="AI101"/>
      <c r="AJ101"/>
      <c r="AK101"/>
      <c r="AL101"/>
      <c r="AM101"/>
      <c r="AN101"/>
      <c r="AO101"/>
      <c r="AP101"/>
      <c r="AQ101"/>
      <c r="AR101"/>
      <c r="AS101"/>
      <c r="AT101"/>
      <c r="AU101"/>
      <c r="AV101"/>
      <c r="AW101"/>
      <c r="AX101"/>
      <c r="AY101"/>
      <c r="AZ101"/>
      <c r="BA101"/>
      <c r="BB101"/>
    </row>
    <row r="102" spans="1:54" ht="21" customHeight="1" x14ac:dyDescent="0.2">
      <c r="A102" s="2">
        <v>98</v>
      </c>
      <c r="B102" s="3" t="s">
        <v>386</v>
      </c>
      <c r="C102" s="3" t="s">
        <v>387</v>
      </c>
      <c r="D102" s="59">
        <v>0</v>
      </c>
      <c r="E102" s="59">
        <v>1</v>
      </c>
      <c r="F102" s="54">
        <v>1</v>
      </c>
      <c r="G102" s="54">
        <v>0</v>
      </c>
      <c r="H102" s="62">
        <v>1</v>
      </c>
      <c r="I102" s="62">
        <v>0</v>
      </c>
      <c r="J102" s="52">
        <v>0</v>
      </c>
      <c r="K102" s="52">
        <v>1</v>
      </c>
      <c r="L102" s="52">
        <v>0</v>
      </c>
      <c r="N102" s="84"/>
      <c r="O102"/>
      <c r="P102"/>
      <c r="Q102"/>
      <c r="R102"/>
      <c r="S102"/>
      <c r="T102"/>
      <c r="U102"/>
      <c r="V102" s="85"/>
      <c r="W102" s="84"/>
      <c r="X102"/>
      <c r="Y102"/>
      <c r="Z102"/>
      <c r="AA102" s="74"/>
      <c r="AB102"/>
      <c r="AC102"/>
      <c r="AD102"/>
      <c r="AE102"/>
      <c r="AF102"/>
      <c r="AG102"/>
      <c r="AH102"/>
      <c r="AI102"/>
      <c r="AJ102"/>
      <c r="AK102"/>
      <c r="AL102"/>
      <c r="AM102"/>
      <c r="AN102"/>
      <c r="AO102"/>
      <c r="AP102"/>
      <c r="AQ102"/>
      <c r="AR102"/>
      <c r="AS102"/>
      <c r="AT102"/>
      <c r="AU102"/>
      <c r="AV102"/>
      <c r="AW102"/>
      <c r="AX102"/>
      <c r="AY102"/>
      <c r="AZ102"/>
      <c r="BA102"/>
      <c r="BB102"/>
    </row>
    <row r="103" spans="1:54" ht="21" customHeight="1" x14ac:dyDescent="0.2">
      <c r="A103" s="2">
        <v>99</v>
      </c>
      <c r="B103" s="3" t="s">
        <v>241</v>
      </c>
      <c r="C103" s="3" t="s">
        <v>242</v>
      </c>
      <c r="D103" s="59">
        <v>1</v>
      </c>
      <c r="E103" s="59">
        <v>0</v>
      </c>
      <c r="F103" s="52">
        <v>0</v>
      </c>
      <c r="G103" s="52">
        <v>1</v>
      </c>
      <c r="H103" s="52">
        <v>0</v>
      </c>
      <c r="I103" s="52">
        <v>1</v>
      </c>
      <c r="J103" s="52">
        <v>0</v>
      </c>
      <c r="K103" s="52">
        <v>1</v>
      </c>
      <c r="L103" s="52">
        <v>0</v>
      </c>
      <c r="N103" s="84"/>
      <c r="O103"/>
      <c r="P103"/>
      <c r="Q103"/>
      <c r="R103"/>
      <c r="S103"/>
      <c r="T103"/>
      <c r="U103"/>
      <c r="V103" s="85"/>
      <c r="W103" s="84"/>
      <c r="X103"/>
      <c r="Y103"/>
      <c r="Z103"/>
      <c r="AA103" s="74"/>
      <c r="AB103"/>
      <c r="AC103"/>
      <c r="AD103"/>
      <c r="AE103"/>
      <c r="AF103"/>
      <c r="AG103"/>
      <c r="AH103"/>
      <c r="AI103"/>
      <c r="AJ103"/>
      <c r="AK103"/>
      <c r="AL103"/>
      <c r="AM103"/>
      <c r="AN103"/>
      <c r="AO103"/>
      <c r="AP103"/>
      <c r="AQ103"/>
      <c r="AR103"/>
      <c r="AS103"/>
      <c r="AT103"/>
      <c r="AU103"/>
      <c r="AV103"/>
      <c r="AW103"/>
      <c r="AX103"/>
      <c r="AY103"/>
      <c r="AZ103"/>
      <c r="BA103"/>
      <c r="BB103"/>
    </row>
    <row r="104" spans="1:54" ht="21" customHeight="1" x14ac:dyDescent="0.2">
      <c r="A104" s="2">
        <v>100</v>
      </c>
      <c r="B104" s="3" t="s">
        <v>280</v>
      </c>
      <c r="C104" s="3" t="s">
        <v>281</v>
      </c>
      <c r="D104" s="59">
        <v>0</v>
      </c>
      <c r="E104" s="59">
        <v>1</v>
      </c>
      <c r="F104" s="54">
        <v>1</v>
      </c>
      <c r="G104" s="54">
        <v>0</v>
      </c>
      <c r="H104" s="62">
        <v>1</v>
      </c>
      <c r="I104" s="62">
        <v>0</v>
      </c>
      <c r="J104" s="54">
        <v>0</v>
      </c>
      <c r="K104" s="54">
        <v>0</v>
      </c>
      <c r="L104" s="54">
        <v>1</v>
      </c>
      <c r="N104" s="84"/>
      <c r="O104"/>
      <c r="P104"/>
      <c r="Q104"/>
      <c r="R104"/>
      <c r="S104"/>
      <c r="T104"/>
      <c r="U104"/>
      <c r="V104" s="85"/>
      <c r="W104" s="84"/>
      <c r="X104"/>
      <c r="Y104"/>
      <c r="Z104"/>
      <c r="AA104" s="74"/>
      <c r="AB104"/>
      <c r="AC104"/>
      <c r="AD104"/>
      <c r="AE104"/>
      <c r="AF104"/>
      <c r="AG104"/>
      <c r="AH104"/>
      <c r="AI104"/>
      <c r="AJ104"/>
      <c r="AK104"/>
      <c r="AL104"/>
      <c r="AM104"/>
      <c r="AN104"/>
      <c r="AO104"/>
      <c r="AP104"/>
      <c r="AQ104"/>
      <c r="AR104"/>
      <c r="AS104"/>
      <c r="AT104"/>
      <c r="AU104"/>
      <c r="AV104"/>
      <c r="AW104"/>
      <c r="AX104"/>
      <c r="AY104"/>
      <c r="AZ104"/>
      <c r="BA104"/>
      <c r="BB104"/>
    </row>
    <row r="105" spans="1:54" ht="21" customHeight="1" x14ac:dyDescent="0.2">
      <c r="A105" s="2">
        <v>101</v>
      </c>
      <c r="B105" s="3" t="s">
        <v>885</v>
      </c>
      <c r="C105" s="3" t="s">
        <v>886</v>
      </c>
      <c r="D105" s="59">
        <v>0</v>
      </c>
      <c r="E105" s="59">
        <v>1</v>
      </c>
      <c r="F105" s="52">
        <v>0</v>
      </c>
      <c r="G105" s="52">
        <v>1</v>
      </c>
      <c r="H105" s="54">
        <v>1</v>
      </c>
      <c r="I105" s="54">
        <v>0</v>
      </c>
      <c r="J105" s="54">
        <v>1</v>
      </c>
      <c r="K105" s="54">
        <v>0</v>
      </c>
      <c r="L105" s="54">
        <v>0</v>
      </c>
      <c r="N105" s="84"/>
      <c r="O105" s="72"/>
      <c r="P105" s="72"/>
      <c r="Q105" s="72"/>
      <c r="R105" s="72"/>
      <c r="S105" s="72"/>
      <c r="T105" s="72"/>
      <c r="U105" s="72"/>
      <c r="V105" s="85"/>
      <c r="W105" s="84"/>
      <c r="X105"/>
      <c r="Y105"/>
      <c r="Z105"/>
      <c r="AA105" s="74"/>
      <c r="AB105"/>
      <c r="AC105"/>
      <c r="AD105"/>
      <c r="AE105"/>
      <c r="AF105"/>
      <c r="AG105"/>
      <c r="AH105"/>
      <c r="AI105"/>
      <c r="AJ105"/>
      <c r="AK105"/>
      <c r="AL105"/>
      <c r="AM105"/>
      <c r="AN105"/>
      <c r="AO105"/>
      <c r="AP105"/>
      <c r="AQ105"/>
      <c r="AR105"/>
      <c r="AS105"/>
      <c r="AT105"/>
      <c r="AU105"/>
      <c r="AV105"/>
      <c r="AW105"/>
      <c r="AX105"/>
      <c r="AY105"/>
      <c r="AZ105"/>
      <c r="BA105"/>
      <c r="BB105"/>
    </row>
    <row r="106" spans="1:54" ht="21" customHeight="1" x14ac:dyDescent="0.2">
      <c r="A106" s="2">
        <v>102</v>
      </c>
      <c r="B106" s="3" t="s">
        <v>821</v>
      </c>
      <c r="C106" s="3" t="s">
        <v>822</v>
      </c>
      <c r="D106" s="59">
        <v>1</v>
      </c>
      <c r="E106" s="59">
        <v>0</v>
      </c>
      <c r="F106" s="54">
        <v>1</v>
      </c>
      <c r="G106" s="54">
        <v>0</v>
      </c>
      <c r="H106" s="62">
        <v>1</v>
      </c>
      <c r="I106" s="62">
        <v>0</v>
      </c>
      <c r="J106" s="54">
        <v>0</v>
      </c>
      <c r="K106" s="54">
        <v>0</v>
      </c>
      <c r="L106" s="54">
        <v>1</v>
      </c>
      <c r="N106" s="84"/>
      <c r="O106"/>
      <c r="P106"/>
      <c r="Q106"/>
      <c r="R106"/>
      <c r="S106" s="75"/>
      <c r="T106"/>
      <c r="U106"/>
      <c r="V106" s="85"/>
      <c r="W106" s="84"/>
      <c r="X106"/>
      <c r="Y106"/>
      <c r="Z106"/>
      <c r="AA106" s="74"/>
      <c r="AB106"/>
      <c r="AC106"/>
      <c r="AD106"/>
      <c r="AE106"/>
      <c r="AF106"/>
      <c r="AG106"/>
      <c r="AH106"/>
      <c r="AI106"/>
      <c r="AJ106"/>
      <c r="AK106"/>
      <c r="AL106"/>
      <c r="AM106"/>
      <c r="AN106"/>
      <c r="AO106"/>
      <c r="AP106"/>
      <c r="AQ106"/>
      <c r="AR106"/>
      <c r="AS106"/>
      <c r="AT106"/>
      <c r="AU106"/>
      <c r="AV106"/>
      <c r="AW106"/>
      <c r="AX106"/>
      <c r="AY106"/>
      <c r="AZ106"/>
      <c r="BA106"/>
      <c r="BB106"/>
    </row>
    <row r="107" spans="1:54" ht="21" customHeight="1" x14ac:dyDescent="0.2">
      <c r="A107" s="2">
        <v>103</v>
      </c>
      <c r="B107" s="3" t="s">
        <v>560</v>
      </c>
      <c r="C107" s="3" t="s">
        <v>561</v>
      </c>
      <c r="D107" s="59">
        <v>1</v>
      </c>
      <c r="E107" s="59">
        <v>0</v>
      </c>
      <c r="F107" s="61">
        <v>1</v>
      </c>
      <c r="G107" s="61">
        <v>0</v>
      </c>
      <c r="H107" s="54">
        <v>1</v>
      </c>
      <c r="I107" s="54">
        <v>0</v>
      </c>
      <c r="J107" s="54">
        <v>1</v>
      </c>
      <c r="K107" s="54">
        <v>0</v>
      </c>
      <c r="L107" s="54">
        <v>0</v>
      </c>
      <c r="N107" s="84"/>
      <c r="O107"/>
      <c r="P107"/>
      <c r="Q107"/>
      <c r="R107"/>
      <c r="S107" s="75"/>
      <c r="T107"/>
      <c r="U107"/>
      <c r="V107" s="85"/>
      <c r="W107" s="84"/>
      <c r="X107"/>
      <c r="Y107"/>
      <c r="Z107"/>
      <c r="AA107" s="74"/>
      <c r="AB107"/>
      <c r="AC107"/>
      <c r="AD107"/>
      <c r="AE107"/>
      <c r="AF107"/>
      <c r="AG107"/>
      <c r="AH107"/>
      <c r="AI107"/>
      <c r="AJ107"/>
      <c r="AK107"/>
      <c r="AL107"/>
      <c r="AM107"/>
      <c r="AN107"/>
      <c r="AO107"/>
      <c r="AP107"/>
      <c r="AQ107"/>
      <c r="AR107"/>
      <c r="AS107"/>
      <c r="AT107"/>
      <c r="AU107"/>
      <c r="AV107"/>
      <c r="AW107"/>
      <c r="AX107"/>
      <c r="AY107"/>
      <c r="AZ107"/>
      <c r="BA107"/>
      <c r="BB107"/>
    </row>
    <row r="108" spans="1:54" ht="21" customHeight="1" x14ac:dyDescent="0.2">
      <c r="A108" s="2">
        <v>104</v>
      </c>
      <c r="B108" s="3" t="s">
        <v>811</v>
      </c>
      <c r="C108" s="3" t="s">
        <v>812</v>
      </c>
      <c r="D108" s="59">
        <v>1</v>
      </c>
      <c r="E108" s="59">
        <v>0</v>
      </c>
      <c r="F108" s="61">
        <v>1</v>
      </c>
      <c r="G108" s="61">
        <v>0</v>
      </c>
      <c r="H108" s="52">
        <v>0</v>
      </c>
      <c r="I108" s="52">
        <v>1</v>
      </c>
      <c r="J108" s="54">
        <v>0</v>
      </c>
      <c r="K108" s="54">
        <v>0</v>
      </c>
      <c r="L108" s="54">
        <v>1</v>
      </c>
      <c r="N108" s="84"/>
      <c r="O108"/>
      <c r="P108"/>
      <c r="Q108"/>
      <c r="R108"/>
      <c r="S108"/>
      <c r="T108"/>
      <c r="U108"/>
      <c r="V108" s="85"/>
      <c r="W108" s="84"/>
      <c r="X108"/>
      <c r="Y108"/>
      <c r="Z108"/>
      <c r="AA108" s="74"/>
      <c r="AB108"/>
      <c r="AC108"/>
      <c r="AD108"/>
      <c r="AE108"/>
      <c r="AF108"/>
      <c r="AG108"/>
      <c r="AH108"/>
      <c r="AI108"/>
      <c r="AJ108"/>
      <c r="AK108"/>
      <c r="AL108"/>
      <c r="AM108"/>
      <c r="AN108"/>
      <c r="AO108"/>
      <c r="AP108"/>
      <c r="AQ108"/>
      <c r="AR108"/>
      <c r="AS108"/>
      <c r="AT108"/>
      <c r="AU108"/>
      <c r="AV108"/>
      <c r="AW108"/>
      <c r="AX108"/>
      <c r="AY108"/>
      <c r="AZ108"/>
      <c r="BA108"/>
      <c r="BB108"/>
    </row>
    <row r="109" spans="1:54" ht="21" customHeight="1" x14ac:dyDescent="0.2">
      <c r="A109" s="2">
        <v>105</v>
      </c>
      <c r="B109" s="3" t="s">
        <v>22</v>
      </c>
      <c r="C109" s="3" t="s">
        <v>23</v>
      </c>
      <c r="D109" s="59">
        <v>1</v>
      </c>
      <c r="E109" s="59">
        <v>0</v>
      </c>
      <c r="F109" s="52">
        <v>0</v>
      </c>
      <c r="G109" s="52">
        <v>1</v>
      </c>
      <c r="H109" s="54">
        <v>1</v>
      </c>
      <c r="I109" s="54">
        <v>0</v>
      </c>
      <c r="J109" s="54">
        <v>1</v>
      </c>
      <c r="K109" s="54">
        <v>0</v>
      </c>
      <c r="L109" s="54">
        <v>0</v>
      </c>
      <c r="N109" s="84"/>
      <c r="O109" s="72"/>
      <c r="P109" s="72"/>
      <c r="Q109" s="72"/>
      <c r="R109" s="72"/>
      <c r="S109" s="72"/>
      <c r="T109" s="72"/>
      <c r="U109" s="72"/>
      <c r="V109" s="85"/>
      <c r="W109" s="84"/>
      <c r="X109"/>
      <c r="Y109"/>
      <c r="Z109"/>
      <c r="AA109" s="74"/>
      <c r="AB109"/>
      <c r="AC109"/>
      <c r="AD109"/>
      <c r="AE109"/>
      <c r="AF109"/>
      <c r="AG109"/>
      <c r="AH109"/>
      <c r="AI109"/>
      <c r="AJ109"/>
      <c r="AK109"/>
      <c r="AL109"/>
      <c r="AM109"/>
      <c r="AN109"/>
      <c r="AO109"/>
      <c r="AP109"/>
      <c r="AQ109"/>
      <c r="AR109"/>
      <c r="AS109"/>
      <c r="AT109"/>
      <c r="AU109"/>
      <c r="AV109"/>
      <c r="AW109"/>
      <c r="AX109"/>
      <c r="AY109"/>
      <c r="AZ109"/>
      <c r="BA109"/>
      <c r="BB109"/>
    </row>
    <row r="110" spans="1:54" ht="21" customHeight="1" x14ac:dyDescent="0.2">
      <c r="A110" s="2">
        <v>106</v>
      </c>
      <c r="B110" s="3" t="s">
        <v>777</v>
      </c>
      <c r="C110" s="3" t="s">
        <v>778</v>
      </c>
      <c r="D110" s="59">
        <v>0</v>
      </c>
      <c r="E110" s="59">
        <v>1</v>
      </c>
      <c r="F110" s="61">
        <v>1</v>
      </c>
      <c r="G110" s="61">
        <v>0</v>
      </c>
      <c r="H110" s="52">
        <v>0</v>
      </c>
      <c r="I110" s="52">
        <v>1</v>
      </c>
      <c r="J110" s="54">
        <v>1</v>
      </c>
      <c r="K110" s="54">
        <v>0</v>
      </c>
      <c r="L110" s="54">
        <v>0</v>
      </c>
      <c r="N110" s="84"/>
      <c r="O110"/>
      <c r="P110"/>
      <c r="Q110"/>
      <c r="R110"/>
      <c r="S110" s="75"/>
      <c r="T110"/>
      <c r="U110"/>
      <c r="V110" s="85"/>
      <c r="W110" s="84"/>
      <c r="X110"/>
      <c r="Y110"/>
      <c r="Z110"/>
      <c r="AA110" s="74"/>
      <c r="AB110"/>
      <c r="AC110"/>
      <c r="AD110"/>
      <c r="AE110"/>
      <c r="AF110"/>
      <c r="AG110"/>
      <c r="AH110"/>
      <c r="AI110"/>
      <c r="AJ110"/>
      <c r="AK110"/>
      <c r="AL110"/>
      <c r="AM110"/>
      <c r="AN110"/>
      <c r="AO110"/>
      <c r="AP110"/>
      <c r="AQ110"/>
      <c r="AR110"/>
      <c r="AS110"/>
      <c r="AT110"/>
      <c r="AU110"/>
      <c r="AV110"/>
      <c r="AW110"/>
      <c r="AX110"/>
      <c r="AY110"/>
      <c r="AZ110"/>
      <c r="BA110"/>
      <c r="BB110"/>
    </row>
    <row r="111" spans="1:54" ht="21" customHeight="1" x14ac:dyDescent="0.2">
      <c r="A111" s="2">
        <v>107</v>
      </c>
      <c r="B111" s="3" t="s">
        <v>596</v>
      </c>
      <c r="C111" s="3" t="s">
        <v>597</v>
      </c>
      <c r="D111" s="59">
        <v>1</v>
      </c>
      <c r="E111" s="59">
        <v>0</v>
      </c>
      <c r="F111" s="54">
        <v>1</v>
      </c>
      <c r="G111" s="54">
        <v>0</v>
      </c>
      <c r="H111" s="52">
        <v>0</v>
      </c>
      <c r="I111" s="52">
        <v>1</v>
      </c>
      <c r="J111" s="54">
        <v>1</v>
      </c>
      <c r="K111" s="54">
        <v>0</v>
      </c>
      <c r="L111" s="54">
        <v>0</v>
      </c>
      <c r="N111" s="84"/>
      <c r="O111"/>
      <c r="P111"/>
      <c r="Q111"/>
      <c r="R111"/>
      <c r="S111" s="75"/>
      <c r="T111"/>
      <c r="U111"/>
      <c r="V111" s="85"/>
      <c r="W111" s="84"/>
      <c r="X111"/>
      <c r="Y111"/>
      <c r="Z111"/>
      <c r="AA111" s="74"/>
      <c r="AB111"/>
      <c r="AC111"/>
      <c r="AD111"/>
      <c r="AE111"/>
      <c r="AF111"/>
      <c r="AG111"/>
      <c r="AH111"/>
      <c r="AI111"/>
      <c r="AJ111"/>
      <c r="AK111"/>
      <c r="AL111"/>
      <c r="AM111"/>
      <c r="AN111"/>
      <c r="AO111"/>
      <c r="AP111"/>
      <c r="AQ111"/>
      <c r="AR111"/>
      <c r="AS111"/>
      <c r="AT111"/>
      <c r="AU111"/>
      <c r="AV111"/>
      <c r="AW111"/>
      <c r="AX111"/>
      <c r="AY111"/>
      <c r="AZ111"/>
      <c r="BA111"/>
      <c r="BB111"/>
    </row>
    <row r="112" spans="1:54" ht="21" customHeight="1" x14ac:dyDescent="0.2">
      <c r="A112" s="2">
        <v>108</v>
      </c>
      <c r="B112" s="3" t="s">
        <v>879</v>
      </c>
      <c r="C112" s="3" t="s">
        <v>880</v>
      </c>
      <c r="D112" s="59">
        <v>1</v>
      </c>
      <c r="E112" s="59">
        <v>0</v>
      </c>
      <c r="F112" s="52">
        <v>0</v>
      </c>
      <c r="G112" s="52">
        <v>1</v>
      </c>
      <c r="H112" s="52">
        <v>0</v>
      </c>
      <c r="I112" s="52">
        <v>1</v>
      </c>
      <c r="J112" s="54">
        <v>1</v>
      </c>
      <c r="K112" s="54">
        <v>0</v>
      </c>
      <c r="L112" s="54">
        <v>0</v>
      </c>
      <c r="N112" s="84"/>
      <c r="O112"/>
      <c r="P112"/>
      <c r="Q112"/>
      <c r="R112"/>
      <c r="S112"/>
      <c r="T112"/>
      <c r="U112"/>
      <c r="V112" s="85"/>
      <c r="W112" s="84"/>
      <c r="X112"/>
      <c r="Y112"/>
      <c r="Z112"/>
      <c r="AA112" s="74"/>
      <c r="AB112"/>
      <c r="AC112"/>
      <c r="AD112"/>
      <c r="AE112"/>
      <c r="AF112"/>
      <c r="AG112"/>
      <c r="AH112"/>
      <c r="AI112"/>
      <c r="AJ112"/>
      <c r="AK112"/>
      <c r="AL112"/>
      <c r="AM112"/>
      <c r="AN112"/>
      <c r="AO112"/>
      <c r="AP112"/>
      <c r="AQ112"/>
      <c r="AR112"/>
      <c r="AS112"/>
      <c r="AT112"/>
      <c r="AU112"/>
      <c r="AV112"/>
      <c r="AW112"/>
      <c r="AX112"/>
      <c r="AY112"/>
      <c r="AZ112"/>
      <c r="BA112"/>
      <c r="BB112"/>
    </row>
    <row r="113" spans="1:54" ht="21" customHeight="1" x14ac:dyDescent="0.2">
      <c r="A113" s="2">
        <v>109</v>
      </c>
      <c r="B113" s="3" t="s">
        <v>771</v>
      </c>
      <c r="C113" s="3" t="s">
        <v>772</v>
      </c>
      <c r="D113" s="59">
        <v>1</v>
      </c>
      <c r="E113" s="59">
        <v>0</v>
      </c>
      <c r="F113" s="61">
        <v>1</v>
      </c>
      <c r="G113" s="61">
        <v>0</v>
      </c>
      <c r="H113" s="54">
        <v>1</v>
      </c>
      <c r="I113" s="54">
        <v>0</v>
      </c>
      <c r="J113" s="52">
        <v>0</v>
      </c>
      <c r="K113" s="52">
        <v>1</v>
      </c>
      <c r="L113" s="52">
        <v>0</v>
      </c>
      <c r="O113" s="86"/>
      <c r="P113" s="86"/>
      <c r="Q113" s="86"/>
      <c r="R113" s="86"/>
      <c r="S113" s="86"/>
      <c r="T113" s="86"/>
      <c r="U113" s="86"/>
      <c r="W113" s="84"/>
      <c r="X113"/>
      <c r="Y113"/>
      <c r="Z113"/>
      <c r="AA113" s="74"/>
      <c r="AB113"/>
      <c r="AC113"/>
      <c r="AD113"/>
      <c r="AE113"/>
      <c r="AF113"/>
      <c r="AG113"/>
      <c r="AH113"/>
      <c r="AI113"/>
      <c r="AJ113"/>
      <c r="AK113"/>
      <c r="AL113"/>
      <c r="AM113"/>
      <c r="AN113"/>
      <c r="AO113"/>
      <c r="AP113"/>
      <c r="AQ113"/>
      <c r="AR113"/>
      <c r="AS113"/>
      <c r="AT113"/>
      <c r="AU113"/>
      <c r="AV113"/>
      <c r="AW113"/>
      <c r="AX113"/>
      <c r="AY113"/>
      <c r="AZ113"/>
      <c r="BA113"/>
      <c r="BB113"/>
    </row>
    <row r="114" spans="1:54" ht="21" customHeight="1" x14ac:dyDescent="0.2">
      <c r="A114" s="2">
        <v>110</v>
      </c>
      <c r="B114" s="3" t="s">
        <v>524</v>
      </c>
      <c r="C114" s="3" t="s">
        <v>525</v>
      </c>
      <c r="D114" s="59">
        <v>1</v>
      </c>
      <c r="E114" s="59">
        <v>0</v>
      </c>
      <c r="F114" s="54">
        <v>1</v>
      </c>
      <c r="G114" s="54">
        <v>0</v>
      </c>
      <c r="H114" s="62">
        <v>1</v>
      </c>
      <c r="I114" s="62">
        <v>0</v>
      </c>
      <c r="J114" s="54">
        <v>1</v>
      </c>
      <c r="K114" s="54">
        <v>0</v>
      </c>
      <c r="L114" s="54">
        <v>0</v>
      </c>
      <c r="W114" s="84"/>
      <c r="X114"/>
      <c r="Y114"/>
      <c r="Z114"/>
      <c r="AA114" s="74"/>
      <c r="AB114"/>
      <c r="AC114"/>
      <c r="AD114"/>
      <c r="AE114"/>
      <c r="AF114"/>
      <c r="AG114"/>
      <c r="AH114"/>
      <c r="AI114"/>
      <c r="AJ114"/>
      <c r="AK114"/>
      <c r="AL114"/>
      <c r="AM114"/>
      <c r="AN114"/>
      <c r="AO114"/>
      <c r="AP114"/>
      <c r="AQ114"/>
      <c r="AR114"/>
      <c r="AS114"/>
      <c r="AT114"/>
      <c r="AU114"/>
      <c r="AV114"/>
      <c r="AW114"/>
      <c r="AX114"/>
      <c r="AY114"/>
      <c r="AZ114"/>
      <c r="BA114"/>
      <c r="BB114"/>
    </row>
    <row r="115" spans="1:54" ht="21" customHeight="1" x14ac:dyDescent="0.2">
      <c r="A115" s="2">
        <v>111</v>
      </c>
      <c r="B115" s="3" t="s">
        <v>485</v>
      </c>
      <c r="C115" s="3" t="s">
        <v>486</v>
      </c>
      <c r="D115" s="59">
        <v>0</v>
      </c>
      <c r="E115" s="59">
        <v>1</v>
      </c>
      <c r="F115" s="54">
        <v>1</v>
      </c>
      <c r="G115" s="54">
        <v>0</v>
      </c>
      <c r="H115" s="62">
        <v>1</v>
      </c>
      <c r="I115" s="62">
        <v>0</v>
      </c>
      <c r="J115" s="61">
        <v>1</v>
      </c>
      <c r="K115" s="61">
        <v>0</v>
      </c>
      <c r="L115" s="61">
        <v>0</v>
      </c>
      <c r="W115" s="84"/>
      <c r="X115"/>
      <c r="Y115"/>
      <c r="Z115"/>
      <c r="AA115" s="74"/>
      <c r="AB115"/>
      <c r="AC115"/>
      <c r="AD115"/>
      <c r="AE115"/>
      <c r="AF115"/>
      <c r="AG115"/>
      <c r="AH115"/>
      <c r="AI115"/>
      <c r="AJ115"/>
      <c r="AK115"/>
      <c r="AL115"/>
      <c r="AM115"/>
      <c r="AN115"/>
      <c r="AO115"/>
      <c r="AP115"/>
      <c r="AQ115"/>
      <c r="AR115"/>
      <c r="AS115"/>
      <c r="AT115"/>
      <c r="AU115"/>
      <c r="AV115"/>
      <c r="AW115"/>
      <c r="AX115"/>
      <c r="AY115"/>
      <c r="AZ115"/>
      <c r="BA115"/>
      <c r="BB115"/>
    </row>
    <row r="116" spans="1:54" ht="21" customHeight="1" x14ac:dyDescent="0.2">
      <c r="A116" s="2">
        <v>112</v>
      </c>
      <c r="B116" s="3" t="s">
        <v>869</v>
      </c>
      <c r="C116" s="3" t="s">
        <v>870</v>
      </c>
      <c r="D116" s="59">
        <v>1</v>
      </c>
      <c r="E116" s="59">
        <v>0</v>
      </c>
      <c r="F116" s="54">
        <v>1</v>
      </c>
      <c r="G116" s="54">
        <v>0</v>
      </c>
      <c r="H116" s="62">
        <v>1</v>
      </c>
      <c r="I116" s="62">
        <v>0</v>
      </c>
      <c r="J116" s="54">
        <v>1</v>
      </c>
      <c r="K116" s="54">
        <v>0</v>
      </c>
      <c r="L116" s="54">
        <v>0</v>
      </c>
      <c r="W116" s="84"/>
      <c r="X116"/>
      <c r="Y116"/>
      <c r="Z116"/>
      <c r="AA116" s="74"/>
      <c r="AB116"/>
      <c r="AC116"/>
      <c r="AD116"/>
      <c r="AE116"/>
      <c r="AF116"/>
      <c r="AG116"/>
      <c r="AH116"/>
      <c r="AI116"/>
      <c r="AJ116"/>
      <c r="AK116"/>
      <c r="AL116"/>
      <c r="AM116"/>
      <c r="AN116"/>
      <c r="AO116"/>
      <c r="AP116"/>
      <c r="AQ116"/>
      <c r="AR116"/>
      <c r="AS116"/>
      <c r="AT116"/>
      <c r="AU116"/>
      <c r="AV116"/>
      <c r="AW116"/>
      <c r="AX116"/>
      <c r="AY116"/>
      <c r="AZ116"/>
      <c r="BA116"/>
      <c r="BB116"/>
    </row>
    <row r="117" spans="1:54" ht="21" customHeight="1" x14ac:dyDescent="0.2">
      <c r="A117" s="2">
        <v>113</v>
      </c>
      <c r="B117" s="3" t="s">
        <v>324</v>
      </c>
      <c r="C117" s="3" t="s">
        <v>325</v>
      </c>
      <c r="D117" s="59">
        <v>0</v>
      </c>
      <c r="E117" s="59">
        <v>1</v>
      </c>
      <c r="F117" s="52">
        <v>0</v>
      </c>
      <c r="G117" s="52">
        <v>1</v>
      </c>
      <c r="H117" s="62">
        <v>1</v>
      </c>
      <c r="I117" s="62">
        <v>0</v>
      </c>
      <c r="J117" s="54">
        <v>1</v>
      </c>
      <c r="K117" s="54">
        <v>0</v>
      </c>
      <c r="L117" s="54">
        <v>0</v>
      </c>
      <c r="W117" s="84"/>
      <c r="X117"/>
      <c r="Y117"/>
      <c r="Z117"/>
      <c r="AA117" s="74"/>
      <c r="AB117"/>
      <c r="AC117"/>
      <c r="AD117"/>
      <c r="AE117"/>
      <c r="AF117"/>
      <c r="AG117"/>
      <c r="AH117"/>
      <c r="AI117"/>
      <c r="AJ117"/>
      <c r="AK117"/>
      <c r="AL117"/>
      <c r="AM117"/>
      <c r="AN117"/>
      <c r="AO117"/>
      <c r="AP117"/>
      <c r="AQ117"/>
      <c r="AR117"/>
      <c r="AS117"/>
      <c r="AT117"/>
      <c r="AU117"/>
      <c r="AV117"/>
      <c r="AW117"/>
      <c r="AX117"/>
      <c r="AY117"/>
      <c r="AZ117"/>
      <c r="BA117"/>
      <c r="BB117"/>
    </row>
    <row r="118" spans="1:54" ht="21" customHeight="1" x14ac:dyDescent="0.2">
      <c r="A118" s="2">
        <v>114</v>
      </c>
      <c r="B118" s="3" t="s">
        <v>738</v>
      </c>
      <c r="C118" s="3" t="s">
        <v>739</v>
      </c>
      <c r="D118" s="59">
        <v>1</v>
      </c>
      <c r="E118" s="59">
        <v>0</v>
      </c>
      <c r="F118" s="54">
        <v>1</v>
      </c>
      <c r="G118" s="54">
        <v>0</v>
      </c>
      <c r="H118" s="54">
        <v>1</v>
      </c>
      <c r="I118" s="54">
        <v>0</v>
      </c>
      <c r="J118" s="54">
        <v>0</v>
      </c>
      <c r="K118" s="54">
        <v>0</v>
      </c>
      <c r="L118" s="54">
        <v>1</v>
      </c>
      <c r="W118" s="84"/>
      <c r="X118"/>
      <c r="Y118"/>
      <c r="Z118"/>
      <c r="AA118" s="74"/>
      <c r="AB118"/>
      <c r="AC118"/>
      <c r="AD118"/>
      <c r="AE118"/>
      <c r="AF118"/>
      <c r="AG118"/>
      <c r="AH118"/>
      <c r="AI118"/>
      <c r="AJ118"/>
      <c r="AK118"/>
      <c r="AL118"/>
      <c r="AM118"/>
      <c r="AN118"/>
      <c r="AO118"/>
      <c r="AP118"/>
      <c r="AQ118"/>
      <c r="AR118"/>
      <c r="AS118"/>
      <c r="AT118"/>
      <c r="AU118"/>
      <c r="AV118"/>
      <c r="AW118"/>
      <c r="AX118"/>
      <c r="AY118"/>
      <c r="AZ118"/>
      <c r="BA118"/>
      <c r="BB118"/>
    </row>
    <row r="119" spans="1:54" ht="21" customHeight="1" x14ac:dyDescent="0.2">
      <c r="A119" s="2">
        <v>115</v>
      </c>
      <c r="B119" s="3" t="s">
        <v>140</v>
      </c>
      <c r="C119" s="3" t="s">
        <v>141</v>
      </c>
      <c r="D119" s="59">
        <v>0</v>
      </c>
      <c r="E119" s="59">
        <v>1</v>
      </c>
      <c r="F119" s="54">
        <v>1</v>
      </c>
      <c r="G119" s="54">
        <v>0</v>
      </c>
      <c r="H119" s="62">
        <v>1</v>
      </c>
      <c r="I119" s="62">
        <v>0</v>
      </c>
      <c r="J119" s="54">
        <v>0</v>
      </c>
      <c r="K119" s="54">
        <v>0</v>
      </c>
      <c r="L119" s="54">
        <v>1</v>
      </c>
      <c r="W119" s="84"/>
      <c r="X119"/>
      <c r="Y119"/>
      <c r="Z119"/>
      <c r="AA119" s="74"/>
      <c r="AB119"/>
      <c r="AC119"/>
      <c r="AD119"/>
      <c r="AE119"/>
      <c r="AF119"/>
      <c r="AG119"/>
      <c r="AH119"/>
      <c r="AI119"/>
      <c r="AJ119"/>
      <c r="AK119"/>
      <c r="AL119"/>
      <c r="AM119"/>
      <c r="AN119"/>
      <c r="AO119"/>
      <c r="AP119"/>
      <c r="AQ119"/>
      <c r="AR119"/>
      <c r="AS119"/>
      <c r="AT119"/>
      <c r="AU119"/>
      <c r="AV119"/>
      <c r="AW119"/>
      <c r="AX119"/>
      <c r="AY119"/>
      <c r="AZ119"/>
      <c r="BA119"/>
      <c r="BB119"/>
    </row>
    <row r="120" spans="1:54" ht="21" customHeight="1" x14ac:dyDescent="0.2">
      <c r="A120" s="2">
        <v>116</v>
      </c>
      <c r="B120" s="3" t="s">
        <v>680</v>
      </c>
      <c r="C120" s="3" t="s">
        <v>681</v>
      </c>
      <c r="D120" s="59">
        <v>1</v>
      </c>
      <c r="E120" s="59">
        <v>0</v>
      </c>
      <c r="F120" s="54">
        <v>1</v>
      </c>
      <c r="G120" s="54">
        <v>0</v>
      </c>
      <c r="H120" s="52">
        <v>0</v>
      </c>
      <c r="I120" s="52">
        <v>1</v>
      </c>
      <c r="J120" s="54">
        <v>1</v>
      </c>
      <c r="K120" s="54">
        <v>0</v>
      </c>
      <c r="L120" s="54">
        <v>0</v>
      </c>
      <c r="W120" s="84"/>
      <c r="X120"/>
      <c r="Y120"/>
      <c r="Z120"/>
      <c r="AA120" s="74"/>
      <c r="AB120"/>
      <c r="AC120"/>
      <c r="AD120"/>
      <c r="AE120"/>
      <c r="AF120"/>
      <c r="AG120"/>
      <c r="AH120"/>
      <c r="AI120"/>
      <c r="AJ120"/>
      <c r="AK120"/>
      <c r="AL120"/>
      <c r="AM120"/>
      <c r="AN120"/>
      <c r="AO120"/>
      <c r="AP120"/>
      <c r="AQ120"/>
      <c r="AR120"/>
      <c r="AS120"/>
      <c r="AT120"/>
      <c r="AU120"/>
      <c r="AV120"/>
      <c r="AW120"/>
      <c r="AX120"/>
      <c r="AY120"/>
      <c r="AZ120"/>
      <c r="BA120"/>
      <c r="BB120"/>
    </row>
    <row r="121" spans="1:54" ht="21" customHeight="1" x14ac:dyDescent="0.2">
      <c r="A121" s="2">
        <v>117</v>
      </c>
      <c r="B121" s="3" t="s">
        <v>327</v>
      </c>
      <c r="C121" s="3" t="s">
        <v>328</v>
      </c>
      <c r="D121" s="59">
        <v>0</v>
      </c>
      <c r="E121" s="59">
        <v>1</v>
      </c>
      <c r="F121" s="54">
        <v>1</v>
      </c>
      <c r="G121" s="54">
        <v>0</v>
      </c>
      <c r="H121" s="62">
        <v>1</v>
      </c>
      <c r="I121" s="62">
        <v>0</v>
      </c>
      <c r="J121" s="54">
        <v>0</v>
      </c>
      <c r="K121" s="54">
        <v>0</v>
      </c>
      <c r="L121" s="54">
        <v>1</v>
      </c>
      <c r="W121" s="84"/>
      <c r="X121"/>
      <c r="Y121"/>
      <c r="Z121"/>
      <c r="AA121" s="74"/>
      <c r="AB121"/>
      <c r="AC121"/>
      <c r="AD121"/>
      <c r="AE121"/>
      <c r="AF121"/>
      <c r="AG121"/>
      <c r="AH121"/>
      <c r="AI121"/>
      <c r="AJ121"/>
      <c r="AK121"/>
      <c r="AL121"/>
      <c r="AM121"/>
      <c r="AN121"/>
      <c r="AO121"/>
      <c r="AP121"/>
      <c r="AQ121"/>
      <c r="AR121"/>
      <c r="AS121"/>
      <c r="AT121"/>
      <c r="AU121"/>
      <c r="AV121"/>
      <c r="AW121"/>
      <c r="AX121"/>
      <c r="AY121"/>
      <c r="AZ121"/>
      <c r="BA121"/>
      <c r="BB121"/>
    </row>
    <row r="122" spans="1:54" ht="21" customHeight="1" x14ac:dyDescent="0.2">
      <c r="A122" s="2">
        <v>118</v>
      </c>
      <c r="B122" s="3" t="s">
        <v>571</v>
      </c>
      <c r="C122" s="3" t="s">
        <v>572</v>
      </c>
      <c r="D122" s="59">
        <v>0</v>
      </c>
      <c r="E122" s="59">
        <v>1</v>
      </c>
      <c r="F122" s="54">
        <v>1</v>
      </c>
      <c r="G122" s="54">
        <v>0</v>
      </c>
      <c r="H122" s="62">
        <v>1</v>
      </c>
      <c r="I122" s="62">
        <v>0</v>
      </c>
      <c r="J122" s="52">
        <v>0</v>
      </c>
      <c r="K122" s="52">
        <v>1</v>
      </c>
      <c r="L122" s="52">
        <v>0</v>
      </c>
      <c r="W122" s="84"/>
      <c r="X122"/>
      <c r="Y122"/>
      <c r="Z122"/>
      <c r="AA122" s="74"/>
      <c r="AB122"/>
      <c r="AC122"/>
      <c r="AD122"/>
      <c r="AE122"/>
      <c r="AF122"/>
      <c r="AG122"/>
      <c r="AH122"/>
      <c r="AI122"/>
      <c r="AJ122"/>
      <c r="AK122"/>
      <c r="AL122"/>
      <c r="AM122"/>
      <c r="AN122"/>
      <c r="AO122"/>
      <c r="AP122"/>
      <c r="AQ122"/>
      <c r="AR122"/>
      <c r="AS122"/>
      <c r="AT122"/>
      <c r="AU122"/>
      <c r="AV122"/>
      <c r="AW122"/>
      <c r="AX122"/>
      <c r="AY122"/>
      <c r="AZ122"/>
      <c r="BA122"/>
      <c r="BB122"/>
    </row>
    <row r="123" spans="1:54" ht="21" customHeight="1" x14ac:dyDescent="0.2">
      <c r="A123" s="2">
        <v>119</v>
      </c>
      <c r="B123" s="3" t="s">
        <v>186</v>
      </c>
      <c r="C123" s="3" t="s">
        <v>187</v>
      </c>
      <c r="D123" s="59">
        <v>1</v>
      </c>
      <c r="E123" s="59">
        <v>0</v>
      </c>
      <c r="F123" s="52">
        <v>0</v>
      </c>
      <c r="G123" s="52">
        <v>1</v>
      </c>
      <c r="H123" s="52">
        <v>0</v>
      </c>
      <c r="I123" s="52">
        <v>1</v>
      </c>
      <c r="J123" s="52">
        <v>0</v>
      </c>
      <c r="K123" s="52">
        <v>1</v>
      </c>
      <c r="L123" s="52">
        <v>0</v>
      </c>
      <c r="W123" s="84"/>
      <c r="X123"/>
      <c r="Y123"/>
      <c r="Z123"/>
      <c r="AA123" s="74"/>
      <c r="AB123"/>
      <c r="AC123"/>
      <c r="AD123"/>
      <c r="AE123"/>
      <c r="AF123"/>
      <c r="AG123"/>
      <c r="AH123"/>
      <c r="AI123"/>
      <c r="AJ123"/>
      <c r="AK123"/>
      <c r="AL123"/>
      <c r="AM123"/>
      <c r="AN123"/>
      <c r="AO123"/>
      <c r="AP123"/>
      <c r="AQ123"/>
      <c r="AR123"/>
      <c r="AS123"/>
      <c r="AT123"/>
      <c r="AU123"/>
      <c r="AV123"/>
      <c r="AW123"/>
      <c r="AX123"/>
      <c r="AY123"/>
      <c r="AZ123"/>
      <c r="BA123"/>
      <c r="BB123"/>
    </row>
    <row r="124" spans="1:54" ht="21" customHeight="1" x14ac:dyDescent="0.2">
      <c r="A124" s="2">
        <v>120</v>
      </c>
      <c r="B124" s="3" t="s">
        <v>404</v>
      </c>
      <c r="C124" s="3" t="s">
        <v>405</v>
      </c>
      <c r="D124" s="59">
        <v>1</v>
      </c>
      <c r="E124" s="59">
        <v>0</v>
      </c>
      <c r="F124" s="52">
        <v>0</v>
      </c>
      <c r="G124" s="52">
        <v>1</v>
      </c>
      <c r="H124" s="54">
        <v>1</v>
      </c>
      <c r="I124" s="54">
        <v>0</v>
      </c>
      <c r="J124" s="54">
        <v>1</v>
      </c>
      <c r="K124" s="54">
        <v>0</v>
      </c>
      <c r="L124" s="54">
        <v>0</v>
      </c>
      <c r="W124" s="84"/>
      <c r="X124"/>
      <c r="Y124"/>
      <c r="Z124"/>
      <c r="AA124" s="74"/>
      <c r="AB124"/>
      <c r="AC124"/>
      <c r="AD124"/>
      <c r="AE124"/>
      <c r="AF124"/>
      <c r="AG124"/>
      <c r="AH124"/>
      <c r="AI124"/>
      <c r="AJ124"/>
      <c r="AK124"/>
      <c r="AL124"/>
      <c r="AM124"/>
      <c r="AN124"/>
      <c r="AO124"/>
      <c r="AP124"/>
      <c r="AQ124"/>
      <c r="AR124"/>
      <c r="AS124"/>
      <c r="AT124"/>
      <c r="AU124"/>
      <c r="AV124"/>
      <c r="AW124"/>
      <c r="AX124"/>
      <c r="AY124"/>
      <c r="AZ124"/>
      <c r="BA124"/>
      <c r="BB124"/>
    </row>
    <row r="125" spans="1:54" ht="21" customHeight="1" x14ac:dyDescent="0.2">
      <c r="A125" s="2">
        <v>121</v>
      </c>
      <c r="B125" s="3" t="s">
        <v>466</v>
      </c>
      <c r="C125" s="3" t="s">
        <v>467</v>
      </c>
      <c r="D125" s="59">
        <v>1</v>
      </c>
      <c r="E125" s="59">
        <v>0</v>
      </c>
      <c r="F125" s="52">
        <v>0</v>
      </c>
      <c r="G125" s="52">
        <v>1</v>
      </c>
      <c r="H125" s="54">
        <v>1</v>
      </c>
      <c r="I125" s="54">
        <v>0</v>
      </c>
      <c r="J125" s="54">
        <v>1</v>
      </c>
      <c r="K125" s="54">
        <v>0</v>
      </c>
      <c r="L125" s="54">
        <v>0</v>
      </c>
      <c r="W125" s="84"/>
      <c r="X125"/>
      <c r="Y125"/>
      <c r="Z125"/>
      <c r="AA125" s="74"/>
      <c r="AB125"/>
      <c r="AC125"/>
      <c r="AD125"/>
      <c r="AE125"/>
      <c r="AF125"/>
      <c r="AG125"/>
      <c r="AH125"/>
      <c r="AI125"/>
      <c r="AJ125"/>
      <c r="AK125"/>
      <c r="AL125"/>
      <c r="AM125"/>
      <c r="AN125"/>
      <c r="AO125"/>
      <c r="AP125"/>
      <c r="AQ125"/>
      <c r="AR125"/>
      <c r="AS125"/>
      <c r="AT125"/>
      <c r="AU125"/>
      <c r="AV125"/>
      <c r="AW125"/>
      <c r="AX125"/>
      <c r="AY125"/>
      <c r="AZ125"/>
      <c r="BA125"/>
      <c r="BB125"/>
    </row>
    <row r="126" spans="1:54" ht="21" customHeight="1" x14ac:dyDescent="0.2">
      <c r="A126" s="2">
        <v>122</v>
      </c>
      <c r="B126" s="3" t="s">
        <v>630</v>
      </c>
      <c r="C126" s="3" t="s">
        <v>631</v>
      </c>
      <c r="D126" s="59">
        <v>1</v>
      </c>
      <c r="E126" s="59">
        <v>0</v>
      </c>
      <c r="F126" s="61">
        <v>1</v>
      </c>
      <c r="G126" s="61">
        <v>0</v>
      </c>
      <c r="H126" s="52">
        <v>0</v>
      </c>
      <c r="I126" s="52">
        <v>1</v>
      </c>
      <c r="J126" s="52">
        <v>0</v>
      </c>
      <c r="K126" s="52">
        <v>1</v>
      </c>
      <c r="L126" s="52">
        <v>0</v>
      </c>
      <c r="W126" s="84"/>
      <c r="X126"/>
      <c r="Y126"/>
      <c r="Z126"/>
      <c r="AA126" s="74"/>
      <c r="AB126"/>
      <c r="AC126"/>
      <c r="AD126"/>
      <c r="AE126"/>
      <c r="AF126"/>
      <c r="AG126"/>
      <c r="AH126"/>
      <c r="AI126"/>
      <c r="AJ126"/>
      <c r="AK126"/>
      <c r="AL126"/>
      <c r="AM126"/>
      <c r="AN126"/>
      <c r="AO126"/>
      <c r="AP126"/>
      <c r="AQ126"/>
      <c r="AR126"/>
      <c r="AS126"/>
      <c r="AT126"/>
      <c r="AU126"/>
      <c r="AV126"/>
      <c r="AW126"/>
      <c r="AX126"/>
      <c r="AY126"/>
      <c r="AZ126"/>
      <c r="BA126"/>
      <c r="BB126"/>
    </row>
    <row r="127" spans="1:54" ht="21" customHeight="1" x14ac:dyDescent="0.2">
      <c r="A127" s="2">
        <v>123</v>
      </c>
      <c r="B127" s="3" t="s">
        <v>786</v>
      </c>
      <c r="C127" s="3" t="s">
        <v>787</v>
      </c>
      <c r="D127" s="59">
        <v>0</v>
      </c>
      <c r="E127" s="59">
        <v>1</v>
      </c>
      <c r="F127" s="54">
        <v>1</v>
      </c>
      <c r="G127" s="54">
        <v>0</v>
      </c>
      <c r="H127" s="52">
        <v>0</v>
      </c>
      <c r="I127" s="52">
        <v>1</v>
      </c>
      <c r="J127" s="54">
        <v>1</v>
      </c>
      <c r="K127" s="54">
        <v>0</v>
      </c>
      <c r="L127" s="54">
        <v>0</v>
      </c>
      <c r="W127" s="84"/>
      <c r="X127"/>
      <c r="Y127"/>
      <c r="Z127"/>
      <c r="AA127" s="74"/>
      <c r="AB127"/>
      <c r="AC127"/>
      <c r="AD127"/>
      <c r="AE127"/>
      <c r="AF127"/>
      <c r="AG127"/>
      <c r="AH127"/>
      <c r="AI127"/>
      <c r="AJ127"/>
      <c r="AK127"/>
      <c r="AL127"/>
      <c r="AM127"/>
      <c r="AN127"/>
      <c r="AO127"/>
      <c r="AP127"/>
      <c r="AQ127"/>
      <c r="AR127"/>
      <c r="AS127"/>
      <c r="AT127"/>
      <c r="AU127"/>
      <c r="AV127"/>
      <c r="AW127"/>
      <c r="AX127"/>
      <c r="AY127"/>
      <c r="AZ127"/>
      <c r="BA127"/>
      <c r="BB127"/>
    </row>
    <row r="128" spans="1:54" ht="21" customHeight="1" x14ac:dyDescent="0.2">
      <c r="A128" s="2">
        <v>124</v>
      </c>
      <c r="B128" s="3" t="s">
        <v>675</v>
      </c>
      <c r="C128" s="3" t="s">
        <v>676</v>
      </c>
      <c r="D128" s="59">
        <v>1</v>
      </c>
      <c r="E128" s="59">
        <v>0</v>
      </c>
      <c r="F128" s="54">
        <v>1</v>
      </c>
      <c r="G128" s="54">
        <v>0</v>
      </c>
      <c r="H128" s="54">
        <v>1</v>
      </c>
      <c r="I128" s="54">
        <v>0</v>
      </c>
      <c r="J128" s="54">
        <v>1</v>
      </c>
      <c r="K128" s="54">
        <v>0</v>
      </c>
      <c r="L128" s="54">
        <v>0</v>
      </c>
      <c r="W128" s="84"/>
      <c r="X128"/>
      <c r="Y128"/>
      <c r="Z128"/>
      <c r="AA128" s="74"/>
      <c r="AB128"/>
      <c r="AC128"/>
      <c r="AD128"/>
      <c r="AE128"/>
      <c r="AF128"/>
      <c r="AG128"/>
      <c r="AH128"/>
      <c r="AI128"/>
      <c r="AJ128"/>
      <c r="AK128"/>
      <c r="AL128"/>
      <c r="AM128"/>
      <c r="AN128"/>
      <c r="AO128"/>
      <c r="AP128"/>
      <c r="AQ128"/>
      <c r="AR128"/>
      <c r="AS128"/>
      <c r="AT128"/>
      <c r="AU128"/>
      <c r="AV128"/>
      <c r="AW128"/>
      <c r="AX128"/>
      <c r="AY128"/>
      <c r="AZ128"/>
      <c r="BA128"/>
      <c r="BB128"/>
    </row>
    <row r="129" spans="1:54" ht="21" customHeight="1" x14ac:dyDescent="0.2">
      <c r="A129" s="2">
        <v>125</v>
      </c>
      <c r="B129" s="3" t="s">
        <v>338</v>
      </c>
      <c r="C129" s="3" t="s">
        <v>339</v>
      </c>
      <c r="D129" s="59">
        <v>0</v>
      </c>
      <c r="E129" s="59">
        <v>1</v>
      </c>
      <c r="F129" s="52">
        <v>0</v>
      </c>
      <c r="G129" s="52">
        <v>1</v>
      </c>
      <c r="H129" s="62">
        <v>1</v>
      </c>
      <c r="I129" s="62">
        <v>0</v>
      </c>
      <c r="J129" s="52">
        <v>0</v>
      </c>
      <c r="K129" s="52">
        <v>1</v>
      </c>
      <c r="L129" s="52">
        <v>0</v>
      </c>
      <c r="W129" s="84"/>
      <c r="X129"/>
      <c r="Y129"/>
      <c r="Z129"/>
      <c r="AA129" s="74"/>
      <c r="AB129"/>
      <c r="AC129"/>
      <c r="AD129"/>
      <c r="AE129"/>
      <c r="AF129"/>
      <c r="AG129"/>
      <c r="AH129"/>
      <c r="AI129"/>
      <c r="AJ129"/>
      <c r="AK129"/>
      <c r="AL129"/>
      <c r="AM129"/>
      <c r="AN129"/>
      <c r="AO129"/>
      <c r="AP129"/>
      <c r="AQ129"/>
      <c r="AR129"/>
      <c r="AS129"/>
      <c r="AT129"/>
      <c r="AU129"/>
      <c r="AV129"/>
      <c r="AW129"/>
      <c r="AX129"/>
      <c r="AY129"/>
      <c r="AZ129"/>
      <c r="BA129"/>
      <c r="BB129"/>
    </row>
    <row r="130" spans="1:54" ht="21" customHeight="1" x14ac:dyDescent="0.2">
      <c r="A130" s="2">
        <v>126</v>
      </c>
      <c r="B130" s="3" t="s">
        <v>180</v>
      </c>
      <c r="C130" s="3" t="s">
        <v>181</v>
      </c>
      <c r="D130" s="59">
        <v>1</v>
      </c>
      <c r="E130" s="59">
        <v>0</v>
      </c>
      <c r="F130" s="52">
        <v>0</v>
      </c>
      <c r="G130" s="52">
        <v>1</v>
      </c>
      <c r="H130" s="54">
        <v>1</v>
      </c>
      <c r="I130" s="54">
        <v>0</v>
      </c>
      <c r="J130" s="52">
        <v>0</v>
      </c>
      <c r="K130" s="52">
        <v>1</v>
      </c>
      <c r="L130" s="52">
        <v>0</v>
      </c>
      <c r="W130" s="84"/>
      <c r="X130"/>
      <c r="Y130"/>
      <c r="Z130"/>
      <c r="AA130" s="74"/>
      <c r="AB130"/>
      <c r="AC130"/>
      <c r="AD130"/>
      <c r="AE130"/>
      <c r="AF130"/>
      <c r="AG130"/>
      <c r="AH130"/>
      <c r="AI130"/>
      <c r="AJ130"/>
      <c r="AK130"/>
      <c r="AL130"/>
      <c r="AM130"/>
      <c r="AN130"/>
      <c r="AO130"/>
      <c r="AP130"/>
      <c r="AQ130"/>
      <c r="AR130"/>
      <c r="AS130"/>
      <c r="AT130"/>
      <c r="AU130"/>
      <c r="AV130"/>
      <c r="AW130"/>
      <c r="AX130"/>
      <c r="AY130"/>
      <c r="AZ130"/>
      <c r="BA130"/>
      <c r="BB130"/>
    </row>
    <row r="131" spans="1:54" ht="21" customHeight="1" x14ac:dyDescent="0.2">
      <c r="A131" s="2">
        <v>127</v>
      </c>
      <c r="B131" s="3" t="s">
        <v>192</v>
      </c>
      <c r="C131" s="3" t="s">
        <v>193</v>
      </c>
      <c r="D131" s="59">
        <v>0</v>
      </c>
      <c r="E131" s="59">
        <v>1</v>
      </c>
      <c r="F131" s="54">
        <v>1</v>
      </c>
      <c r="G131" s="54">
        <v>0</v>
      </c>
      <c r="H131" s="62">
        <v>1</v>
      </c>
      <c r="I131" s="62">
        <v>0</v>
      </c>
      <c r="J131" s="54">
        <v>1</v>
      </c>
      <c r="K131" s="54">
        <v>0</v>
      </c>
      <c r="L131" s="54">
        <v>0</v>
      </c>
      <c r="W131" s="84"/>
      <c r="X131"/>
      <c r="Y131"/>
      <c r="Z131"/>
      <c r="AA131" s="74"/>
      <c r="AB131"/>
      <c r="AC131"/>
      <c r="AD131"/>
      <c r="AE131"/>
      <c r="AF131"/>
      <c r="AG131"/>
      <c r="AH131"/>
      <c r="AI131"/>
      <c r="AJ131"/>
      <c r="AK131"/>
      <c r="AL131"/>
      <c r="AM131"/>
      <c r="AN131"/>
      <c r="AO131"/>
      <c r="AP131"/>
      <c r="AQ131"/>
      <c r="AR131"/>
      <c r="AS131"/>
      <c r="AT131"/>
      <c r="AU131"/>
      <c r="AV131"/>
      <c r="AW131"/>
      <c r="AX131"/>
      <c r="AY131"/>
      <c r="AZ131"/>
      <c r="BA131"/>
      <c r="BB131"/>
    </row>
    <row r="132" spans="1:54" ht="21" customHeight="1" x14ac:dyDescent="0.2">
      <c r="A132" s="2">
        <v>128</v>
      </c>
      <c r="B132" s="3" t="s">
        <v>79</v>
      </c>
      <c r="C132" s="3" t="s">
        <v>80</v>
      </c>
      <c r="D132" s="59">
        <v>0</v>
      </c>
      <c r="E132" s="59">
        <v>1</v>
      </c>
      <c r="F132" s="54">
        <v>1</v>
      </c>
      <c r="G132" s="54">
        <v>0</v>
      </c>
      <c r="H132" s="62">
        <v>1</v>
      </c>
      <c r="I132" s="62">
        <v>0</v>
      </c>
      <c r="J132" s="52">
        <v>0</v>
      </c>
      <c r="K132" s="52">
        <v>1</v>
      </c>
      <c r="L132" s="52">
        <v>0</v>
      </c>
      <c r="W132" s="84"/>
      <c r="X132"/>
      <c r="Y132"/>
      <c r="Z132"/>
      <c r="AA132" s="74"/>
      <c r="AB132"/>
      <c r="AC132"/>
      <c r="AD132"/>
      <c r="AE132"/>
      <c r="AF132"/>
      <c r="AG132"/>
      <c r="AH132"/>
      <c r="AI132"/>
      <c r="AJ132"/>
      <c r="AK132"/>
      <c r="AL132"/>
      <c r="AM132"/>
      <c r="AN132"/>
      <c r="AO132"/>
      <c r="AP132"/>
      <c r="AQ132"/>
      <c r="AR132"/>
      <c r="AS132"/>
      <c r="AT132"/>
      <c r="AU132"/>
      <c r="AV132"/>
      <c r="AW132"/>
      <c r="AX132"/>
      <c r="AY132"/>
      <c r="AZ132"/>
      <c r="BA132"/>
      <c r="BB132"/>
    </row>
    <row r="133" spans="1:54" ht="21" customHeight="1" x14ac:dyDescent="0.2">
      <c r="A133" s="2">
        <v>129</v>
      </c>
      <c r="B133" s="3" t="s">
        <v>59</v>
      </c>
      <c r="C133" s="3" t="s">
        <v>60</v>
      </c>
      <c r="D133" s="59">
        <v>0</v>
      </c>
      <c r="E133" s="59">
        <v>1</v>
      </c>
      <c r="F133" s="52">
        <v>0</v>
      </c>
      <c r="G133" s="52">
        <v>1</v>
      </c>
      <c r="H133" s="62">
        <v>1</v>
      </c>
      <c r="I133" s="62">
        <v>0</v>
      </c>
      <c r="J133" s="54">
        <v>0</v>
      </c>
      <c r="K133" s="54">
        <v>0</v>
      </c>
      <c r="L133" s="54">
        <v>1</v>
      </c>
      <c r="W133" s="84"/>
      <c r="X133"/>
      <c r="Y133"/>
      <c r="Z133"/>
      <c r="AA133" s="74"/>
      <c r="AB133"/>
      <c r="AC133"/>
      <c r="AD133"/>
      <c r="AE133"/>
      <c r="AF133"/>
      <c r="AG133"/>
      <c r="AH133"/>
      <c r="AI133"/>
      <c r="AJ133"/>
      <c r="AK133"/>
      <c r="AL133"/>
      <c r="AM133"/>
      <c r="AN133"/>
      <c r="AO133"/>
      <c r="AP133"/>
      <c r="AQ133"/>
      <c r="AR133"/>
      <c r="AS133"/>
      <c r="AT133"/>
      <c r="AU133"/>
      <c r="AV133"/>
      <c r="AW133"/>
      <c r="AX133"/>
      <c r="AY133"/>
      <c r="AZ133"/>
      <c r="BA133"/>
      <c r="BB133"/>
    </row>
    <row r="134" spans="1:54" ht="21" customHeight="1" x14ac:dyDescent="0.2">
      <c r="A134" s="2">
        <v>130</v>
      </c>
      <c r="B134" s="3" t="s">
        <v>566</v>
      </c>
      <c r="C134" s="3" t="s">
        <v>567</v>
      </c>
      <c r="D134" s="59">
        <v>1</v>
      </c>
      <c r="E134" s="59">
        <v>0</v>
      </c>
      <c r="F134" s="54">
        <v>1</v>
      </c>
      <c r="G134" s="54">
        <v>0</v>
      </c>
      <c r="H134" s="52">
        <v>0</v>
      </c>
      <c r="I134" s="52">
        <v>1</v>
      </c>
      <c r="J134" s="54">
        <v>1</v>
      </c>
      <c r="K134" s="54">
        <v>0</v>
      </c>
      <c r="L134" s="54">
        <v>0</v>
      </c>
      <c r="W134" s="84"/>
      <c r="X134"/>
      <c r="Y134"/>
      <c r="Z134"/>
      <c r="AA134" s="74"/>
      <c r="AB134"/>
      <c r="AC134"/>
      <c r="AD134"/>
      <c r="AE134"/>
      <c r="AF134"/>
      <c r="AG134"/>
      <c r="AH134"/>
      <c r="AI134"/>
      <c r="AJ134"/>
      <c r="AK134"/>
      <c r="AL134"/>
      <c r="AM134"/>
      <c r="AN134"/>
      <c r="AO134"/>
      <c r="AP134"/>
      <c r="AQ134"/>
      <c r="AR134"/>
      <c r="AS134"/>
      <c r="AT134"/>
      <c r="AU134"/>
      <c r="AV134"/>
      <c r="AW134"/>
      <c r="AX134"/>
      <c r="AY134"/>
      <c r="AZ134"/>
      <c r="BA134"/>
      <c r="BB134"/>
    </row>
    <row r="135" spans="1:54" ht="21" customHeight="1" x14ac:dyDescent="0.2">
      <c r="A135" s="2">
        <v>131</v>
      </c>
      <c r="B135" s="3" t="s">
        <v>104</v>
      </c>
      <c r="C135" s="3" t="s">
        <v>105</v>
      </c>
      <c r="D135" s="59">
        <v>1</v>
      </c>
      <c r="E135" s="59">
        <v>0</v>
      </c>
      <c r="F135" s="61">
        <v>1</v>
      </c>
      <c r="G135" s="61">
        <v>0</v>
      </c>
      <c r="H135" s="54">
        <v>1</v>
      </c>
      <c r="I135" s="54">
        <v>0</v>
      </c>
      <c r="J135" s="52">
        <v>0</v>
      </c>
      <c r="K135" s="52">
        <v>1</v>
      </c>
      <c r="L135" s="52">
        <v>0</v>
      </c>
      <c r="W135" s="84"/>
      <c r="X135"/>
      <c r="Y135"/>
      <c r="Z135"/>
      <c r="AA135" s="74"/>
      <c r="AB135"/>
      <c r="AC135"/>
      <c r="AD135"/>
      <c r="AE135"/>
      <c r="AF135"/>
      <c r="AG135"/>
      <c r="AH135"/>
      <c r="AI135"/>
      <c r="AJ135"/>
      <c r="AK135"/>
      <c r="AL135"/>
      <c r="AM135"/>
      <c r="AN135"/>
      <c r="AO135"/>
      <c r="AP135"/>
      <c r="AQ135"/>
      <c r="AR135"/>
      <c r="AS135"/>
      <c r="AT135"/>
      <c r="AU135"/>
      <c r="AV135"/>
      <c r="AW135"/>
      <c r="AX135"/>
      <c r="AY135"/>
      <c r="AZ135"/>
      <c r="BA135"/>
      <c r="BB135"/>
    </row>
    <row r="136" spans="1:54" ht="21" customHeight="1" x14ac:dyDescent="0.2">
      <c r="A136" s="2">
        <v>132</v>
      </c>
      <c r="B136" s="3" t="s">
        <v>705</v>
      </c>
      <c r="C136" s="3" t="s">
        <v>706</v>
      </c>
      <c r="D136" s="59">
        <v>1</v>
      </c>
      <c r="E136" s="59">
        <v>0</v>
      </c>
      <c r="F136" s="52">
        <v>0</v>
      </c>
      <c r="G136" s="52">
        <v>1</v>
      </c>
      <c r="H136" s="62">
        <v>1</v>
      </c>
      <c r="I136" s="62">
        <v>0</v>
      </c>
      <c r="J136" s="54">
        <v>1</v>
      </c>
      <c r="K136" s="54">
        <v>0</v>
      </c>
      <c r="L136" s="54">
        <v>0</v>
      </c>
      <c r="W136" s="84"/>
      <c r="X136"/>
      <c r="Y136"/>
      <c r="Z136"/>
      <c r="AA136" s="74"/>
      <c r="AB136"/>
      <c r="AC136"/>
      <c r="AD136"/>
      <c r="AE136"/>
      <c r="AF136"/>
      <c r="AG136"/>
      <c r="AH136"/>
      <c r="AI136"/>
      <c r="AJ136"/>
      <c r="AK136"/>
      <c r="AL136"/>
      <c r="AM136"/>
      <c r="AN136"/>
      <c r="AO136"/>
      <c r="AP136"/>
      <c r="AQ136"/>
      <c r="AR136"/>
      <c r="AS136"/>
      <c r="AT136"/>
      <c r="AU136"/>
      <c r="AV136"/>
      <c r="AW136"/>
      <c r="AX136"/>
      <c r="AY136"/>
      <c r="AZ136"/>
      <c r="BA136"/>
      <c r="BB136"/>
    </row>
    <row r="137" spans="1:54" ht="21" customHeight="1" x14ac:dyDescent="0.2">
      <c r="A137" s="2">
        <v>133</v>
      </c>
      <c r="B137" s="3" t="s">
        <v>695</v>
      </c>
      <c r="C137" s="3" t="s">
        <v>696</v>
      </c>
      <c r="D137" s="59">
        <v>1</v>
      </c>
      <c r="E137" s="59">
        <v>0</v>
      </c>
      <c r="F137" s="52">
        <v>0</v>
      </c>
      <c r="G137" s="52">
        <v>1</v>
      </c>
      <c r="H137" s="62">
        <v>1</v>
      </c>
      <c r="I137" s="62">
        <v>0</v>
      </c>
      <c r="J137" s="52">
        <v>0</v>
      </c>
      <c r="K137" s="52">
        <v>1</v>
      </c>
      <c r="L137" s="52">
        <v>0</v>
      </c>
      <c r="W137" s="84"/>
      <c r="X137"/>
      <c r="Y137"/>
      <c r="Z137"/>
      <c r="AA137" s="74"/>
      <c r="AB137"/>
      <c r="AC137"/>
      <c r="AD137"/>
      <c r="AE137"/>
      <c r="AF137"/>
      <c r="AG137"/>
      <c r="AH137"/>
      <c r="AI137"/>
      <c r="AJ137"/>
      <c r="AK137"/>
      <c r="AL137"/>
      <c r="AM137"/>
      <c r="AN137"/>
      <c r="AO137"/>
      <c r="AP137"/>
      <c r="AQ137"/>
      <c r="AR137"/>
      <c r="AS137"/>
      <c r="AT137"/>
      <c r="AU137"/>
      <c r="AV137"/>
      <c r="AW137"/>
      <c r="AX137"/>
      <c r="AY137"/>
      <c r="AZ137"/>
      <c r="BA137"/>
      <c r="BB137"/>
    </row>
    <row r="138" spans="1:54" ht="21" customHeight="1" x14ac:dyDescent="0.2">
      <c r="A138" s="2">
        <v>134</v>
      </c>
      <c r="B138" s="3" t="s">
        <v>419</v>
      </c>
      <c r="C138" s="3" t="s">
        <v>420</v>
      </c>
      <c r="D138" s="59">
        <v>1</v>
      </c>
      <c r="E138" s="59">
        <v>0</v>
      </c>
      <c r="F138" s="52">
        <v>0</v>
      </c>
      <c r="G138" s="52">
        <v>1</v>
      </c>
      <c r="H138" s="62">
        <v>1</v>
      </c>
      <c r="I138" s="62">
        <v>0</v>
      </c>
      <c r="J138" s="54">
        <v>1</v>
      </c>
      <c r="K138" s="54">
        <v>0</v>
      </c>
      <c r="L138" s="54">
        <v>0</v>
      </c>
      <c r="W138" s="84"/>
      <c r="X138"/>
      <c r="Y138"/>
      <c r="Z138"/>
      <c r="AA138" s="74"/>
      <c r="AB138"/>
      <c r="AC138"/>
      <c r="AD138"/>
      <c r="AE138"/>
      <c r="AF138"/>
      <c r="AG138"/>
      <c r="AH138"/>
      <c r="AI138"/>
      <c r="AJ138"/>
      <c r="AK138"/>
      <c r="AL138"/>
      <c r="AM138"/>
      <c r="AN138"/>
      <c r="AO138"/>
      <c r="AP138"/>
      <c r="AQ138"/>
      <c r="AR138"/>
      <c r="AS138"/>
      <c r="AT138"/>
      <c r="AU138"/>
      <c r="AV138"/>
      <c r="AW138"/>
      <c r="AX138"/>
      <c r="AY138"/>
      <c r="AZ138"/>
      <c r="BA138"/>
      <c r="BB138"/>
    </row>
    <row r="139" spans="1:54" ht="21" customHeight="1" x14ac:dyDescent="0.2">
      <c r="A139" s="2">
        <v>135</v>
      </c>
      <c r="B139" s="3" t="s">
        <v>729</v>
      </c>
      <c r="C139" s="3" t="s">
        <v>730</v>
      </c>
      <c r="D139" s="59">
        <v>0</v>
      </c>
      <c r="E139" s="59">
        <v>1</v>
      </c>
      <c r="F139" s="61">
        <v>1</v>
      </c>
      <c r="G139" s="61">
        <v>0</v>
      </c>
      <c r="H139" s="54">
        <v>1</v>
      </c>
      <c r="I139" s="54">
        <v>0</v>
      </c>
      <c r="J139" s="54">
        <v>1</v>
      </c>
      <c r="K139" s="54">
        <v>0</v>
      </c>
      <c r="L139" s="54">
        <v>0</v>
      </c>
      <c r="W139" s="84"/>
      <c r="X139"/>
      <c r="Y139"/>
      <c r="Z139"/>
      <c r="AA139" s="74"/>
      <c r="AB139"/>
      <c r="AC139"/>
      <c r="AD139"/>
      <c r="AE139"/>
      <c r="AF139"/>
      <c r="AG139"/>
      <c r="AH139"/>
      <c r="AI139"/>
      <c r="AJ139"/>
      <c r="AK139"/>
      <c r="AL139"/>
      <c r="AM139"/>
      <c r="AN139"/>
      <c r="AO139"/>
      <c r="AP139"/>
      <c r="AQ139"/>
      <c r="AR139"/>
      <c r="AS139"/>
      <c r="AT139"/>
      <c r="AU139"/>
      <c r="AV139"/>
      <c r="AW139"/>
      <c r="AX139"/>
      <c r="AY139"/>
      <c r="AZ139"/>
      <c r="BA139"/>
      <c r="BB139"/>
    </row>
    <row r="140" spans="1:54" ht="21" customHeight="1" x14ac:dyDescent="0.2">
      <c r="A140" s="2">
        <v>136</v>
      </c>
      <c r="B140" s="3" t="s">
        <v>509</v>
      </c>
      <c r="C140" s="3" t="s">
        <v>510</v>
      </c>
      <c r="D140" s="59">
        <v>0</v>
      </c>
      <c r="E140" s="59">
        <v>1</v>
      </c>
      <c r="F140" s="54">
        <v>1</v>
      </c>
      <c r="G140" s="54">
        <v>0</v>
      </c>
      <c r="H140" s="62">
        <v>1</v>
      </c>
      <c r="I140" s="62">
        <v>0</v>
      </c>
      <c r="J140" s="54">
        <v>0</v>
      </c>
      <c r="K140" s="54">
        <v>0</v>
      </c>
      <c r="L140" s="54">
        <v>1</v>
      </c>
      <c r="W140" s="84"/>
      <c r="X140"/>
      <c r="Y140"/>
      <c r="Z140"/>
      <c r="AA140" s="74"/>
      <c r="AB140"/>
      <c r="AC140"/>
      <c r="AD140"/>
      <c r="AE140"/>
      <c r="AF140"/>
      <c r="AG140"/>
      <c r="AH140"/>
      <c r="AI140"/>
      <c r="AJ140"/>
      <c r="AK140"/>
      <c r="AL140"/>
      <c r="AM140"/>
      <c r="AN140"/>
      <c r="AO140"/>
      <c r="AP140"/>
      <c r="AQ140"/>
      <c r="AR140"/>
      <c r="AS140"/>
      <c r="AT140"/>
      <c r="AU140"/>
      <c r="AV140"/>
      <c r="AW140"/>
      <c r="AX140"/>
      <c r="AY140"/>
      <c r="AZ140"/>
      <c r="BA140"/>
      <c r="BB140"/>
    </row>
    <row r="141" spans="1:54" ht="21" customHeight="1" x14ac:dyDescent="0.2">
      <c r="A141" s="2">
        <v>137</v>
      </c>
      <c r="B141" s="3" t="s">
        <v>201</v>
      </c>
      <c r="C141" s="3" t="s">
        <v>202</v>
      </c>
      <c r="D141" s="59">
        <v>0</v>
      </c>
      <c r="E141" s="59">
        <v>1</v>
      </c>
      <c r="F141" s="54">
        <v>1</v>
      </c>
      <c r="G141" s="54">
        <v>0</v>
      </c>
      <c r="H141" s="62">
        <v>1</v>
      </c>
      <c r="I141" s="62">
        <v>0</v>
      </c>
      <c r="J141" s="54">
        <v>0</v>
      </c>
      <c r="K141" s="54">
        <v>0</v>
      </c>
      <c r="L141" s="54">
        <v>1</v>
      </c>
      <c r="W141" s="84"/>
      <c r="X141"/>
      <c r="Y141"/>
      <c r="Z141"/>
      <c r="AA141" s="74"/>
      <c r="AB141"/>
      <c r="AC141"/>
      <c r="AD141"/>
      <c r="AE141"/>
      <c r="AF141"/>
      <c r="AG141"/>
      <c r="AH141"/>
      <c r="AI141"/>
      <c r="AJ141"/>
      <c r="AK141"/>
      <c r="AL141"/>
      <c r="AM141"/>
      <c r="AN141"/>
      <c r="AO141"/>
      <c r="AP141"/>
      <c r="AQ141"/>
      <c r="AR141"/>
      <c r="AS141"/>
      <c r="AT141"/>
      <c r="AU141"/>
      <c r="AV141"/>
      <c r="AW141"/>
      <c r="AX141"/>
      <c r="AY141"/>
      <c r="AZ141"/>
      <c r="BA141"/>
      <c r="BB141"/>
    </row>
    <row r="142" spans="1:54" ht="21" customHeight="1" x14ac:dyDescent="0.2">
      <c r="A142" s="2">
        <v>138</v>
      </c>
      <c r="B142" s="3" t="s">
        <v>64</v>
      </c>
      <c r="C142" s="3" t="s">
        <v>65</v>
      </c>
      <c r="D142" s="59">
        <v>1</v>
      </c>
      <c r="E142" s="59">
        <v>0</v>
      </c>
      <c r="F142" s="54">
        <v>1</v>
      </c>
      <c r="G142" s="54">
        <v>0</v>
      </c>
      <c r="H142" s="52">
        <v>0</v>
      </c>
      <c r="I142" s="52">
        <v>1</v>
      </c>
      <c r="J142" s="52">
        <v>0</v>
      </c>
      <c r="K142" s="52">
        <v>1</v>
      </c>
      <c r="L142" s="52">
        <v>0</v>
      </c>
      <c r="W142" s="84"/>
      <c r="X142"/>
      <c r="Y142"/>
      <c r="Z142"/>
      <c r="AA142" s="74"/>
      <c r="AB142"/>
      <c r="AC142"/>
      <c r="AD142"/>
      <c r="AE142"/>
      <c r="AF142"/>
      <c r="AG142"/>
      <c r="AH142"/>
      <c r="AI142"/>
      <c r="AJ142"/>
      <c r="AK142"/>
      <c r="AL142"/>
      <c r="AM142"/>
      <c r="AN142"/>
      <c r="AO142"/>
      <c r="AP142"/>
      <c r="AQ142"/>
      <c r="AR142"/>
      <c r="AS142"/>
      <c r="AT142"/>
      <c r="AU142"/>
      <c r="AV142"/>
      <c r="AW142"/>
      <c r="AX142"/>
      <c r="AY142"/>
      <c r="AZ142"/>
      <c r="BA142"/>
      <c r="BB142"/>
    </row>
    <row r="143" spans="1:54" ht="21" customHeight="1" x14ac:dyDescent="0.2">
      <c r="A143" s="2">
        <v>139</v>
      </c>
      <c r="B143" s="3" t="s">
        <v>258</v>
      </c>
      <c r="C143" s="3" t="s">
        <v>259</v>
      </c>
      <c r="D143" s="59">
        <v>0</v>
      </c>
      <c r="E143" s="59">
        <v>1</v>
      </c>
      <c r="F143" s="54">
        <v>1</v>
      </c>
      <c r="G143" s="54">
        <v>0</v>
      </c>
      <c r="H143" s="54">
        <v>1</v>
      </c>
      <c r="I143" s="54">
        <v>0</v>
      </c>
      <c r="J143" s="54">
        <v>1</v>
      </c>
      <c r="K143" s="54">
        <v>0</v>
      </c>
      <c r="L143" s="54">
        <v>0</v>
      </c>
      <c r="W143" s="84"/>
      <c r="X143"/>
      <c r="Y143"/>
      <c r="Z143"/>
      <c r="AA143" s="74"/>
      <c r="AB143"/>
      <c r="AC143"/>
      <c r="AD143"/>
      <c r="AE143"/>
      <c r="AF143"/>
      <c r="AG143"/>
      <c r="AH143"/>
      <c r="AI143"/>
      <c r="AJ143"/>
      <c r="AK143"/>
      <c r="AL143"/>
      <c r="AM143"/>
      <c r="AN143"/>
      <c r="AO143"/>
      <c r="AP143"/>
      <c r="AQ143"/>
      <c r="AR143"/>
      <c r="AS143"/>
      <c r="AT143"/>
      <c r="AU143"/>
      <c r="AV143"/>
      <c r="AW143"/>
      <c r="AX143"/>
      <c r="AY143"/>
      <c r="AZ143"/>
      <c r="BA143"/>
      <c r="BB143"/>
    </row>
    <row r="144" spans="1:54" ht="21" customHeight="1" x14ac:dyDescent="0.2">
      <c r="A144" s="2">
        <v>140</v>
      </c>
      <c r="B144" s="3" t="s">
        <v>864</v>
      </c>
      <c r="C144" s="3" t="s">
        <v>865</v>
      </c>
      <c r="D144" s="59">
        <v>0</v>
      </c>
      <c r="E144" s="59">
        <v>1</v>
      </c>
      <c r="F144" s="61">
        <v>1</v>
      </c>
      <c r="G144" s="61">
        <v>0</v>
      </c>
      <c r="H144" s="54">
        <v>1</v>
      </c>
      <c r="I144" s="54">
        <v>0</v>
      </c>
      <c r="J144" s="54">
        <v>0</v>
      </c>
      <c r="K144" s="54">
        <v>0</v>
      </c>
      <c r="L144" s="54">
        <v>1</v>
      </c>
      <c r="W144" s="84"/>
      <c r="X144"/>
      <c r="Y144"/>
      <c r="Z144"/>
      <c r="AA144" s="74"/>
      <c r="AB144"/>
      <c r="AC144"/>
      <c r="AD144"/>
      <c r="AE144"/>
      <c r="AF144"/>
      <c r="AG144"/>
      <c r="AH144"/>
      <c r="AI144"/>
      <c r="AJ144"/>
      <c r="AK144"/>
      <c r="AL144"/>
      <c r="AM144"/>
      <c r="AN144"/>
      <c r="AO144"/>
      <c r="AP144"/>
      <c r="AQ144"/>
      <c r="AR144"/>
      <c r="AS144"/>
      <c r="AT144"/>
      <c r="AU144"/>
      <c r="AV144"/>
      <c r="AW144"/>
      <c r="AX144"/>
      <c r="AY144"/>
      <c r="AZ144"/>
      <c r="BA144"/>
      <c r="BB144"/>
    </row>
    <row r="145" spans="1:54" ht="21" customHeight="1" x14ac:dyDescent="0.2">
      <c r="A145" s="2">
        <v>141</v>
      </c>
      <c r="B145" s="3" t="s">
        <v>237</v>
      </c>
      <c r="C145" s="3" t="s">
        <v>238</v>
      </c>
      <c r="D145" s="59">
        <v>0</v>
      </c>
      <c r="E145" s="59">
        <v>1</v>
      </c>
      <c r="F145" s="54">
        <v>1</v>
      </c>
      <c r="G145" s="54">
        <v>0</v>
      </c>
      <c r="H145" s="62">
        <v>1</v>
      </c>
      <c r="I145" s="62">
        <v>0</v>
      </c>
      <c r="J145" s="54">
        <v>0</v>
      </c>
      <c r="K145" s="54">
        <v>0</v>
      </c>
      <c r="L145" s="54">
        <v>1</v>
      </c>
      <c r="W145" s="84"/>
      <c r="X145"/>
      <c r="Y145"/>
      <c r="Z145"/>
      <c r="AA145" s="74"/>
      <c r="AB145"/>
      <c r="AC145"/>
      <c r="AD145"/>
      <c r="AE145"/>
      <c r="AF145"/>
      <c r="AG145"/>
      <c r="AH145"/>
      <c r="AI145"/>
      <c r="AJ145"/>
      <c r="AK145"/>
      <c r="AL145"/>
      <c r="AM145"/>
      <c r="AN145"/>
      <c r="AO145"/>
      <c r="AP145"/>
      <c r="AQ145"/>
      <c r="AR145"/>
      <c r="AS145"/>
      <c r="AT145"/>
      <c r="AU145"/>
      <c r="AV145"/>
      <c r="AW145"/>
      <c r="AX145"/>
      <c r="AY145"/>
      <c r="AZ145"/>
      <c r="BA145"/>
      <c r="BB145"/>
    </row>
    <row r="146" spans="1:54" ht="21" customHeight="1" x14ac:dyDescent="0.2">
      <c r="A146" s="2">
        <v>142</v>
      </c>
      <c r="B146" s="3" t="s">
        <v>625</v>
      </c>
      <c r="C146" s="3" t="s">
        <v>626</v>
      </c>
      <c r="D146" s="59">
        <v>0</v>
      </c>
      <c r="E146" s="59">
        <v>1</v>
      </c>
      <c r="F146" s="54">
        <v>1</v>
      </c>
      <c r="G146" s="54">
        <v>0</v>
      </c>
      <c r="H146" s="54">
        <v>1</v>
      </c>
      <c r="I146" s="54">
        <v>0</v>
      </c>
      <c r="J146" s="54">
        <v>0</v>
      </c>
      <c r="K146" s="54">
        <v>0</v>
      </c>
      <c r="L146" s="54">
        <v>1</v>
      </c>
      <c r="W146" s="84"/>
      <c r="X146"/>
      <c r="Y146"/>
      <c r="Z146"/>
      <c r="AA146" s="74"/>
      <c r="AB146"/>
      <c r="AC146"/>
      <c r="AD146"/>
      <c r="AE146"/>
      <c r="AF146"/>
      <c r="AG146"/>
      <c r="AH146"/>
      <c r="AI146"/>
      <c r="AJ146"/>
      <c r="AK146"/>
      <c r="AL146"/>
      <c r="AM146"/>
      <c r="AN146"/>
      <c r="AO146"/>
      <c r="AP146"/>
      <c r="AQ146"/>
      <c r="AR146"/>
      <c r="AS146"/>
      <c r="AT146"/>
      <c r="AU146"/>
      <c r="AV146"/>
      <c r="AW146"/>
      <c r="AX146"/>
      <c r="AY146"/>
      <c r="AZ146"/>
      <c r="BA146"/>
      <c r="BB146"/>
    </row>
    <row r="147" spans="1:54" ht="21" customHeight="1" x14ac:dyDescent="0.2">
      <c r="A147" s="2">
        <v>143</v>
      </c>
      <c r="B147" s="3" t="s">
        <v>70</v>
      </c>
      <c r="C147" s="3" t="s">
        <v>71</v>
      </c>
      <c r="D147" s="59">
        <v>0</v>
      </c>
      <c r="E147" s="59">
        <v>1</v>
      </c>
      <c r="F147" s="52">
        <v>0</v>
      </c>
      <c r="G147" s="52">
        <v>1</v>
      </c>
      <c r="H147" s="62">
        <v>1</v>
      </c>
      <c r="I147" s="62">
        <v>0</v>
      </c>
      <c r="J147" s="52">
        <v>0</v>
      </c>
      <c r="K147" s="52">
        <v>1</v>
      </c>
      <c r="L147" s="52">
        <v>0</v>
      </c>
      <c r="W147" s="84"/>
      <c r="X147"/>
      <c r="Y147"/>
      <c r="Z147"/>
      <c r="AA147" s="74"/>
      <c r="AB147"/>
      <c r="AC147"/>
      <c r="AD147"/>
      <c r="AE147"/>
      <c r="AF147"/>
      <c r="AG147"/>
      <c r="AH147"/>
      <c r="AI147"/>
      <c r="AJ147"/>
      <c r="AK147"/>
      <c r="AL147"/>
      <c r="AM147"/>
      <c r="AN147"/>
      <c r="AO147"/>
      <c r="AP147"/>
      <c r="AQ147"/>
      <c r="AR147"/>
      <c r="AS147"/>
      <c r="AT147"/>
      <c r="AU147"/>
      <c r="AV147"/>
      <c r="AW147"/>
      <c r="AX147"/>
      <c r="AY147"/>
      <c r="AZ147"/>
      <c r="BA147"/>
      <c r="BB147"/>
    </row>
    <row r="148" spans="1:54" ht="21" customHeight="1" x14ac:dyDescent="0.2">
      <c r="A148" s="2">
        <v>144</v>
      </c>
      <c r="B148" s="3" t="s">
        <v>797</v>
      </c>
      <c r="C148" s="3" t="s">
        <v>798</v>
      </c>
      <c r="D148" s="59">
        <v>1</v>
      </c>
      <c r="E148" s="59">
        <v>0</v>
      </c>
      <c r="F148" s="54">
        <v>1</v>
      </c>
      <c r="G148" s="54">
        <v>0</v>
      </c>
      <c r="H148" s="52">
        <v>0</v>
      </c>
      <c r="I148" s="52">
        <v>1</v>
      </c>
      <c r="J148" s="54">
        <v>1</v>
      </c>
      <c r="K148" s="54">
        <v>0</v>
      </c>
      <c r="L148" s="54">
        <v>0</v>
      </c>
      <c r="W148" s="84"/>
      <c r="X148"/>
      <c r="Y148"/>
      <c r="Z148"/>
      <c r="AA148" s="74"/>
      <c r="AB148"/>
      <c r="AC148"/>
      <c r="AD148"/>
      <c r="AE148"/>
      <c r="AF148"/>
      <c r="AG148"/>
      <c r="AH148"/>
      <c r="AI148"/>
      <c r="AJ148"/>
      <c r="AK148"/>
      <c r="AL148"/>
      <c r="AM148"/>
      <c r="AN148"/>
      <c r="AO148"/>
      <c r="AP148"/>
      <c r="AQ148"/>
      <c r="AR148"/>
      <c r="AS148"/>
      <c r="AT148"/>
      <c r="AU148"/>
      <c r="AV148"/>
      <c r="AW148"/>
      <c r="AX148"/>
      <c r="AY148"/>
      <c r="AZ148"/>
      <c r="BA148"/>
      <c r="BB148"/>
    </row>
    <row r="149" spans="1:54" ht="21" customHeight="1" x14ac:dyDescent="0.2">
      <c r="A149" s="2">
        <v>145</v>
      </c>
      <c r="B149" s="3" t="s">
        <v>381</v>
      </c>
      <c r="C149" s="3" t="s">
        <v>382</v>
      </c>
      <c r="D149" s="59">
        <v>1</v>
      </c>
      <c r="E149" s="59">
        <v>0</v>
      </c>
      <c r="F149" s="52">
        <v>0</v>
      </c>
      <c r="G149" s="52">
        <v>1</v>
      </c>
      <c r="H149" s="62">
        <v>1</v>
      </c>
      <c r="I149" s="62">
        <v>0</v>
      </c>
      <c r="J149" s="54">
        <v>1</v>
      </c>
      <c r="K149" s="54">
        <v>0</v>
      </c>
      <c r="L149" s="54">
        <v>0</v>
      </c>
      <c r="W149" s="84"/>
      <c r="X149"/>
      <c r="Y149"/>
      <c r="Z149"/>
      <c r="AA149" s="74"/>
      <c r="AB149"/>
      <c r="AC149"/>
      <c r="AD149"/>
      <c r="AE149"/>
      <c r="AF149"/>
      <c r="AG149"/>
      <c r="AH149"/>
      <c r="AI149"/>
      <c r="AJ149"/>
      <c r="AK149"/>
      <c r="AL149"/>
      <c r="AM149"/>
      <c r="AN149"/>
      <c r="AO149"/>
      <c r="AP149"/>
      <c r="AQ149"/>
      <c r="AR149"/>
      <c r="AS149"/>
      <c r="AT149"/>
      <c r="AU149"/>
      <c r="AV149"/>
      <c r="AW149"/>
      <c r="AX149"/>
      <c r="AY149"/>
      <c r="AZ149"/>
      <c r="BA149"/>
      <c r="BB149"/>
    </row>
    <row r="150" spans="1:54" ht="21" customHeight="1" x14ac:dyDescent="0.2">
      <c r="A150" s="2">
        <v>146</v>
      </c>
      <c r="B150" s="3" t="s">
        <v>803</v>
      </c>
      <c r="C150" s="3" t="s">
        <v>804</v>
      </c>
      <c r="D150" s="59">
        <v>0</v>
      </c>
      <c r="E150" s="59">
        <v>1</v>
      </c>
      <c r="F150" s="54">
        <v>1</v>
      </c>
      <c r="G150" s="54">
        <v>0</v>
      </c>
      <c r="H150" s="62">
        <v>1</v>
      </c>
      <c r="I150" s="62">
        <v>0</v>
      </c>
      <c r="J150" s="54">
        <v>1</v>
      </c>
      <c r="K150" s="54">
        <v>0</v>
      </c>
      <c r="L150" s="54">
        <v>0</v>
      </c>
      <c r="W150" s="84"/>
      <c r="X150"/>
      <c r="Y150"/>
      <c r="Z150"/>
      <c r="AA150" s="74"/>
      <c r="AB150"/>
      <c r="AC150"/>
      <c r="AD150"/>
      <c r="AE150"/>
      <c r="AF150"/>
      <c r="AG150"/>
      <c r="AH150"/>
      <c r="AI150"/>
      <c r="AJ150"/>
      <c r="AK150"/>
      <c r="AL150"/>
      <c r="AM150"/>
      <c r="AN150"/>
      <c r="AO150"/>
      <c r="AP150"/>
      <c r="AQ150"/>
      <c r="AR150"/>
      <c r="AS150"/>
      <c r="AT150"/>
      <c r="AU150"/>
      <c r="AV150"/>
      <c r="AW150"/>
      <c r="AX150"/>
      <c r="AY150"/>
      <c r="AZ150"/>
      <c r="BA150"/>
      <c r="BB150"/>
    </row>
    <row r="151" spans="1:54" ht="21" customHeight="1" x14ac:dyDescent="0.2">
      <c r="A151" s="2">
        <v>147</v>
      </c>
      <c r="B151" s="3" t="s">
        <v>825</v>
      </c>
      <c r="C151" s="3" t="s">
        <v>826</v>
      </c>
      <c r="D151" s="59">
        <v>1</v>
      </c>
      <c r="E151" s="59">
        <v>0</v>
      </c>
      <c r="F151" s="54">
        <v>1</v>
      </c>
      <c r="G151" s="54">
        <v>0</v>
      </c>
      <c r="H151" s="54">
        <v>1</v>
      </c>
      <c r="I151" s="54">
        <v>0</v>
      </c>
      <c r="J151" s="52">
        <v>0</v>
      </c>
      <c r="K151" s="52">
        <v>1</v>
      </c>
      <c r="L151" s="52">
        <v>0</v>
      </c>
      <c r="W151" s="84"/>
      <c r="X151"/>
      <c r="Y151"/>
      <c r="Z151"/>
      <c r="AA151" s="74"/>
      <c r="AB151"/>
      <c r="AC151"/>
      <c r="AD151"/>
      <c r="AE151"/>
      <c r="AF151"/>
      <c r="AG151"/>
      <c r="AH151"/>
      <c r="AI151"/>
      <c r="AJ151"/>
      <c r="AK151"/>
      <c r="AL151"/>
      <c r="AM151"/>
      <c r="AN151"/>
      <c r="AO151"/>
      <c r="AP151"/>
      <c r="AQ151"/>
      <c r="AR151"/>
      <c r="AS151"/>
      <c r="AT151"/>
      <c r="AU151"/>
      <c r="AV151"/>
      <c r="AW151"/>
      <c r="AX151"/>
      <c r="AY151"/>
      <c r="AZ151"/>
      <c r="BA151"/>
      <c r="BB151"/>
    </row>
    <row r="152" spans="1:54" ht="21" customHeight="1" x14ac:dyDescent="0.2">
      <c r="A152" s="2">
        <v>148</v>
      </c>
      <c r="B152" s="3" t="s">
        <v>783</v>
      </c>
      <c r="C152" s="3" t="s">
        <v>784</v>
      </c>
      <c r="D152" s="59">
        <v>0</v>
      </c>
      <c r="E152" s="59">
        <v>1</v>
      </c>
      <c r="F152" s="54">
        <v>1</v>
      </c>
      <c r="G152" s="54">
        <v>0</v>
      </c>
      <c r="H152" s="62">
        <v>1</v>
      </c>
      <c r="I152" s="62">
        <v>0</v>
      </c>
      <c r="J152" s="52">
        <v>0</v>
      </c>
      <c r="K152" s="52">
        <v>1</v>
      </c>
      <c r="L152" s="52">
        <v>0</v>
      </c>
      <c r="W152" s="84"/>
      <c r="X152"/>
      <c r="Y152"/>
      <c r="Z152"/>
      <c r="AA152" s="74"/>
      <c r="AB152"/>
      <c r="AC152"/>
      <c r="AD152"/>
      <c r="AE152"/>
      <c r="AF152"/>
      <c r="AG152"/>
      <c r="AH152"/>
      <c r="AI152"/>
      <c r="AJ152"/>
      <c r="AK152"/>
      <c r="AL152"/>
      <c r="AM152"/>
      <c r="AN152"/>
      <c r="AO152"/>
      <c r="AP152"/>
      <c r="AQ152"/>
      <c r="AR152"/>
      <c r="AS152"/>
      <c r="AT152"/>
      <c r="AU152"/>
      <c r="AV152"/>
      <c r="AW152"/>
      <c r="AX152"/>
      <c r="AY152"/>
      <c r="AZ152"/>
      <c r="BA152"/>
      <c r="BB152"/>
    </row>
    <row r="153" spans="1:54" ht="21" customHeight="1" x14ac:dyDescent="0.2">
      <c r="A153" s="2">
        <v>149</v>
      </c>
      <c r="B153" s="3" t="s">
        <v>843</v>
      </c>
      <c r="C153" s="3" t="s">
        <v>844</v>
      </c>
      <c r="D153" s="59">
        <v>0</v>
      </c>
      <c r="E153" s="59">
        <v>1</v>
      </c>
      <c r="F153" s="54">
        <v>1</v>
      </c>
      <c r="G153" s="54">
        <v>0</v>
      </c>
      <c r="H153" s="62">
        <v>1</v>
      </c>
      <c r="I153" s="62">
        <v>0</v>
      </c>
      <c r="J153" s="54">
        <v>1</v>
      </c>
      <c r="K153" s="54">
        <v>0</v>
      </c>
      <c r="L153" s="54">
        <v>0</v>
      </c>
      <c r="W153" s="84"/>
      <c r="X153"/>
      <c r="Y153"/>
      <c r="Z153"/>
      <c r="AA153" s="74"/>
      <c r="AB153"/>
      <c r="AC153"/>
      <c r="AD153"/>
      <c r="AE153"/>
      <c r="AF153"/>
      <c r="AG153"/>
      <c r="AH153"/>
      <c r="AI153"/>
      <c r="AJ153"/>
      <c r="AK153"/>
      <c r="AL153"/>
      <c r="AM153"/>
      <c r="AN153"/>
      <c r="AO153"/>
      <c r="AP153"/>
      <c r="AQ153"/>
      <c r="AR153"/>
      <c r="AS153"/>
      <c r="AT153"/>
      <c r="AU153"/>
      <c r="AV153"/>
      <c r="AW153"/>
      <c r="AX153"/>
      <c r="AY153"/>
      <c r="AZ153"/>
      <c r="BA153"/>
      <c r="BB153"/>
    </row>
    <row r="154" spans="1:54" ht="21" customHeight="1" x14ac:dyDescent="0.2">
      <c r="A154" s="2">
        <v>150</v>
      </c>
      <c r="B154" s="3" t="s">
        <v>549</v>
      </c>
      <c r="C154" s="3" t="s">
        <v>550</v>
      </c>
      <c r="D154" s="59">
        <v>0</v>
      </c>
      <c r="E154" s="59">
        <v>1</v>
      </c>
      <c r="F154" s="52">
        <v>0</v>
      </c>
      <c r="G154" s="52">
        <v>1</v>
      </c>
      <c r="H154" s="62">
        <v>1</v>
      </c>
      <c r="I154" s="62">
        <v>0</v>
      </c>
      <c r="J154" s="61">
        <v>1</v>
      </c>
      <c r="K154" s="61">
        <v>0</v>
      </c>
      <c r="L154" s="61">
        <v>0</v>
      </c>
      <c r="W154" s="84"/>
      <c r="X154"/>
      <c r="Y154"/>
      <c r="Z154"/>
      <c r="AA154" s="74"/>
      <c r="AB154"/>
      <c r="AC154"/>
      <c r="AD154"/>
      <c r="AE154"/>
      <c r="AF154"/>
      <c r="AG154"/>
      <c r="AH154"/>
      <c r="AI154"/>
      <c r="AJ154"/>
      <c r="AK154"/>
      <c r="AL154"/>
      <c r="AM154"/>
      <c r="AN154"/>
      <c r="AO154"/>
      <c r="AP154"/>
      <c r="AQ154"/>
      <c r="AR154"/>
      <c r="AS154"/>
      <c r="AT154"/>
      <c r="AU154"/>
      <c r="AV154"/>
      <c r="AW154"/>
      <c r="AX154"/>
      <c r="AY154"/>
      <c r="AZ154"/>
      <c r="BA154"/>
      <c r="BB154"/>
    </row>
    <row r="155" spans="1:54" ht="21" customHeight="1" x14ac:dyDescent="0.2">
      <c r="A155" s="2">
        <v>151</v>
      </c>
      <c r="B155" s="3" t="s">
        <v>654</v>
      </c>
      <c r="C155" s="3" t="s">
        <v>655</v>
      </c>
      <c r="D155" s="59">
        <v>1</v>
      </c>
      <c r="E155" s="59">
        <v>0</v>
      </c>
      <c r="F155" s="61">
        <v>1</v>
      </c>
      <c r="G155" s="61">
        <v>0</v>
      </c>
      <c r="H155" s="54">
        <v>1</v>
      </c>
      <c r="I155" s="54">
        <v>0</v>
      </c>
      <c r="J155" s="52">
        <v>0</v>
      </c>
      <c r="K155" s="52">
        <v>1</v>
      </c>
      <c r="L155" s="52">
        <v>0</v>
      </c>
      <c r="W155" s="84"/>
      <c r="X155"/>
      <c r="Y155"/>
      <c r="Z155"/>
      <c r="AA155" s="74"/>
      <c r="AB155"/>
      <c r="AC155"/>
      <c r="AD155"/>
      <c r="AE155"/>
      <c r="AF155"/>
      <c r="AG155"/>
      <c r="AH155"/>
      <c r="AI155"/>
      <c r="AJ155"/>
      <c r="AK155"/>
      <c r="AL155"/>
      <c r="AM155"/>
      <c r="AN155"/>
      <c r="AO155"/>
      <c r="AP155"/>
      <c r="AQ155"/>
      <c r="AR155"/>
      <c r="AS155"/>
      <c r="AT155"/>
      <c r="AU155"/>
      <c r="AV155"/>
      <c r="AW155"/>
      <c r="AX155"/>
      <c r="AY155"/>
      <c r="AZ155"/>
      <c r="BA155"/>
      <c r="BB155"/>
    </row>
    <row r="156" spans="1:54" ht="21" customHeight="1" x14ac:dyDescent="0.2">
      <c r="A156" s="2">
        <v>152</v>
      </c>
      <c r="B156" s="3" t="s">
        <v>715</v>
      </c>
      <c r="C156" s="3" t="s">
        <v>716</v>
      </c>
      <c r="D156" s="59">
        <v>0</v>
      </c>
      <c r="E156" s="59">
        <v>1</v>
      </c>
      <c r="F156" s="52">
        <v>0</v>
      </c>
      <c r="G156" s="52">
        <v>1</v>
      </c>
      <c r="H156" s="52">
        <v>0</v>
      </c>
      <c r="I156" s="52">
        <v>1</v>
      </c>
      <c r="J156" s="54">
        <v>1</v>
      </c>
      <c r="K156" s="54">
        <v>0</v>
      </c>
      <c r="L156" s="54">
        <v>0</v>
      </c>
      <c r="W156" s="84"/>
      <c r="X156"/>
      <c r="Y156"/>
      <c r="Z156"/>
      <c r="AA156" s="74"/>
      <c r="AB156"/>
      <c r="AC156"/>
      <c r="AD156"/>
      <c r="AE156"/>
      <c r="AF156"/>
      <c r="AG156"/>
      <c r="AH156"/>
      <c r="AI156"/>
      <c r="AJ156"/>
      <c r="AK156"/>
      <c r="AL156"/>
      <c r="AM156"/>
      <c r="AN156"/>
      <c r="AO156"/>
      <c r="AP156"/>
      <c r="AQ156"/>
      <c r="AR156"/>
      <c r="AS156"/>
      <c r="AT156"/>
      <c r="AU156"/>
      <c r="AV156"/>
      <c r="AW156"/>
      <c r="AX156"/>
      <c r="AY156"/>
      <c r="AZ156"/>
      <c r="BA156"/>
      <c r="BB156"/>
    </row>
    <row r="157" spans="1:54" ht="21" customHeight="1" x14ac:dyDescent="0.2">
      <c r="A157" s="2">
        <v>153</v>
      </c>
      <c r="B157" s="3" t="s">
        <v>670</v>
      </c>
      <c r="C157" s="3" t="s">
        <v>671</v>
      </c>
      <c r="D157" s="59">
        <v>1</v>
      </c>
      <c r="E157" s="59">
        <v>0</v>
      </c>
      <c r="F157" s="52">
        <v>0</v>
      </c>
      <c r="G157" s="52">
        <v>1</v>
      </c>
      <c r="H157" s="52">
        <v>0</v>
      </c>
      <c r="I157" s="52">
        <v>1</v>
      </c>
      <c r="J157" s="54">
        <v>1</v>
      </c>
      <c r="K157" s="54">
        <v>0</v>
      </c>
      <c r="L157" s="54">
        <v>0</v>
      </c>
      <c r="W157" s="84"/>
      <c r="X157"/>
      <c r="Y157"/>
      <c r="Z157"/>
      <c r="AA157" s="74"/>
      <c r="AB157"/>
      <c r="AC157"/>
      <c r="AD157"/>
      <c r="AE157"/>
      <c r="AF157"/>
      <c r="AG157"/>
      <c r="AH157"/>
      <c r="AI157"/>
      <c r="AJ157"/>
      <c r="AK157"/>
      <c r="AL157"/>
      <c r="AM157"/>
      <c r="AN157"/>
      <c r="AO157"/>
      <c r="AP157"/>
      <c r="AQ157"/>
      <c r="AR157"/>
      <c r="AS157"/>
      <c r="AT157"/>
      <c r="AU157"/>
      <c r="AV157"/>
      <c r="AW157"/>
      <c r="AX157"/>
      <c r="AY157"/>
      <c r="AZ157"/>
      <c r="BA157"/>
      <c r="BB157"/>
    </row>
    <row r="158" spans="1:54" ht="21" customHeight="1" x14ac:dyDescent="0.2">
      <c r="D158" s="65"/>
      <c r="E158" s="65"/>
      <c r="F158" s="66"/>
      <c r="G158" s="66"/>
      <c r="H158" s="66"/>
      <c r="I158" s="66"/>
      <c r="J158" s="66"/>
      <c r="K158" s="66"/>
      <c r="L158" s="66"/>
      <c r="M158" s="67"/>
      <c r="N158" s="67"/>
      <c r="O158" s="67"/>
      <c r="P158" s="67"/>
      <c r="Q158" s="67"/>
      <c r="R158" s="67"/>
      <c r="S158" s="67"/>
      <c r="T158" s="67"/>
      <c r="U158" s="67"/>
      <c r="V158" s="67"/>
      <c r="W158" s="92"/>
      <c r="X158"/>
      <c r="Y158"/>
      <c r="Z158"/>
      <c r="AA158" s="74"/>
      <c r="AB158"/>
      <c r="AC158"/>
      <c r="AD158"/>
      <c r="AE158"/>
      <c r="AF158"/>
      <c r="AG158"/>
      <c r="AH158"/>
      <c r="AI158"/>
      <c r="AJ158"/>
      <c r="AK158"/>
      <c r="AL158"/>
      <c r="AM158"/>
      <c r="AN158"/>
      <c r="AO158"/>
      <c r="AP158"/>
      <c r="AQ158"/>
      <c r="AR158"/>
      <c r="AS158"/>
      <c r="AT158"/>
      <c r="AU158"/>
      <c r="AV158"/>
      <c r="AW158"/>
      <c r="AX158"/>
      <c r="AY158"/>
      <c r="AZ158"/>
      <c r="BA158"/>
      <c r="BB158"/>
    </row>
    <row r="159" spans="1:54" ht="21" customHeight="1" x14ac:dyDescent="0.2">
      <c r="C159" s="64"/>
      <c r="D159" s="68"/>
      <c r="E159" s="68"/>
      <c r="F159" s="69"/>
      <c r="G159" s="69"/>
      <c r="H159" s="69"/>
      <c r="I159" s="69"/>
      <c r="J159" s="69"/>
      <c r="K159" s="69"/>
      <c r="L159" s="69"/>
      <c r="M159"/>
      <c r="N159"/>
      <c r="O159"/>
      <c r="P159"/>
      <c r="Q159"/>
      <c r="R159"/>
      <c r="S159"/>
      <c r="T159"/>
      <c r="U159"/>
      <c r="V159"/>
      <c r="W159"/>
      <c r="X159"/>
      <c r="Y159"/>
      <c r="Z159"/>
      <c r="AA159" s="74"/>
      <c r="AB159"/>
      <c r="AC159"/>
      <c r="AD159"/>
      <c r="AE159"/>
      <c r="AF159"/>
      <c r="AG159"/>
      <c r="AH159"/>
      <c r="AI159"/>
      <c r="AJ159"/>
      <c r="AK159"/>
      <c r="AL159"/>
      <c r="AM159"/>
      <c r="AN159"/>
      <c r="AO159"/>
      <c r="AP159"/>
      <c r="AQ159"/>
      <c r="AR159"/>
      <c r="AS159"/>
      <c r="AT159"/>
      <c r="AU159"/>
      <c r="AV159"/>
      <c r="AW159"/>
      <c r="AX159"/>
      <c r="AY159"/>
      <c r="AZ159"/>
      <c r="BA159"/>
      <c r="BB159"/>
    </row>
    <row r="160" spans="1:54" ht="21" customHeight="1" x14ac:dyDescent="0.2">
      <c r="C160" s="64"/>
      <c r="D160" s="68"/>
      <c r="E160" s="68"/>
      <c r="F160" s="69"/>
      <c r="G160" s="69"/>
      <c r="H160" s="69"/>
      <c r="I160" s="69"/>
      <c r="J160" s="69"/>
      <c r="K160" s="69"/>
      <c r="L160" s="69"/>
      <c r="M160"/>
      <c r="N160"/>
      <c r="O160"/>
      <c r="P160"/>
      <c r="Q160"/>
      <c r="R160"/>
      <c r="S160"/>
      <c r="T160"/>
      <c r="U160"/>
      <c r="V160"/>
      <c r="W160"/>
      <c r="X160"/>
      <c r="Y160"/>
      <c r="Z160"/>
      <c r="AA160" s="74"/>
      <c r="AB160"/>
      <c r="AC160"/>
      <c r="AD160"/>
      <c r="AE160"/>
      <c r="AF160"/>
      <c r="AG160"/>
      <c r="AH160"/>
      <c r="AI160"/>
      <c r="AJ160"/>
      <c r="AK160"/>
      <c r="AL160"/>
      <c r="AM160"/>
      <c r="AN160"/>
      <c r="AO160"/>
      <c r="AP160"/>
      <c r="AQ160"/>
      <c r="AR160"/>
      <c r="AS160"/>
      <c r="AT160"/>
      <c r="AU160"/>
      <c r="AV160"/>
      <c r="AW160"/>
      <c r="AX160"/>
      <c r="AY160"/>
      <c r="AZ160"/>
      <c r="BA160"/>
      <c r="BB160"/>
    </row>
    <row r="161" spans="3:54" ht="21" customHeight="1" x14ac:dyDescent="0.2">
      <c r="C161" s="64"/>
      <c r="D161" s="70"/>
      <c r="E161" s="70"/>
      <c r="F161" s="70"/>
      <c r="G161" s="70"/>
      <c r="H161" s="70"/>
      <c r="I161" s="70"/>
      <c r="J161" s="70"/>
      <c r="K161" s="70"/>
      <c r="L161" s="70"/>
      <c r="M161" s="70"/>
      <c r="N161"/>
      <c r="O161"/>
      <c r="P161" s="71"/>
      <c r="Q161" s="71"/>
      <c r="R161" s="71"/>
      <c r="S161" s="71"/>
      <c r="T161" s="71"/>
      <c r="U161" s="71"/>
      <c r="V161" s="71"/>
      <c r="W161" s="71"/>
      <c r="X161" s="71"/>
      <c r="Y161"/>
      <c r="Z161"/>
      <c r="AA161" s="74"/>
      <c r="AB161" s="71"/>
      <c r="AC161" s="71"/>
      <c r="AD161" s="71"/>
      <c r="AE161" s="71"/>
      <c r="AF161" s="71"/>
      <c r="AG161" s="71"/>
      <c r="AH161" s="71"/>
      <c r="AI161" s="71"/>
      <c r="AJ161"/>
      <c r="AK161"/>
      <c r="AL161"/>
      <c r="AM161"/>
      <c r="AN161"/>
      <c r="AO161"/>
      <c r="AP161"/>
      <c r="AQ161"/>
      <c r="AR161"/>
      <c r="AS161"/>
      <c r="AT161"/>
      <c r="AU161"/>
      <c r="AV161"/>
      <c r="AW161"/>
      <c r="AX161"/>
      <c r="AY161"/>
      <c r="AZ161"/>
      <c r="BA161"/>
      <c r="BB161"/>
    </row>
    <row r="162" spans="3:54" ht="21" customHeight="1" x14ac:dyDescent="0.2">
      <c r="C162" s="64"/>
      <c r="D162" s="70"/>
      <c r="E162" s="70"/>
      <c r="F162" s="70"/>
      <c r="G162" s="70"/>
      <c r="H162" s="70"/>
      <c r="I162" s="70"/>
      <c r="J162" s="70"/>
      <c r="K162" s="70"/>
      <c r="L162" s="70"/>
      <c r="M162" s="70"/>
      <c r="N162"/>
      <c r="O162" s="71"/>
      <c r="P162" s="71"/>
      <c r="Q162" s="71"/>
      <c r="R162" s="71"/>
      <c r="S162" s="71"/>
      <c r="T162" s="71"/>
      <c r="U162" s="71"/>
      <c r="V162" s="71"/>
      <c r="W162" s="71"/>
      <c r="X162" s="71"/>
      <c r="Y162" s="71"/>
      <c r="Z162" s="71"/>
      <c r="AA162"/>
      <c r="AB162"/>
      <c r="AC162"/>
      <c r="AD162"/>
      <c r="AE162"/>
      <c r="AF162"/>
      <c r="AG162"/>
      <c r="AH162"/>
      <c r="AI162"/>
      <c r="AJ162" s="71"/>
      <c r="AK162" s="71"/>
      <c r="AL162" s="71"/>
      <c r="AM162" s="71"/>
      <c r="AN162" s="71"/>
      <c r="AO162"/>
      <c r="AP162"/>
      <c r="AQ162"/>
      <c r="AR162"/>
      <c r="AS162"/>
      <c r="AT162"/>
      <c r="AU162"/>
      <c r="AV162"/>
      <c r="AW162"/>
      <c r="AX162"/>
      <c r="AY162"/>
      <c r="AZ162"/>
      <c r="BA162"/>
      <c r="BB162"/>
    </row>
    <row r="163" spans="3:54" ht="21" customHeight="1" x14ac:dyDescent="0.2">
      <c r="C163" s="64"/>
      <c r="D163" s="68"/>
      <c r="E163" s="68"/>
      <c r="F163" s="68"/>
      <c r="G163" s="68"/>
      <c r="H163" s="68"/>
      <c r="I163" s="68"/>
      <c r="J163" s="68"/>
      <c r="K163" s="68"/>
      <c r="L163" s="68"/>
      <c r="M163" s="68"/>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row>
    <row r="164" spans="3:54" ht="21" customHeight="1" x14ac:dyDescent="0.2">
      <c r="C164" s="64"/>
      <c r="D164" s="68"/>
      <c r="E164" s="68"/>
      <c r="F164" s="68"/>
      <c r="G164" s="68"/>
      <c r="H164" s="68"/>
      <c r="I164" s="68"/>
      <c r="J164" s="68"/>
      <c r="K164" s="68"/>
      <c r="L164" s="68"/>
      <c r="M164" s="68"/>
      <c r="N164"/>
      <c r="O164"/>
      <c r="P164"/>
      <c r="Q164"/>
      <c r="R164"/>
      <c r="S164"/>
      <c r="T164"/>
      <c r="U164"/>
      <c r="V164"/>
      <c r="W164"/>
      <c r="X164" t="s">
        <v>1341</v>
      </c>
      <c r="Y164"/>
      <c r="Z164"/>
      <c r="AA164"/>
      <c r="AB164"/>
      <c r="AC164"/>
      <c r="AD164"/>
      <c r="AE164"/>
      <c r="AF164"/>
      <c r="AG164"/>
      <c r="AH164"/>
      <c r="AI164"/>
      <c r="AJ164"/>
      <c r="AK164"/>
      <c r="AL164"/>
      <c r="AM164"/>
      <c r="AN164"/>
      <c r="AO164"/>
      <c r="AP164"/>
      <c r="AQ164"/>
      <c r="AR164"/>
      <c r="AS164"/>
      <c r="AT164"/>
      <c r="AU164"/>
      <c r="AV164"/>
      <c r="AW164"/>
      <c r="AX164"/>
      <c r="AY164"/>
      <c r="AZ164"/>
      <c r="BA164"/>
      <c r="BB164"/>
    </row>
    <row r="165" spans="3:54" ht="21" customHeight="1" x14ac:dyDescent="0.2">
      <c r="C165" s="64"/>
      <c r="D165" s="68"/>
      <c r="E165" s="68"/>
      <c r="F165" s="68"/>
      <c r="G165" s="68"/>
      <c r="H165" s="68"/>
      <c r="I165" s="68"/>
      <c r="J165" s="68"/>
      <c r="K165" s="68"/>
      <c r="L165" s="68"/>
      <c r="M165" s="68"/>
      <c r="N165"/>
      <c r="O165"/>
      <c r="P165"/>
      <c r="Q165"/>
      <c r="R165"/>
      <c r="S165"/>
      <c r="T165"/>
      <c r="U165"/>
      <c r="V165"/>
      <c r="W165"/>
      <c r="X165"/>
      <c r="Y165"/>
      <c r="Z165"/>
      <c r="AA165" s="73"/>
      <c r="AB165" s="73"/>
      <c r="AC165" s="73"/>
      <c r="AD165" s="73"/>
      <c r="AE165" s="73"/>
      <c r="AF165" s="73"/>
      <c r="AG165" s="73"/>
      <c r="AH165" s="73"/>
      <c r="AI165" s="73"/>
      <c r="AJ165"/>
      <c r="AK165"/>
      <c r="AL165"/>
      <c r="AM165"/>
      <c r="AN165"/>
      <c r="AO165"/>
      <c r="AP165"/>
      <c r="AQ165"/>
      <c r="AR165"/>
      <c r="AS165"/>
      <c r="AT165"/>
      <c r="AU165"/>
      <c r="AV165"/>
      <c r="AW165"/>
      <c r="AX165"/>
      <c r="AY165"/>
      <c r="AZ165"/>
      <c r="BA165"/>
      <c r="BB165"/>
    </row>
    <row r="166" spans="3:54" ht="21" customHeight="1" x14ac:dyDescent="0.2">
      <c r="C166" s="64"/>
      <c r="D166" s="68"/>
      <c r="E166" s="70"/>
      <c r="F166" s="70"/>
      <c r="G166" s="70"/>
      <c r="H166" s="68"/>
      <c r="I166" s="68"/>
      <c r="J166" s="70"/>
      <c r="K166" s="70"/>
      <c r="L166" s="70"/>
      <c r="M166" s="70"/>
      <c r="N166" s="70"/>
      <c r="O166" s="71"/>
      <c r="P166"/>
      <c r="Q166"/>
      <c r="R166"/>
      <c r="S166"/>
      <c r="T166"/>
      <c r="U166"/>
      <c r="V166"/>
      <c r="W166"/>
      <c r="X166"/>
      <c r="Y166" s="75"/>
      <c r="Z166" s="75"/>
      <c r="AA166" s="75"/>
      <c r="AB166"/>
      <c r="AC166" s="73"/>
      <c r="AD166" s="73"/>
      <c r="AE166" s="73"/>
      <c r="AF166" s="73"/>
      <c r="AG166" s="73"/>
      <c r="AH166" s="73"/>
      <c r="AI166" s="73"/>
      <c r="AJ166" s="73"/>
      <c r="AK166" s="73"/>
      <c r="AL166" s="73"/>
      <c r="AM166" s="73"/>
      <c r="AN166" s="73"/>
      <c r="AO166"/>
      <c r="AP166"/>
      <c r="AQ166"/>
      <c r="AR166"/>
      <c r="AS166"/>
      <c r="AT166"/>
      <c r="AU166"/>
      <c r="AV166"/>
      <c r="AW166"/>
      <c r="AX166"/>
      <c r="AY166"/>
      <c r="AZ166"/>
      <c r="BA166"/>
      <c r="BB166"/>
    </row>
    <row r="167" spans="3:54" ht="21" customHeight="1" x14ac:dyDescent="0.2">
      <c r="C167" s="64"/>
      <c r="D167" s="68"/>
      <c r="E167" s="68"/>
      <c r="F167" s="68"/>
      <c r="G167" s="68"/>
      <c r="H167" s="68"/>
      <c r="I167" s="68"/>
      <c r="J167" s="68"/>
      <c r="K167" s="68"/>
      <c r="L167" s="68"/>
      <c r="M167" s="68"/>
      <c r="N167"/>
      <c r="O167"/>
      <c r="P167" s="74"/>
      <c r="Q167" s="74"/>
      <c r="R167" s="74"/>
      <c r="S167" s="74"/>
      <c r="T167" s="74"/>
      <c r="U167" s="74"/>
      <c r="V167" s="74"/>
      <c r="W167" s="74"/>
      <c r="X167" s="74"/>
      <c r="Y167"/>
      <c r="Z167"/>
      <c r="AA167"/>
      <c r="AB167"/>
      <c r="AC167"/>
      <c r="AD167"/>
      <c r="AE167"/>
      <c r="AF167"/>
      <c r="AG167"/>
      <c r="AH167"/>
      <c r="AI167"/>
      <c r="AJ167"/>
      <c r="AK167"/>
      <c r="AL167"/>
      <c r="AM167"/>
      <c r="AN167"/>
      <c r="AO167"/>
      <c r="AP167"/>
      <c r="AQ167"/>
      <c r="AR167"/>
      <c r="AS167"/>
      <c r="AT167"/>
      <c r="AU167"/>
      <c r="AV167"/>
      <c r="AW167"/>
      <c r="AX167"/>
      <c r="AY167"/>
      <c r="AZ167"/>
      <c r="BA167"/>
      <c r="BB167"/>
    </row>
    <row r="168" spans="3:54" ht="21" customHeight="1" x14ac:dyDescent="0.2">
      <c r="C168" s="64"/>
      <c r="D168" s="68"/>
      <c r="E168" s="68"/>
      <c r="F168" s="68"/>
      <c r="G168" s="68"/>
      <c r="H168" s="68"/>
      <c r="I168" s="68"/>
      <c r="J168" s="68"/>
      <c r="K168" s="68"/>
      <c r="L168" s="68"/>
      <c r="M168" s="68"/>
      <c r="N168"/>
      <c r="O168"/>
      <c r="P168" s="74"/>
      <c r="Q168" s="74"/>
      <c r="R168" s="74"/>
      <c r="S168" s="74"/>
      <c r="T168" s="74"/>
      <c r="U168" s="74"/>
      <c r="V168" s="74"/>
      <c r="W168" s="74"/>
      <c r="X168" s="74"/>
      <c r="Y168" s="74"/>
      <c r="Z168" s="74"/>
      <c r="AA168"/>
      <c r="AB168"/>
      <c r="AC168"/>
      <c r="AD168"/>
      <c r="AE168"/>
      <c r="AF168"/>
      <c r="AG168"/>
      <c r="AH168"/>
      <c r="AI168"/>
      <c r="AJ168"/>
      <c r="AK168"/>
      <c r="AL168"/>
      <c r="AM168"/>
      <c r="AN168"/>
      <c r="AO168"/>
      <c r="AP168"/>
      <c r="AQ168"/>
      <c r="AR168"/>
      <c r="AS168"/>
      <c r="AT168"/>
      <c r="AU168"/>
      <c r="AV168"/>
      <c r="AW168"/>
      <c r="AX168"/>
      <c r="AY168"/>
      <c r="AZ168"/>
      <c r="BA168"/>
      <c r="BB168"/>
    </row>
    <row r="169" spans="3:54" ht="21" customHeight="1" x14ac:dyDescent="0.2">
      <c r="C169" s="64"/>
      <c r="D169" s="68"/>
      <c r="E169" s="68"/>
      <c r="F169" s="68"/>
      <c r="G169" s="68"/>
      <c r="H169" s="68"/>
      <c r="I169" s="68"/>
      <c r="J169" s="68"/>
      <c r="K169" s="68"/>
      <c r="L169" s="68"/>
      <c r="M169" s="68"/>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row>
    <row r="170" spans="3:54" ht="21" customHeight="1" x14ac:dyDescent="0.2">
      <c r="C170" s="64"/>
      <c r="D170" s="68"/>
      <c r="E170" s="68"/>
      <c r="F170" s="68"/>
      <c r="G170" s="68"/>
      <c r="H170" s="68"/>
      <c r="I170" s="68"/>
      <c r="J170" s="68"/>
      <c r="K170" s="68"/>
      <c r="L170" s="68"/>
      <c r="M170" s="68"/>
      <c r="N170" s="73"/>
      <c r="O170" s="73"/>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row>
    <row r="171" spans="3:54" ht="21" customHeight="1" x14ac:dyDescent="0.2">
      <c r="C171" s="64"/>
      <c r="D171" s="68"/>
      <c r="E171" s="68"/>
      <c r="F171" s="68"/>
      <c r="G171" s="68"/>
      <c r="H171" s="68"/>
      <c r="I171" s="68"/>
      <c r="J171" s="68"/>
      <c r="K171" s="68"/>
      <c r="L171" s="68"/>
      <c r="M171" s="68"/>
      <c r="N171"/>
      <c r="O171"/>
      <c r="P171" s="74"/>
      <c r="Q171" s="74"/>
      <c r="R171" s="74"/>
      <c r="S171" s="74"/>
      <c r="T171" s="74"/>
      <c r="U171" s="74"/>
      <c r="V171" s="74"/>
      <c r="W171" s="74"/>
      <c r="X171" s="74"/>
      <c r="Y171"/>
      <c r="Z171"/>
      <c r="AA171"/>
      <c r="AB171"/>
      <c r="AC171"/>
      <c r="AD171"/>
      <c r="AE171"/>
      <c r="AF171"/>
      <c r="AG171"/>
      <c r="AH171"/>
      <c r="AI171"/>
      <c r="AJ171"/>
      <c r="AK171"/>
      <c r="AL171"/>
      <c r="AM171"/>
      <c r="AN171"/>
      <c r="AO171"/>
      <c r="AP171"/>
      <c r="AQ171"/>
      <c r="AR171"/>
      <c r="AS171"/>
      <c r="AT171"/>
      <c r="AU171"/>
      <c r="AV171"/>
      <c r="AW171"/>
      <c r="AX171"/>
      <c r="AY171"/>
      <c r="AZ171"/>
      <c r="BA171"/>
      <c r="BB171"/>
    </row>
    <row r="172" spans="3:54" ht="21" customHeight="1" x14ac:dyDescent="0.2">
      <c r="C172" s="64"/>
      <c r="D172" s="68"/>
      <c r="E172" s="68"/>
      <c r="F172" s="68"/>
      <c r="G172" s="68"/>
      <c r="H172" s="68"/>
      <c r="I172" s="68"/>
      <c r="J172" s="68"/>
      <c r="K172" s="68"/>
      <c r="L172" s="68"/>
      <c r="M172" s="68"/>
      <c r="N172"/>
      <c r="O172" s="74"/>
      <c r="P172" s="74"/>
      <c r="Q172" s="74"/>
      <c r="R172" s="74"/>
      <c r="S172" s="74"/>
      <c r="T172" s="74"/>
      <c r="U172" s="74"/>
      <c r="V172" s="74"/>
      <c r="W172" s="74"/>
      <c r="X172" s="74"/>
      <c r="Y172" s="74"/>
      <c r="Z172" s="74"/>
      <c r="AA172" s="73"/>
      <c r="AB172" s="73"/>
      <c r="AC172" s="73"/>
      <c r="AD172" s="73"/>
      <c r="AE172" s="73"/>
      <c r="AF172" s="73"/>
      <c r="AG172" s="73"/>
      <c r="AH172" s="73"/>
      <c r="AI172" s="73"/>
      <c r="AJ172"/>
      <c r="AK172"/>
      <c r="AL172"/>
      <c r="AM172"/>
      <c r="AN172"/>
      <c r="AO172"/>
      <c r="AP172"/>
      <c r="AQ172"/>
      <c r="AR172"/>
      <c r="AS172"/>
      <c r="AT172"/>
      <c r="AU172"/>
      <c r="AV172"/>
      <c r="AW172"/>
      <c r="AX172"/>
      <c r="AY172"/>
      <c r="AZ172"/>
      <c r="BA172"/>
      <c r="BB172"/>
    </row>
    <row r="173" spans="3:54" ht="21" customHeight="1" x14ac:dyDescent="0.2">
      <c r="C173" s="64"/>
      <c r="D173" s="68"/>
      <c r="E173" s="68"/>
      <c r="F173" s="68"/>
      <c r="G173" s="68"/>
      <c r="H173" s="68"/>
      <c r="I173" s="68"/>
      <c r="J173" s="68"/>
      <c r="K173" s="68"/>
      <c r="L173" s="68"/>
      <c r="M173" s="68"/>
      <c r="N173"/>
      <c r="O173"/>
      <c r="P173"/>
      <c r="Q173"/>
      <c r="R173"/>
      <c r="S173"/>
      <c r="T173" s="75"/>
      <c r="U173" s="75"/>
      <c r="V173"/>
      <c r="W173"/>
      <c r="X173"/>
      <c r="Y173"/>
      <c r="Z173"/>
      <c r="AA173"/>
      <c r="AB173"/>
      <c r="AC173" s="73"/>
      <c r="AD173" s="73"/>
      <c r="AE173" s="73"/>
      <c r="AF173" s="73"/>
      <c r="AG173" s="73"/>
      <c r="AH173" s="73"/>
      <c r="AI173" s="73"/>
      <c r="AJ173" s="73"/>
      <c r="AK173" s="73"/>
      <c r="AL173" s="73"/>
      <c r="AM173" s="73"/>
      <c r="AN173" s="73"/>
      <c r="AO173"/>
      <c r="AP173"/>
      <c r="AQ173"/>
      <c r="AR173"/>
      <c r="AS173"/>
      <c r="AT173"/>
      <c r="AU173"/>
      <c r="AV173"/>
      <c r="AW173"/>
      <c r="AX173"/>
      <c r="AY173"/>
      <c r="AZ173"/>
      <c r="BA173"/>
      <c r="BB173"/>
    </row>
    <row r="174" spans="3:54" ht="21" customHeight="1" x14ac:dyDescent="0.2">
      <c r="C174" s="64"/>
      <c r="D174" s="68"/>
      <c r="E174" s="68"/>
      <c r="F174" s="68"/>
      <c r="G174" s="68"/>
      <c r="H174" s="68"/>
      <c r="I174" s="68"/>
      <c r="J174" s="68"/>
      <c r="K174" s="68"/>
      <c r="L174" s="68"/>
      <c r="M174" s="68"/>
      <c r="N174"/>
      <c r="O174"/>
      <c r="P174" s="71"/>
      <c r="Q174" s="71"/>
      <c r="R174" s="71"/>
      <c r="S174" s="71"/>
      <c r="T174" s="71"/>
      <c r="U174" s="71"/>
      <c r="V174" s="71"/>
      <c r="W174" s="74"/>
      <c r="X174" s="74"/>
      <c r="Y174"/>
      <c r="Z174"/>
      <c r="AA174"/>
      <c r="AB174"/>
      <c r="AC174"/>
      <c r="AD174"/>
      <c r="AE174"/>
      <c r="AF174"/>
      <c r="AG174"/>
      <c r="AH174"/>
      <c r="AI174"/>
      <c r="AJ174"/>
      <c r="AK174"/>
      <c r="AL174"/>
      <c r="AM174"/>
      <c r="AN174"/>
      <c r="AO174"/>
      <c r="AP174"/>
      <c r="AQ174"/>
      <c r="AR174"/>
      <c r="AS174"/>
      <c r="AT174"/>
      <c r="AU174"/>
      <c r="AV174"/>
      <c r="AW174"/>
      <c r="AX174"/>
      <c r="AY174"/>
      <c r="AZ174"/>
      <c r="BA174"/>
      <c r="BB174"/>
    </row>
    <row r="175" spans="3:54" ht="21" customHeight="1" x14ac:dyDescent="0.2">
      <c r="C175" s="64"/>
      <c r="D175" s="68"/>
      <c r="E175" s="68"/>
      <c r="F175" s="68"/>
      <c r="G175" s="68"/>
      <c r="H175" s="68"/>
      <c r="I175" s="68"/>
      <c r="J175" s="68"/>
      <c r="K175" s="68"/>
      <c r="L175" s="68"/>
      <c r="M175" s="68"/>
      <c r="N175"/>
      <c r="O175"/>
      <c r="P175" s="74"/>
      <c r="Q175" s="74"/>
      <c r="R175" s="74"/>
      <c r="S175" s="74"/>
      <c r="T175" s="74"/>
      <c r="U175" s="74"/>
      <c r="V175" s="118"/>
      <c r="W175" s="74"/>
      <c r="X175" s="74"/>
      <c r="Y175" s="74"/>
      <c r="Z175" s="74"/>
      <c r="AA175"/>
      <c r="AB175"/>
      <c r="AC175"/>
      <c r="AD175"/>
      <c r="AE175"/>
      <c r="AF175"/>
      <c r="AG175"/>
      <c r="AH175"/>
      <c r="AI175"/>
      <c r="AJ175"/>
      <c r="AK175"/>
      <c r="AL175"/>
      <c r="AM175"/>
      <c r="AN175"/>
      <c r="AO175"/>
      <c r="AP175"/>
      <c r="AQ175"/>
      <c r="AR175"/>
      <c r="AS175"/>
      <c r="AT175"/>
      <c r="AU175"/>
      <c r="AV175"/>
      <c r="AW175"/>
      <c r="AX175"/>
      <c r="AY175"/>
      <c r="AZ175"/>
      <c r="BA175"/>
      <c r="BB175"/>
    </row>
    <row r="176" spans="3:54" ht="21" customHeight="1" x14ac:dyDescent="0.2">
      <c r="C176" s="64"/>
      <c r="D176" s="68"/>
      <c r="E176" s="68"/>
      <c r="F176" s="68"/>
      <c r="G176" s="68"/>
      <c r="H176" s="68"/>
      <c r="I176" s="68"/>
      <c r="J176" s="68"/>
      <c r="K176" s="68"/>
      <c r="L176" s="68"/>
      <c r="M176" s="68"/>
      <c r="N176"/>
      <c r="O176"/>
      <c r="P176"/>
      <c r="Q176" s="74"/>
      <c r="R176" s="74"/>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row>
    <row r="177" spans="3:54" ht="21" customHeight="1" x14ac:dyDescent="0.2">
      <c r="C177" s="64"/>
      <c r="D177" s="68"/>
      <c r="E177" s="68"/>
      <c r="F177" s="68"/>
      <c r="G177" s="68"/>
      <c r="H177" s="68"/>
      <c r="I177" s="68"/>
      <c r="J177" s="68"/>
      <c r="K177" s="68"/>
      <c r="L177" s="68"/>
      <c r="M177" s="68"/>
      <c r="N177" s="73"/>
      <c r="O177" s="73"/>
      <c r="P177"/>
      <c r="Q177" s="74"/>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row>
    <row r="178" spans="3:54" ht="21" customHeight="1" x14ac:dyDescent="0.2">
      <c r="C178" s="64"/>
      <c r="D178" s="68"/>
      <c r="E178" s="68"/>
      <c r="F178" s="68"/>
      <c r="G178" s="68"/>
      <c r="H178" s="68"/>
      <c r="I178" s="68"/>
      <c r="J178" s="68"/>
      <c r="K178" s="68"/>
      <c r="L178" s="68"/>
      <c r="M178" s="68"/>
      <c r="N178"/>
      <c r="O178"/>
      <c r="P178"/>
      <c r="Q178"/>
      <c r="R178"/>
      <c r="S178"/>
      <c r="T178"/>
      <c r="U178"/>
      <c r="V178"/>
      <c r="W178" s="74"/>
      <c r="X178" s="74"/>
      <c r="Y178"/>
      <c r="Z178"/>
      <c r="AA178"/>
      <c r="AB178"/>
      <c r="AC178"/>
      <c r="AD178"/>
      <c r="AE178"/>
      <c r="AF178"/>
      <c r="AG178"/>
      <c r="AH178"/>
      <c r="AI178"/>
      <c r="AJ178"/>
      <c r="AK178"/>
      <c r="AL178"/>
      <c r="AM178"/>
      <c r="AN178"/>
      <c r="AO178"/>
      <c r="AP178"/>
      <c r="AQ178"/>
      <c r="AR178"/>
      <c r="AS178"/>
      <c r="AT178"/>
      <c r="AU178"/>
      <c r="AV178"/>
      <c r="AW178"/>
      <c r="AX178"/>
      <c r="AY178"/>
      <c r="AZ178"/>
      <c r="BA178"/>
      <c r="BB178"/>
    </row>
    <row r="179" spans="3:54" ht="21" customHeight="1" x14ac:dyDescent="0.2">
      <c r="C179" s="64"/>
      <c r="D179" s="68"/>
      <c r="E179" s="68"/>
      <c r="F179" s="68"/>
      <c r="G179" s="68"/>
      <c r="H179" s="68"/>
      <c r="I179" s="68"/>
      <c r="J179" s="68"/>
      <c r="K179" s="68"/>
      <c r="L179" s="68"/>
      <c r="M179" s="68"/>
      <c r="N179"/>
      <c r="O179"/>
      <c r="P179" s="72"/>
      <c r="Q179" s="72"/>
      <c r="R179" s="72"/>
      <c r="S179" s="72"/>
      <c r="T179" s="72"/>
      <c r="U179" s="72"/>
      <c r="V179" s="72"/>
      <c r="W179" s="71"/>
      <c r="X179" s="74"/>
      <c r="Y179"/>
      <c r="Z179"/>
      <c r="AA179"/>
      <c r="AB179"/>
      <c r="AC179"/>
      <c r="AD179"/>
      <c r="AE179"/>
      <c r="AF179"/>
      <c r="AG179"/>
      <c r="AH179"/>
      <c r="AI179"/>
      <c r="AJ179"/>
      <c r="AK179"/>
      <c r="AL179"/>
      <c r="AM179"/>
      <c r="AN179"/>
      <c r="AO179"/>
      <c r="AP179"/>
      <c r="AQ179"/>
      <c r="AR179"/>
      <c r="AS179"/>
      <c r="AT179"/>
      <c r="AU179"/>
      <c r="AV179"/>
      <c r="AW179"/>
      <c r="AX179"/>
      <c r="AY179"/>
      <c r="AZ179"/>
      <c r="BA179"/>
      <c r="BB179"/>
    </row>
    <row r="180" spans="3:54" ht="21" customHeight="1" x14ac:dyDescent="0.2">
      <c r="C180" s="64"/>
      <c r="D180" s="68"/>
      <c r="E180" s="68"/>
      <c r="F180" s="68"/>
      <c r="G180" s="68"/>
      <c r="H180" s="68"/>
      <c r="I180" s="68"/>
      <c r="J180" s="68"/>
      <c r="K180" s="68"/>
      <c r="L180" s="68"/>
      <c r="M180"/>
      <c r="N180"/>
      <c r="O180"/>
      <c r="P180"/>
      <c r="Q180"/>
      <c r="R180"/>
      <c r="S180"/>
      <c r="T180"/>
      <c r="U180"/>
      <c r="V180"/>
      <c r="W180" s="74"/>
      <c r="X180" s="74"/>
      <c r="Y180"/>
      <c r="Z180"/>
      <c r="AA180"/>
      <c r="AB180"/>
      <c r="AC180"/>
      <c r="AD180"/>
      <c r="AE180"/>
      <c r="AF180"/>
      <c r="AG180"/>
      <c r="AH180"/>
      <c r="AI180"/>
      <c r="AJ180"/>
      <c r="AK180"/>
      <c r="AL180"/>
      <c r="AM180"/>
      <c r="AN180"/>
      <c r="AO180"/>
      <c r="AP180"/>
      <c r="AQ180"/>
      <c r="AR180"/>
      <c r="AS180"/>
      <c r="AT180"/>
      <c r="AU180"/>
      <c r="AV180"/>
      <c r="AW180"/>
      <c r="AX180"/>
      <c r="AY180"/>
      <c r="AZ180"/>
      <c r="BA180"/>
      <c r="BB180"/>
    </row>
    <row r="181" spans="3:54" ht="21" customHeight="1" x14ac:dyDescent="0.2">
      <c r="C181" s="64"/>
      <c r="D181" s="68"/>
      <c r="E181" s="68"/>
      <c r="F181" s="69"/>
      <c r="G181" s="68"/>
      <c r="H181" s="68"/>
      <c r="I181" s="69"/>
      <c r="J181" s="69"/>
      <c r="K181" s="69"/>
      <c r="L181" s="69"/>
      <c r="M181"/>
      <c r="N181"/>
      <c r="O181"/>
      <c r="P181"/>
      <c r="Q181"/>
      <c r="R181"/>
      <c r="S181"/>
      <c r="T181"/>
      <c r="U181"/>
      <c r="V181"/>
      <c r="W181" s="74"/>
      <c r="X181" s="74"/>
      <c r="Y181"/>
      <c r="Z181"/>
      <c r="AA181"/>
      <c r="AB181"/>
      <c r="AC181"/>
      <c r="AD181"/>
      <c r="AE181"/>
      <c r="AF181"/>
      <c r="AG181"/>
      <c r="AH181"/>
      <c r="AI181"/>
      <c r="AJ181"/>
      <c r="AK181"/>
      <c r="AL181"/>
      <c r="AM181"/>
      <c r="AN181"/>
      <c r="AO181"/>
      <c r="AP181"/>
      <c r="AQ181"/>
      <c r="AR181"/>
      <c r="AS181"/>
      <c r="AT181"/>
      <c r="AU181"/>
      <c r="AV181"/>
      <c r="AW181"/>
      <c r="AX181"/>
      <c r="AY181"/>
      <c r="AZ181"/>
      <c r="BA181"/>
      <c r="BB181"/>
    </row>
    <row r="182" spans="3:54" ht="21" customHeight="1" x14ac:dyDescent="0.2">
      <c r="C182" s="64"/>
      <c r="D182" s="68"/>
      <c r="E182" s="68"/>
      <c r="F182" s="69"/>
      <c r="G182" s="68"/>
      <c r="H182" s="68"/>
      <c r="I182" s="69"/>
      <c r="J182" s="69"/>
      <c r="K182" s="69"/>
      <c r="L182" s="69"/>
      <c r="M182"/>
      <c r="N182"/>
      <c r="O182"/>
      <c r="P182"/>
      <c r="Q182"/>
      <c r="R182"/>
      <c r="S182"/>
      <c r="T182"/>
      <c r="U182"/>
      <c r="V182"/>
      <c r="W182" s="74"/>
      <c r="X182" s="74"/>
      <c r="Y182"/>
      <c r="Z182"/>
      <c r="AA182"/>
      <c r="AB182"/>
      <c r="AC182"/>
      <c r="AD182"/>
      <c r="AE182"/>
      <c r="AF182"/>
      <c r="AG182"/>
      <c r="AH182"/>
      <c r="AI182"/>
      <c r="AJ182"/>
      <c r="AK182"/>
      <c r="AL182"/>
      <c r="AM182"/>
      <c r="AN182"/>
      <c r="AO182"/>
      <c r="AP182"/>
      <c r="AQ182"/>
      <c r="AR182"/>
      <c r="AS182"/>
      <c r="AT182"/>
      <c r="AU182"/>
      <c r="AV182"/>
      <c r="AW182"/>
      <c r="AX182"/>
      <c r="AY182"/>
      <c r="AZ182"/>
      <c r="BA182"/>
      <c r="BB182"/>
    </row>
    <row r="183" spans="3:54" ht="21" customHeight="1" x14ac:dyDescent="0.2">
      <c r="C183" s="64"/>
      <c r="D183" s="68"/>
      <c r="E183" s="68"/>
      <c r="F183" s="69"/>
      <c r="G183" s="68"/>
      <c r="H183" s="68"/>
      <c r="I183" s="69"/>
      <c r="J183" s="69"/>
      <c r="K183" s="69"/>
      <c r="L183" s="69"/>
      <c r="M183"/>
      <c r="N183"/>
      <c r="O183"/>
      <c r="P183"/>
      <c r="Q183"/>
      <c r="R183"/>
      <c r="S183"/>
      <c r="T183"/>
      <c r="U183"/>
      <c r="V183"/>
      <c r="W183" s="74"/>
      <c r="X183" s="74"/>
      <c r="Y183"/>
      <c r="Z183"/>
      <c r="AA183"/>
      <c r="AB183"/>
      <c r="AC183"/>
      <c r="AD183"/>
      <c r="AE183"/>
      <c r="AF183"/>
      <c r="AG183"/>
      <c r="AH183"/>
      <c r="AI183"/>
      <c r="AJ183"/>
      <c r="AK183"/>
      <c r="AL183"/>
      <c r="AM183"/>
      <c r="AN183"/>
      <c r="AO183"/>
      <c r="AP183"/>
      <c r="AQ183"/>
      <c r="AR183"/>
      <c r="AS183"/>
      <c r="AT183"/>
      <c r="AU183"/>
      <c r="AV183"/>
      <c r="AW183"/>
      <c r="AX183"/>
      <c r="AY183"/>
      <c r="AZ183"/>
      <c r="BA183"/>
      <c r="BB183"/>
    </row>
    <row r="184" spans="3:54" ht="21" customHeight="1" x14ac:dyDescent="0.2">
      <c r="C184" s="64"/>
      <c r="D184" s="68"/>
      <c r="E184" s="68"/>
      <c r="F184" s="69"/>
      <c r="G184" s="68"/>
      <c r="H184" s="68"/>
      <c r="I184" s="69"/>
      <c r="J184" s="69"/>
      <c r="K184" s="69"/>
      <c r="L184" s="69"/>
      <c r="M184"/>
      <c r="N184"/>
      <c r="O184"/>
      <c r="P184"/>
      <c r="Q184"/>
      <c r="R184"/>
      <c r="S184"/>
      <c r="T184"/>
      <c r="U184"/>
      <c r="V184"/>
      <c r="W184" s="74"/>
      <c r="X184" s="74"/>
      <c r="Y184"/>
      <c r="Z184"/>
      <c r="AA184"/>
      <c r="AB184"/>
      <c r="AC184"/>
      <c r="AD184"/>
      <c r="AE184"/>
      <c r="AF184"/>
      <c r="AG184"/>
      <c r="AH184"/>
      <c r="AI184"/>
      <c r="AJ184"/>
      <c r="AK184"/>
      <c r="AL184"/>
      <c r="AM184"/>
      <c r="AN184"/>
      <c r="AO184"/>
      <c r="AP184"/>
      <c r="AQ184"/>
      <c r="AR184"/>
      <c r="AS184"/>
      <c r="AT184"/>
      <c r="AU184"/>
      <c r="AV184"/>
      <c r="AW184"/>
      <c r="AX184"/>
      <c r="AY184"/>
      <c r="AZ184"/>
      <c r="BA184"/>
      <c r="BB184"/>
    </row>
    <row r="185" spans="3:54" ht="21" customHeight="1" x14ac:dyDescent="0.2">
      <c r="C185" s="64"/>
      <c r="D185" s="68"/>
      <c r="E185" s="68"/>
      <c r="F185" s="69"/>
      <c r="G185" s="68"/>
      <c r="H185" s="68"/>
      <c r="I185" s="69"/>
      <c r="J185" s="69"/>
      <c r="K185" s="69"/>
      <c r="L185" s="69"/>
      <c r="M185"/>
      <c r="N185"/>
      <c r="O185"/>
      <c r="P185"/>
      <c r="Q185"/>
      <c r="R185"/>
      <c r="S185"/>
      <c r="T185"/>
      <c r="U185"/>
      <c r="V185"/>
      <c r="W185" s="74"/>
      <c r="X185" s="74"/>
      <c r="Y185"/>
      <c r="Z185"/>
      <c r="AA185"/>
      <c r="AB185"/>
      <c r="AC185"/>
      <c r="AD185"/>
      <c r="AE185"/>
      <c r="AF185"/>
      <c r="AG185"/>
      <c r="AH185"/>
      <c r="AI185"/>
      <c r="AJ185"/>
      <c r="AK185"/>
      <c r="AL185"/>
      <c r="AM185"/>
      <c r="AN185"/>
      <c r="AO185"/>
      <c r="AP185"/>
      <c r="AQ185"/>
      <c r="AR185"/>
      <c r="AS185"/>
      <c r="AT185"/>
      <c r="AU185"/>
      <c r="AV185"/>
      <c r="AW185"/>
      <c r="AX185"/>
      <c r="AY185"/>
      <c r="AZ185"/>
      <c r="BA185"/>
      <c r="BB185"/>
    </row>
    <row r="186" spans="3:54" ht="21" customHeight="1" x14ac:dyDescent="0.2">
      <c r="C186" s="64"/>
      <c r="D186" s="68"/>
      <c r="E186" s="68"/>
      <c r="F186" s="69"/>
      <c r="G186" s="68"/>
      <c r="H186" s="68"/>
      <c r="I186" s="69"/>
      <c r="J186" s="69"/>
      <c r="K186" s="69"/>
      <c r="L186" s="69"/>
      <c r="M186"/>
      <c r="N186"/>
      <c r="O186"/>
      <c r="P186"/>
      <c r="Q186"/>
      <c r="R186"/>
      <c r="S186"/>
      <c r="T186"/>
      <c r="U186"/>
      <c r="V186"/>
      <c r="W186" s="74"/>
      <c r="X186" s="74"/>
      <c r="Y186"/>
      <c r="Z186"/>
      <c r="AA186"/>
      <c r="AB186"/>
      <c r="AC186"/>
      <c r="AD186"/>
      <c r="AE186"/>
      <c r="AF186"/>
      <c r="AG186"/>
      <c r="AH186"/>
      <c r="AI186"/>
      <c r="AJ186"/>
      <c r="AK186"/>
      <c r="AL186"/>
      <c r="AM186"/>
      <c r="AN186"/>
      <c r="AO186"/>
      <c r="AP186"/>
      <c r="AQ186"/>
      <c r="AR186"/>
      <c r="AS186"/>
      <c r="AT186"/>
      <c r="AU186"/>
      <c r="AV186"/>
      <c r="AW186"/>
      <c r="AX186"/>
      <c r="AY186"/>
      <c r="AZ186"/>
      <c r="BA186"/>
      <c r="BB186"/>
    </row>
    <row r="187" spans="3:54" ht="21" customHeight="1" x14ac:dyDescent="0.2">
      <c r="D187" s="110"/>
      <c r="E187" s="68"/>
      <c r="F187" s="69"/>
      <c r="G187" s="68"/>
      <c r="H187" s="68"/>
      <c r="I187" s="69"/>
      <c r="J187" s="69"/>
      <c r="K187" s="114"/>
      <c r="W187" s="117"/>
      <c r="X187" s="74"/>
      <c r="Y187"/>
      <c r="Z187"/>
      <c r="AA187"/>
      <c r="AB187"/>
      <c r="AC187"/>
      <c r="AD187"/>
      <c r="AE187"/>
      <c r="AF187"/>
      <c r="AG187"/>
      <c r="AH187"/>
      <c r="AI187"/>
      <c r="AJ187"/>
      <c r="AK187"/>
      <c r="AL187"/>
      <c r="AM187"/>
      <c r="AN187"/>
      <c r="AO187"/>
      <c r="AP187"/>
      <c r="AQ187"/>
      <c r="AR187"/>
      <c r="AS187"/>
      <c r="AT187"/>
      <c r="AU187"/>
      <c r="AV187"/>
      <c r="AW187"/>
      <c r="AX187"/>
      <c r="AY187"/>
      <c r="AZ187"/>
      <c r="BA187"/>
      <c r="BB187"/>
    </row>
    <row r="188" spans="3:54" ht="21" customHeight="1" x14ac:dyDescent="0.2">
      <c r="D188" s="110"/>
      <c r="E188" s="68"/>
      <c r="F188" s="69"/>
      <c r="G188" s="68"/>
      <c r="H188" s="68"/>
      <c r="I188" s="69"/>
      <c r="J188" s="69"/>
      <c r="K188" s="115"/>
      <c r="L188" s="66"/>
      <c r="M188" s="67"/>
      <c r="N188" s="67"/>
      <c r="O188" s="67"/>
      <c r="W188" s="117"/>
      <c r="X188" s="74"/>
      <c r="Y188"/>
      <c r="Z188"/>
      <c r="AA188"/>
      <c r="AB188"/>
      <c r="AC188"/>
      <c r="AD188"/>
      <c r="AE188"/>
      <c r="AF188"/>
      <c r="AG188"/>
      <c r="AH188"/>
      <c r="AI188"/>
      <c r="AJ188"/>
      <c r="AK188"/>
      <c r="AL188"/>
      <c r="AM188"/>
      <c r="AN188"/>
      <c r="AO188"/>
      <c r="AP188"/>
      <c r="AQ188"/>
      <c r="AR188"/>
      <c r="AS188"/>
      <c r="AT188"/>
      <c r="AU188"/>
      <c r="AV188"/>
      <c r="AW188"/>
      <c r="AX188"/>
      <c r="AY188"/>
      <c r="AZ188"/>
      <c r="BA188"/>
      <c r="BB188"/>
    </row>
    <row r="189" spans="3:54" ht="21" customHeight="1" x14ac:dyDescent="0.2">
      <c r="D189" s="110"/>
      <c r="E189" s="70"/>
      <c r="F189" s="113"/>
      <c r="G189" s="68"/>
      <c r="H189" s="68"/>
      <c r="I189" s="69"/>
      <c r="J189" s="113"/>
      <c r="K189" s="113"/>
      <c r="L189" s="69"/>
      <c r="M189" s="72"/>
      <c r="N189" s="71"/>
      <c r="O189" s="71"/>
      <c r="P189" s="85"/>
      <c r="W189" s="117"/>
      <c r="X189" s="74"/>
      <c r="Y189"/>
      <c r="Z189"/>
      <c r="AA189"/>
      <c r="AB189"/>
      <c r="AC189"/>
      <c r="AD189"/>
      <c r="AE189"/>
      <c r="AF189"/>
      <c r="AG189"/>
      <c r="AH189"/>
      <c r="AI189"/>
      <c r="AJ189"/>
      <c r="AK189"/>
      <c r="AL189"/>
      <c r="AM189"/>
      <c r="AN189"/>
      <c r="AO189"/>
      <c r="AP189"/>
      <c r="AQ189"/>
      <c r="AR189"/>
      <c r="AS189"/>
      <c r="AT189"/>
      <c r="AU189"/>
      <c r="AV189"/>
      <c r="AW189"/>
      <c r="AX189"/>
      <c r="AY189"/>
      <c r="AZ189"/>
      <c r="BA189"/>
      <c r="BB189"/>
    </row>
    <row r="190" spans="3:54" ht="21" customHeight="1" x14ac:dyDescent="0.2">
      <c r="D190" s="110"/>
      <c r="E190" s="68"/>
      <c r="F190" s="69"/>
      <c r="G190" s="68"/>
      <c r="H190" s="68"/>
      <c r="I190" s="69"/>
      <c r="J190" s="69"/>
      <c r="K190" s="69"/>
      <c r="L190" s="69"/>
      <c r="M190"/>
      <c r="N190"/>
      <c r="O190"/>
      <c r="P190" s="85"/>
      <c r="W190" s="117"/>
      <c r="X190" s="74"/>
      <c r="Y190"/>
      <c r="Z190"/>
      <c r="AA190"/>
      <c r="AB190"/>
      <c r="AC190"/>
      <c r="AD190"/>
      <c r="AE190"/>
      <c r="AF190"/>
      <c r="AG190"/>
      <c r="AH190"/>
      <c r="AI190"/>
      <c r="AJ190"/>
      <c r="AK190"/>
      <c r="AL190"/>
      <c r="AM190"/>
      <c r="AN190"/>
      <c r="AO190"/>
      <c r="AP190"/>
      <c r="AQ190"/>
      <c r="AR190"/>
      <c r="AS190"/>
      <c r="AT190"/>
      <c r="AU190"/>
      <c r="AV190"/>
      <c r="AW190"/>
      <c r="AX190"/>
      <c r="AY190"/>
      <c r="AZ190"/>
      <c r="BA190"/>
      <c r="BB190"/>
    </row>
    <row r="191" spans="3:54" ht="21" customHeight="1" x14ac:dyDescent="0.2">
      <c r="D191" s="110"/>
      <c r="E191" s="68"/>
      <c r="F191" s="69"/>
      <c r="G191" s="68"/>
      <c r="H191" s="68"/>
      <c r="I191" s="69"/>
      <c r="J191" s="69"/>
      <c r="K191" s="69"/>
      <c r="L191" s="69"/>
      <c r="M191"/>
      <c r="N191"/>
      <c r="O191"/>
      <c r="P191" s="85"/>
      <c r="W191" s="117"/>
      <c r="X191" s="74"/>
      <c r="Y191"/>
      <c r="Z191"/>
      <c r="AA191"/>
      <c r="AB191"/>
      <c r="AC191"/>
      <c r="AD191"/>
      <c r="AE191"/>
      <c r="AF191"/>
      <c r="AG191"/>
      <c r="AH191"/>
      <c r="AI191"/>
      <c r="AJ191"/>
      <c r="AK191"/>
      <c r="AL191"/>
      <c r="AM191"/>
      <c r="AN191"/>
      <c r="AO191"/>
      <c r="AP191"/>
      <c r="AQ191"/>
      <c r="AR191"/>
      <c r="AS191"/>
      <c r="AT191"/>
      <c r="AU191"/>
      <c r="AV191"/>
      <c r="AW191"/>
      <c r="AX191"/>
      <c r="AY191"/>
      <c r="AZ191"/>
      <c r="BA191"/>
      <c r="BB191"/>
    </row>
    <row r="192" spans="3:54" ht="21" customHeight="1" x14ac:dyDescent="0.2">
      <c r="D192" s="110"/>
      <c r="E192" s="68"/>
      <c r="F192" s="69"/>
      <c r="G192" s="68"/>
      <c r="H192" s="68"/>
      <c r="I192" s="69"/>
      <c r="J192" s="69"/>
      <c r="K192" s="69"/>
      <c r="L192" s="69"/>
      <c r="M192"/>
      <c r="N192"/>
      <c r="O192"/>
      <c r="P192" s="85"/>
      <c r="W192" s="117"/>
      <c r="X192" s="74"/>
      <c r="Y192"/>
      <c r="Z192"/>
      <c r="AA192"/>
      <c r="AB192"/>
      <c r="AC192"/>
      <c r="AD192"/>
      <c r="AE192"/>
      <c r="AF192"/>
      <c r="AG192"/>
      <c r="AH192"/>
      <c r="AI192"/>
      <c r="AJ192"/>
      <c r="AK192"/>
      <c r="AL192"/>
      <c r="AM192"/>
      <c r="AN192"/>
      <c r="AO192"/>
      <c r="AP192"/>
      <c r="AQ192"/>
      <c r="AR192"/>
      <c r="AS192"/>
      <c r="AT192"/>
      <c r="AU192"/>
      <c r="AV192"/>
      <c r="AW192"/>
      <c r="AX192"/>
      <c r="AY192"/>
      <c r="AZ192"/>
      <c r="BA192"/>
      <c r="BB192"/>
    </row>
    <row r="193" spans="4:54" ht="21" customHeight="1" x14ac:dyDescent="0.2">
      <c r="D193" s="110"/>
      <c r="E193" s="68"/>
      <c r="F193" s="69"/>
      <c r="G193" s="68"/>
      <c r="H193" s="68"/>
      <c r="I193" s="69"/>
      <c r="J193" s="69"/>
      <c r="K193" s="69"/>
      <c r="L193" s="69"/>
      <c r="M193"/>
      <c r="N193" s="73"/>
      <c r="O193" s="73"/>
      <c r="P193" s="85"/>
      <c r="W193" s="117"/>
      <c r="X193" s="74"/>
      <c r="Y193"/>
      <c r="Z193"/>
      <c r="AA193"/>
      <c r="AB193"/>
      <c r="AC193"/>
      <c r="AD193"/>
      <c r="AE193"/>
      <c r="AF193"/>
      <c r="AG193"/>
      <c r="AH193"/>
      <c r="AI193"/>
      <c r="AJ193"/>
      <c r="AK193"/>
      <c r="AL193"/>
      <c r="AM193"/>
      <c r="AN193"/>
      <c r="AO193"/>
      <c r="AP193"/>
      <c r="AQ193"/>
      <c r="AR193"/>
      <c r="AS193"/>
      <c r="AT193"/>
      <c r="AU193"/>
      <c r="AV193"/>
      <c r="AW193"/>
      <c r="AX193"/>
      <c r="AY193"/>
      <c r="AZ193"/>
      <c r="BA193"/>
      <c r="BB193"/>
    </row>
    <row r="194" spans="4:54" ht="21" customHeight="1" x14ac:dyDescent="0.2">
      <c r="D194" s="110"/>
      <c r="E194" s="68"/>
      <c r="F194" s="69"/>
      <c r="G194" s="68"/>
      <c r="H194" s="68"/>
      <c r="I194" s="69"/>
      <c r="J194" s="69"/>
      <c r="K194" s="69"/>
      <c r="L194" s="69"/>
      <c r="M194"/>
      <c r="N194"/>
      <c r="O194"/>
      <c r="P194" s="85"/>
      <c r="W194" s="117"/>
      <c r="X194" s="74"/>
      <c r="Y194"/>
      <c r="Z194"/>
      <c r="AA194"/>
      <c r="AB194"/>
      <c r="AC194"/>
      <c r="AD194"/>
      <c r="AE194"/>
      <c r="AF194"/>
      <c r="AG194"/>
      <c r="AH194"/>
      <c r="AI194"/>
      <c r="AJ194"/>
      <c r="AK194"/>
      <c r="AL194"/>
      <c r="AM194"/>
      <c r="AN194"/>
      <c r="AO194"/>
      <c r="AP194"/>
      <c r="AQ194"/>
      <c r="AR194"/>
      <c r="AS194"/>
      <c r="AT194"/>
      <c r="AU194"/>
      <c r="AV194"/>
      <c r="AW194"/>
      <c r="AX194"/>
      <c r="AY194"/>
      <c r="AZ194"/>
      <c r="BA194"/>
      <c r="BB194"/>
    </row>
    <row r="195" spans="4:54" ht="21" customHeight="1" x14ac:dyDescent="0.2">
      <c r="D195" s="110"/>
      <c r="E195" s="68"/>
      <c r="F195" s="69"/>
      <c r="G195" s="68"/>
      <c r="H195" s="68"/>
      <c r="I195" s="69"/>
      <c r="J195" s="69"/>
      <c r="K195" s="69"/>
      <c r="L195" s="69"/>
      <c r="M195"/>
      <c r="N195"/>
      <c r="O195"/>
      <c r="P195" s="85"/>
      <c r="W195" s="117"/>
      <c r="X195" s="74"/>
      <c r="Y195"/>
      <c r="Z195"/>
      <c r="AA195"/>
      <c r="AB195"/>
      <c r="AC195"/>
      <c r="AD195"/>
      <c r="AE195"/>
      <c r="AF195"/>
      <c r="AG195"/>
      <c r="AH195"/>
      <c r="AI195"/>
      <c r="AJ195"/>
      <c r="AK195"/>
      <c r="AL195"/>
      <c r="AM195"/>
      <c r="AN195"/>
      <c r="AO195"/>
      <c r="AP195"/>
      <c r="AQ195"/>
      <c r="AR195"/>
      <c r="AS195"/>
      <c r="AT195"/>
      <c r="AU195"/>
      <c r="AV195"/>
      <c r="AW195"/>
      <c r="AX195"/>
      <c r="AY195"/>
      <c r="AZ195"/>
      <c r="BA195"/>
      <c r="BB195"/>
    </row>
    <row r="196" spans="4:54" ht="21" customHeight="1" x14ac:dyDescent="0.2">
      <c r="D196" s="110"/>
      <c r="E196" s="68"/>
      <c r="F196" s="69"/>
      <c r="G196" s="68"/>
      <c r="H196" s="68"/>
      <c r="I196" s="69"/>
      <c r="J196" s="69"/>
      <c r="K196" s="69"/>
      <c r="L196" s="69"/>
      <c r="M196"/>
      <c r="N196"/>
      <c r="O196"/>
      <c r="P196" s="85"/>
      <c r="W196" s="117"/>
      <c r="X196" s="74"/>
      <c r="Y196"/>
      <c r="Z196"/>
      <c r="AA196"/>
      <c r="AB196"/>
      <c r="AC196"/>
      <c r="AD196"/>
      <c r="AE196"/>
      <c r="AF196"/>
      <c r="AG196"/>
      <c r="AH196"/>
      <c r="AI196"/>
      <c r="AJ196"/>
      <c r="AK196"/>
      <c r="AL196"/>
      <c r="AM196"/>
      <c r="AN196"/>
      <c r="AO196"/>
      <c r="AP196"/>
      <c r="AQ196"/>
      <c r="AR196"/>
      <c r="AS196"/>
      <c r="AT196"/>
      <c r="AU196"/>
      <c r="AV196"/>
      <c r="AW196"/>
      <c r="AX196"/>
      <c r="AY196"/>
      <c r="AZ196"/>
      <c r="BA196"/>
      <c r="BB196"/>
    </row>
    <row r="197" spans="4:54" ht="21" customHeight="1" x14ac:dyDescent="0.2">
      <c r="D197" s="110"/>
      <c r="E197" s="68"/>
      <c r="F197" s="69"/>
      <c r="G197" s="68"/>
      <c r="H197" s="68"/>
      <c r="I197" s="69"/>
      <c r="J197" s="69"/>
      <c r="K197" s="69"/>
      <c r="L197" s="69"/>
      <c r="M197"/>
      <c r="N197"/>
      <c r="O197"/>
      <c r="P197" s="85"/>
      <c r="W197" s="117"/>
      <c r="X197" s="74"/>
      <c r="Y197"/>
      <c r="Z197"/>
      <c r="AA197"/>
      <c r="AB197"/>
      <c r="AC197"/>
      <c r="AD197"/>
      <c r="AE197"/>
      <c r="AF197"/>
      <c r="AG197"/>
      <c r="AH197"/>
      <c r="AI197"/>
      <c r="AJ197"/>
      <c r="AK197"/>
      <c r="AL197"/>
      <c r="AM197"/>
      <c r="AN197"/>
      <c r="AO197"/>
      <c r="AP197"/>
      <c r="AQ197"/>
      <c r="AR197"/>
      <c r="AS197"/>
      <c r="AT197"/>
      <c r="AU197"/>
      <c r="AV197"/>
      <c r="AW197"/>
      <c r="AX197"/>
      <c r="AY197"/>
      <c r="AZ197"/>
      <c r="BA197"/>
      <c r="BB197"/>
    </row>
    <row r="198" spans="4:54" ht="21" customHeight="1" x14ac:dyDescent="0.2">
      <c r="D198" s="110"/>
      <c r="E198" s="68"/>
      <c r="F198" s="69"/>
      <c r="G198" s="68"/>
      <c r="H198" s="68"/>
      <c r="I198" s="69"/>
      <c r="J198" s="69"/>
      <c r="K198" s="69"/>
      <c r="L198" s="69"/>
      <c r="M198"/>
      <c r="N198"/>
      <c r="O198"/>
      <c r="P198" s="85"/>
      <c r="W198" s="117"/>
      <c r="X198" s="74"/>
      <c r="Y198"/>
      <c r="Z198"/>
      <c r="AA198"/>
      <c r="AB198"/>
      <c r="AC198"/>
      <c r="AD198"/>
      <c r="AE198"/>
      <c r="AF198"/>
      <c r="AG198"/>
      <c r="AH198"/>
      <c r="AI198"/>
      <c r="AJ198"/>
      <c r="AK198"/>
      <c r="AL198"/>
      <c r="AM198"/>
      <c r="AN198"/>
      <c r="AO198"/>
      <c r="AP198"/>
      <c r="AQ198"/>
      <c r="AR198"/>
      <c r="AS198"/>
      <c r="AT198"/>
      <c r="AU198"/>
      <c r="AV198"/>
      <c r="AW198"/>
      <c r="AX198"/>
      <c r="AY198"/>
      <c r="AZ198"/>
      <c r="BA198"/>
      <c r="BB198"/>
    </row>
    <row r="199" spans="4:54" ht="21" customHeight="1" x14ac:dyDescent="0.2">
      <c r="D199" s="110"/>
      <c r="E199" s="68"/>
      <c r="F199" s="69"/>
      <c r="G199" s="68"/>
      <c r="H199" s="68"/>
      <c r="I199" s="69"/>
      <c r="J199" s="69"/>
      <c r="K199" s="69"/>
      <c r="L199" s="69"/>
      <c r="M199"/>
      <c r="N199"/>
      <c r="O199"/>
      <c r="P199" s="85"/>
      <c r="W199" s="117"/>
      <c r="X199" s="74"/>
      <c r="Y199"/>
      <c r="Z199"/>
      <c r="AA199"/>
      <c r="AB199"/>
      <c r="AC199"/>
      <c r="AD199"/>
      <c r="AE199"/>
      <c r="AF199"/>
      <c r="AG199"/>
      <c r="AH199"/>
      <c r="AI199"/>
      <c r="AJ199"/>
      <c r="AK199"/>
      <c r="AL199"/>
      <c r="AM199"/>
      <c r="AN199"/>
      <c r="AO199"/>
      <c r="AP199"/>
      <c r="AQ199"/>
      <c r="AR199"/>
      <c r="AS199"/>
      <c r="AT199"/>
      <c r="AU199"/>
      <c r="AV199"/>
      <c r="AW199"/>
      <c r="AX199"/>
      <c r="AY199"/>
      <c r="AZ199"/>
      <c r="BA199"/>
      <c r="BB199"/>
    </row>
    <row r="200" spans="4:54" ht="21" customHeight="1" x14ac:dyDescent="0.2">
      <c r="D200" s="110"/>
      <c r="E200" s="68"/>
      <c r="F200" s="69"/>
      <c r="G200" s="68"/>
      <c r="H200" s="68"/>
      <c r="I200" s="69"/>
      <c r="J200" s="69"/>
      <c r="K200" s="69"/>
      <c r="L200" s="69"/>
      <c r="M200"/>
      <c r="N200" s="73"/>
      <c r="O200" s="73"/>
      <c r="P200" s="85"/>
      <c r="W200" s="117"/>
      <c r="X200" s="74"/>
      <c r="Y200"/>
      <c r="Z200"/>
      <c r="AA200"/>
      <c r="AB200"/>
      <c r="AC200"/>
      <c r="AD200"/>
      <c r="AE200"/>
      <c r="AF200"/>
      <c r="AG200"/>
      <c r="AH200"/>
      <c r="AI200"/>
      <c r="AJ200"/>
      <c r="AK200"/>
      <c r="AL200"/>
      <c r="AM200"/>
      <c r="AN200"/>
      <c r="AO200"/>
      <c r="AP200"/>
      <c r="AQ200"/>
      <c r="AR200"/>
      <c r="AS200"/>
      <c r="AT200"/>
      <c r="AU200"/>
      <c r="AV200"/>
      <c r="AW200"/>
      <c r="AX200"/>
      <c r="AY200"/>
      <c r="AZ200"/>
      <c r="BA200"/>
      <c r="BB200"/>
    </row>
    <row r="201" spans="4:54" ht="21" customHeight="1" x14ac:dyDescent="0.2">
      <c r="D201" s="110"/>
      <c r="E201" s="68"/>
      <c r="F201" s="69"/>
      <c r="G201" s="68"/>
      <c r="H201" s="68"/>
      <c r="I201" s="69"/>
      <c r="J201" s="69"/>
      <c r="K201" s="69"/>
      <c r="L201" s="69"/>
      <c r="M201"/>
      <c r="N201"/>
      <c r="O201"/>
      <c r="P201" s="85"/>
      <c r="W201" s="117"/>
      <c r="X201" s="74"/>
      <c r="Y201"/>
      <c r="Z201"/>
      <c r="AA201"/>
      <c r="AB201"/>
      <c r="AC201"/>
      <c r="AD201"/>
      <c r="AE201"/>
      <c r="AF201"/>
      <c r="AG201"/>
      <c r="AH201"/>
      <c r="AI201"/>
      <c r="AJ201"/>
      <c r="AK201"/>
      <c r="AL201"/>
      <c r="AM201"/>
      <c r="AN201"/>
      <c r="AO201"/>
      <c r="AP201"/>
      <c r="AQ201"/>
      <c r="AR201"/>
      <c r="AS201"/>
      <c r="AT201"/>
      <c r="AU201"/>
      <c r="AV201"/>
      <c r="AW201"/>
      <c r="AX201"/>
      <c r="AY201"/>
      <c r="AZ201"/>
      <c r="BA201"/>
      <c r="BB201"/>
    </row>
    <row r="202" spans="4:54" ht="21" customHeight="1" x14ac:dyDescent="0.2">
      <c r="D202" s="110"/>
      <c r="E202" s="68"/>
      <c r="F202" s="69"/>
      <c r="G202" s="68"/>
      <c r="H202" s="68"/>
      <c r="I202" s="69"/>
      <c r="J202" s="69"/>
      <c r="K202" s="69"/>
      <c r="L202" s="69"/>
      <c r="M202"/>
      <c r="N202"/>
      <c r="O202"/>
      <c r="P202" s="85"/>
      <c r="W202" s="117"/>
      <c r="X202" s="74"/>
      <c r="Y202"/>
      <c r="Z202"/>
      <c r="AA202"/>
      <c r="AB202"/>
      <c r="AC202"/>
      <c r="AD202"/>
      <c r="AE202"/>
      <c r="AF202"/>
      <c r="AG202"/>
      <c r="AH202"/>
      <c r="AI202"/>
      <c r="AJ202"/>
      <c r="AK202"/>
      <c r="AL202"/>
      <c r="AM202"/>
      <c r="AN202"/>
      <c r="AO202"/>
      <c r="AP202"/>
      <c r="AQ202"/>
      <c r="AR202"/>
      <c r="AS202"/>
      <c r="AT202"/>
      <c r="AU202"/>
      <c r="AV202"/>
      <c r="AW202"/>
      <c r="AX202"/>
      <c r="AY202"/>
      <c r="AZ202"/>
      <c r="BA202"/>
      <c r="BB202"/>
    </row>
    <row r="203" spans="4:54" ht="21" customHeight="1" x14ac:dyDescent="0.2">
      <c r="D203" s="110"/>
      <c r="E203" s="68"/>
      <c r="F203" s="69"/>
      <c r="G203" s="68"/>
      <c r="H203" s="68"/>
      <c r="I203" s="69"/>
      <c r="J203" s="69"/>
      <c r="K203" s="69"/>
      <c r="L203" s="69"/>
      <c r="M203"/>
      <c r="N203"/>
      <c r="O203"/>
      <c r="P203" s="85"/>
      <c r="W203" s="117"/>
      <c r="X203" s="74"/>
      <c r="Y203"/>
      <c r="Z203"/>
      <c r="AA203"/>
      <c r="AB203"/>
      <c r="AC203"/>
      <c r="AD203"/>
      <c r="AE203"/>
      <c r="AF203"/>
      <c r="AG203"/>
      <c r="AH203"/>
      <c r="AI203"/>
      <c r="AJ203"/>
      <c r="AK203"/>
      <c r="AL203"/>
      <c r="AM203"/>
      <c r="AN203"/>
      <c r="AO203"/>
      <c r="AP203"/>
      <c r="AQ203"/>
      <c r="AR203"/>
      <c r="AS203"/>
      <c r="AT203"/>
      <c r="AU203"/>
      <c r="AV203"/>
      <c r="AW203"/>
      <c r="AX203"/>
      <c r="AY203"/>
      <c r="AZ203"/>
      <c r="BA203"/>
      <c r="BB203"/>
    </row>
    <row r="204" spans="4:54" ht="21" customHeight="1" x14ac:dyDescent="0.2">
      <c r="D204" s="110"/>
      <c r="E204" s="68"/>
      <c r="F204" s="69"/>
      <c r="G204" s="68"/>
      <c r="H204" s="68"/>
      <c r="I204" s="69"/>
      <c r="J204" s="69"/>
      <c r="K204" s="69"/>
      <c r="L204" s="69"/>
      <c r="M204"/>
      <c r="N204"/>
      <c r="O204"/>
      <c r="P204" s="85"/>
      <c r="W204" s="117"/>
      <c r="X204" s="74"/>
      <c r="Y204"/>
      <c r="Z204"/>
      <c r="AA204"/>
      <c r="AB204"/>
      <c r="AC204"/>
      <c r="AD204"/>
      <c r="AE204"/>
      <c r="AF204"/>
      <c r="AG204"/>
      <c r="AH204"/>
      <c r="AI204"/>
      <c r="AJ204"/>
      <c r="AK204"/>
      <c r="AL204"/>
      <c r="AM204"/>
      <c r="AN204"/>
      <c r="AO204"/>
      <c r="AP204"/>
      <c r="AQ204"/>
      <c r="AR204"/>
      <c r="AS204"/>
      <c r="AT204"/>
      <c r="AU204"/>
      <c r="AV204"/>
      <c r="AW204"/>
      <c r="AX204"/>
      <c r="AY204"/>
      <c r="AZ204"/>
      <c r="BA204"/>
      <c r="BB204"/>
    </row>
    <row r="205" spans="4:54" ht="21" customHeight="1" x14ac:dyDescent="0.2">
      <c r="D205" s="110"/>
      <c r="E205" s="68"/>
      <c r="F205" s="69"/>
      <c r="G205" s="68"/>
      <c r="H205" s="68"/>
      <c r="I205" s="69"/>
      <c r="J205" s="69"/>
      <c r="K205" s="69"/>
      <c r="L205" s="69"/>
      <c r="M205"/>
      <c r="N205"/>
      <c r="O205"/>
      <c r="P205" s="85"/>
      <c r="W205" s="117"/>
      <c r="X205" s="74"/>
      <c r="Y205"/>
      <c r="Z205"/>
      <c r="AA205"/>
      <c r="AB205"/>
      <c r="AC205"/>
      <c r="AD205"/>
      <c r="AE205"/>
      <c r="AF205"/>
      <c r="AG205"/>
      <c r="AH205"/>
      <c r="AI205"/>
      <c r="AJ205"/>
      <c r="AK205"/>
      <c r="AL205"/>
      <c r="AM205"/>
      <c r="AN205"/>
      <c r="AO205"/>
      <c r="AP205"/>
      <c r="AQ205"/>
      <c r="AR205"/>
      <c r="AS205"/>
      <c r="AT205"/>
      <c r="AU205"/>
      <c r="AV205"/>
      <c r="AW205"/>
      <c r="AX205"/>
      <c r="AY205"/>
      <c r="AZ205"/>
      <c r="BA205"/>
      <c r="BB205"/>
    </row>
    <row r="206" spans="4:54" ht="21" customHeight="1" x14ac:dyDescent="0.2">
      <c r="D206" s="110"/>
      <c r="E206" s="68"/>
      <c r="F206" s="69"/>
      <c r="G206" s="68"/>
      <c r="H206" s="68"/>
      <c r="I206" s="69"/>
      <c r="J206" s="69"/>
      <c r="K206" s="69"/>
      <c r="L206" s="69"/>
      <c r="M206"/>
      <c r="N206"/>
      <c r="O206"/>
      <c r="P206" s="85"/>
      <c r="W206" s="117"/>
      <c r="X206" s="74"/>
      <c r="Y206"/>
      <c r="Z206"/>
      <c r="AA206"/>
      <c r="AB206"/>
      <c r="AC206"/>
      <c r="AD206"/>
      <c r="AE206"/>
      <c r="AF206"/>
      <c r="AG206"/>
      <c r="AH206"/>
      <c r="AI206"/>
      <c r="AJ206"/>
      <c r="AK206"/>
      <c r="AL206"/>
      <c r="AM206"/>
      <c r="AN206"/>
      <c r="AO206"/>
      <c r="AP206"/>
      <c r="AQ206"/>
      <c r="AR206"/>
      <c r="AS206"/>
      <c r="AT206"/>
      <c r="AU206"/>
      <c r="AV206"/>
      <c r="AW206"/>
      <c r="AX206"/>
      <c r="AY206"/>
      <c r="AZ206"/>
      <c r="BA206"/>
      <c r="BB206"/>
    </row>
    <row r="207" spans="4:54" ht="21" customHeight="1" x14ac:dyDescent="0.2">
      <c r="D207" s="110"/>
      <c r="E207" s="68"/>
      <c r="F207" s="69"/>
      <c r="G207" s="68"/>
      <c r="H207" s="68"/>
      <c r="I207" s="69"/>
      <c r="J207" s="69"/>
      <c r="K207" s="69"/>
      <c r="L207" s="69"/>
      <c r="M207"/>
      <c r="N207"/>
      <c r="O207"/>
      <c r="P207" s="85"/>
      <c r="W207" s="117"/>
      <c r="X207" s="74"/>
      <c r="Y207"/>
      <c r="Z207"/>
      <c r="AA207"/>
      <c r="AB207"/>
      <c r="AC207"/>
      <c r="AD207"/>
      <c r="AE207"/>
      <c r="AF207"/>
      <c r="AG207"/>
      <c r="AH207"/>
      <c r="AI207"/>
      <c r="AJ207"/>
      <c r="AK207"/>
      <c r="AL207"/>
      <c r="AM207"/>
      <c r="AN207"/>
      <c r="AO207"/>
      <c r="AP207"/>
      <c r="AQ207"/>
      <c r="AR207"/>
      <c r="AS207"/>
      <c r="AT207"/>
      <c r="AU207"/>
      <c r="AV207"/>
      <c r="AW207"/>
      <c r="AX207"/>
      <c r="AY207"/>
      <c r="AZ207"/>
      <c r="BA207"/>
      <c r="BB207"/>
    </row>
    <row r="208" spans="4:54" ht="21" customHeight="1" x14ac:dyDescent="0.2">
      <c r="D208" s="110"/>
      <c r="E208" s="68"/>
      <c r="F208" s="69"/>
      <c r="G208" s="68"/>
      <c r="H208" s="68"/>
      <c r="I208" s="143"/>
      <c r="J208" s="112"/>
      <c r="K208" s="112"/>
      <c r="L208" s="112"/>
      <c r="M208" s="86"/>
      <c r="N208" s="86"/>
      <c r="O208" s="86"/>
      <c r="W208" s="117"/>
      <c r="X208" s="74"/>
      <c r="Y208"/>
      <c r="Z208"/>
      <c r="AA208"/>
      <c r="AB208"/>
      <c r="AC208"/>
      <c r="AD208"/>
      <c r="AE208"/>
      <c r="AF208"/>
      <c r="AG208"/>
      <c r="AH208"/>
      <c r="AI208"/>
      <c r="AJ208"/>
      <c r="AK208"/>
      <c r="AL208"/>
      <c r="AM208"/>
      <c r="AN208"/>
      <c r="AO208"/>
      <c r="AP208"/>
      <c r="AQ208"/>
      <c r="AR208"/>
      <c r="AS208"/>
      <c r="AT208"/>
      <c r="AU208"/>
      <c r="AV208"/>
      <c r="AW208"/>
      <c r="AX208"/>
      <c r="AY208"/>
      <c r="AZ208"/>
      <c r="BA208"/>
      <c r="BB208"/>
    </row>
    <row r="209" spans="4:54" ht="21" customHeight="1" x14ac:dyDescent="0.2">
      <c r="D209" s="110"/>
      <c r="E209" s="68"/>
      <c r="F209" s="69"/>
      <c r="G209" s="68"/>
      <c r="H209" s="68"/>
      <c r="I209" s="114"/>
      <c r="W209" s="117"/>
      <c r="X209" s="74"/>
      <c r="Y209"/>
      <c r="Z209"/>
      <c r="AA209"/>
      <c r="AB209"/>
      <c r="AC209"/>
      <c r="AD209"/>
      <c r="AE209"/>
      <c r="AF209"/>
      <c r="AG209"/>
      <c r="AH209"/>
      <c r="AI209"/>
      <c r="AJ209"/>
      <c r="AK209"/>
      <c r="AL209"/>
      <c r="AM209"/>
      <c r="AN209"/>
      <c r="AO209"/>
      <c r="AP209"/>
      <c r="AQ209"/>
      <c r="AR209"/>
      <c r="AS209"/>
      <c r="AT209"/>
      <c r="AU209"/>
      <c r="AV209"/>
      <c r="AW209"/>
      <c r="AX209"/>
      <c r="AY209"/>
      <c r="AZ209"/>
      <c r="BA209"/>
      <c r="BB209"/>
    </row>
    <row r="210" spans="4:54" ht="21" customHeight="1" x14ac:dyDescent="0.2">
      <c r="D210" s="110"/>
      <c r="E210" s="68"/>
      <c r="F210" s="69"/>
      <c r="G210" s="68"/>
      <c r="H210" s="68"/>
      <c r="I210" s="114"/>
      <c r="W210" s="117"/>
      <c r="X210"/>
      <c r="Y210"/>
      <c r="Z210"/>
      <c r="AA210"/>
      <c r="AB210"/>
      <c r="AC210"/>
      <c r="AD210"/>
      <c r="AE210"/>
      <c r="AF210"/>
      <c r="AG210"/>
      <c r="AH210"/>
      <c r="AI210"/>
      <c r="AJ210"/>
      <c r="AK210"/>
      <c r="AL210"/>
      <c r="AM210"/>
      <c r="AN210"/>
      <c r="AO210"/>
      <c r="AP210"/>
      <c r="AQ210"/>
      <c r="AR210"/>
      <c r="AS210"/>
      <c r="AT210"/>
      <c r="AU210"/>
      <c r="AV210"/>
      <c r="AW210"/>
      <c r="AX210"/>
      <c r="AY210"/>
      <c r="AZ210"/>
      <c r="BA210"/>
      <c r="BB210"/>
    </row>
    <row r="211" spans="4:54" ht="21" customHeight="1" x14ac:dyDescent="0.2">
      <c r="D211" s="110"/>
      <c r="E211" s="68"/>
      <c r="F211" s="69"/>
      <c r="G211" s="68"/>
      <c r="H211" s="68"/>
      <c r="I211" s="114"/>
      <c r="W211" s="117"/>
      <c r="X211"/>
      <c r="Y211"/>
      <c r="Z211"/>
      <c r="AA211"/>
      <c r="AB211"/>
      <c r="AC211"/>
      <c r="AD211"/>
      <c r="AE211"/>
      <c r="AF211"/>
      <c r="AG211"/>
      <c r="AH211"/>
      <c r="AI211"/>
      <c r="AJ211"/>
      <c r="AK211"/>
      <c r="AL211"/>
      <c r="AM211"/>
      <c r="AN211"/>
      <c r="AO211"/>
      <c r="AP211"/>
      <c r="AQ211"/>
      <c r="AR211"/>
      <c r="AS211"/>
      <c r="AT211"/>
      <c r="AU211"/>
      <c r="AV211"/>
      <c r="AW211"/>
      <c r="AX211"/>
      <c r="AY211"/>
      <c r="AZ211"/>
      <c r="BA211"/>
      <c r="BB211"/>
    </row>
    <row r="212" spans="4:54" ht="21" customHeight="1" x14ac:dyDescent="0.2">
      <c r="D212" s="110"/>
      <c r="E212" s="68"/>
      <c r="F212" s="69"/>
      <c r="G212" s="68"/>
      <c r="H212" s="68"/>
      <c r="I212" s="114"/>
      <c r="W212" s="117"/>
      <c r="X212"/>
      <c r="Y212"/>
      <c r="Z212"/>
      <c r="AA212"/>
      <c r="AB212"/>
      <c r="AC212"/>
      <c r="AD212"/>
      <c r="AE212"/>
      <c r="AF212"/>
      <c r="AG212"/>
      <c r="AH212"/>
      <c r="AI212"/>
      <c r="AJ212"/>
      <c r="AK212"/>
      <c r="AL212"/>
      <c r="AM212"/>
      <c r="AN212"/>
      <c r="AO212"/>
      <c r="AP212"/>
      <c r="AQ212"/>
      <c r="AR212"/>
      <c r="AS212"/>
      <c r="AT212"/>
      <c r="AU212"/>
      <c r="AV212"/>
      <c r="AW212"/>
      <c r="AX212"/>
      <c r="AY212"/>
      <c r="AZ212"/>
      <c r="BA212"/>
      <c r="BB212"/>
    </row>
    <row r="213" spans="4:54" ht="21" customHeight="1" x14ac:dyDescent="0.2">
      <c r="D213" s="110"/>
      <c r="E213" s="68"/>
      <c r="F213" s="69"/>
      <c r="G213" s="68"/>
      <c r="H213" s="68"/>
      <c r="I213" s="114"/>
      <c r="W213" s="117"/>
      <c r="X213"/>
      <c r="Y213"/>
      <c r="Z213"/>
      <c r="AA213"/>
      <c r="AB213"/>
      <c r="AC213"/>
      <c r="AD213"/>
      <c r="AE213"/>
      <c r="AF213"/>
      <c r="AG213"/>
      <c r="AH213"/>
      <c r="AI213"/>
      <c r="AJ213"/>
      <c r="AK213"/>
      <c r="AL213"/>
      <c r="AM213"/>
      <c r="AN213"/>
      <c r="AO213"/>
      <c r="AP213"/>
      <c r="AQ213"/>
      <c r="AR213"/>
      <c r="AS213"/>
      <c r="AT213"/>
      <c r="AU213"/>
      <c r="AV213"/>
      <c r="AW213"/>
      <c r="AX213"/>
      <c r="AY213"/>
      <c r="AZ213"/>
      <c r="BA213"/>
      <c r="BB213"/>
    </row>
    <row r="214" spans="4:54" ht="21" customHeight="1" x14ac:dyDescent="0.2">
      <c r="D214" s="110"/>
      <c r="E214" s="68"/>
      <c r="F214" s="69"/>
      <c r="G214" s="68"/>
      <c r="H214" s="68"/>
      <c r="I214" s="114"/>
      <c r="W214" s="117"/>
      <c r="X214"/>
      <c r="Y214"/>
      <c r="Z214"/>
      <c r="AA214"/>
      <c r="AB214"/>
      <c r="AC214"/>
      <c r="AD214"/>
      <c r="AE214"/>
      <c r="AF214"/>
      <c r="AG214"/>
      <c r="AH214"/>
      <c r="AI214"/>
      <c r="AJ214"/>
      <c r="AK214"/>
      <c r="AL214"/>
      <c r="AM214"/>
      <c r="AN214"/>
      <c r="AO214"/>
      <c r="AP214"/>
      <c r="AQ214"/>
      <c r="AR214"/>
      <c r="AS214"/>
      <c r="AT214"/>
      <c r="AU214"/>
      <c r="AV214"/>
      <c r="AW214"/>
      <c r="AX214"/>
      <c r="AY214"/>
      <c r="AZ214"/>
      <c r="BA214"/>
      <c r="BB214"/>
    </row>
    <row r="215" spans="4:54" ht="21" customHeight="1" x14ac:dyDescent="0.2">
      <c r="D215" s="110"/>
      <c r="E215" s="68"/>
      <c r="F215" s="69"/>
      <c r="G215" s="68"/>
      <c r="H215" s="68"/>
      <c r="I215" s="114"/>
      <c r="W215" s="117"/>
      <c r="X215"/>
      <c r="Y215"/>
      <c r="Z215"/>
      <c r="AA215"/>
      <c r="AB215"/>
      <c r="AC215"/>
      <c r="AD215"/>
      <c r="AE215"/>
      <c r="AF215"/>
      <c r="AG215"/>
      <c r="AH215"/>
      <c r="AI215"/>
      <c r="AJ215"/>
      <c r="AK215"/>
      <c r="AL215"/>
      <c r="AM215"/>
      <c r="AN215"/>
      <c r="AO215"/>
      <c r="AP215"/>
      <c r="AQ215"/>
      <c r="AR215"/>
      <c r="AS215"/>
      <c r="AT215"/>
      <c r="AU215"/>
      <c r="AV215"/>
      <c r="AW215"/>
      <c r="AX215"/>
      <c r="AY215"/>
      <c r="AZ215"/>
      <c r="BA215"/>
      <c r="BB215"/>
    </row>
    <row r="216" spans="4:54" ht="21" customHeight="1" x14ac:dyDescent="0.2">
      <c r="D216" s="110"/>
      <c r="E216" s="68"/>
      <c r="F216" s="69"/>
      <c r="G216" s="68"/>
      <c r="H216" s="68"/>
      <c r="I216" s="114"/>
      <c r="W216" s="84"/>
      <c r="X216"/>
      <c r="Y216"/>
      <c r="Z216"/>
      <c r="AA216"/>
      <c r="AB216"/>
      <c r="AC216"/>
      <c r="AD216"/>
      <c r="AE216"/>
      <c r="AF216"/>
      <c r="AG216"/>
      <c r="AH216"/>
      <c r="AI216"/>
      <c r="AJ216"/>
      <c r="AK216"/>
      <c r="AL216"/>
      <c r="AM216"/>
      <c r="AN216"/>
      <c r="AO216"/>
      <c r="AP216"/>
      <c r="AQ216"/>
      <c r="AR216"/>
      <c r="AS216"/>
      <c r="AT216"/>
      <c r="AU216"/>
      <c r="AV216"/>
      <c r="AW216"/>
      <c r="AX216"/>
      <c r="AY216"/>
      <c r="AZ216"/>
      <c r="BA216"/>
      <c r="BB216"/>
    </row>
    <row r="217" spans="4:54" ht="21" customHeight="1" x14ac:dyDescent="0.2">
      <c r="D217" s="110"/>
      <c r="E217" s="68"/>
      <c r="F217" s="69"/>
      <c r="G217" s="68"/>
      <c r="H217" s="68"/>
      <c r="I217" s="114"/>
      <c r="W217" s="84"/>
      <c r="X217"/>
      <c r="Y217"/>
      <c r="Z217"/>
      <c r="AA217"/>
      <c r="AB217"/>
      <c r="AC217"/>
      <c r="AD217"/>
      <c r="AE217"/>
      <c r="AF217"/>
      <c r="AG217"/>
      <c r="AH217"/>
      <c r="AI217"/>
      <c r="AJ217"/>
      <c r="AK217"/>
      <c r="AL217"/>
      <c r="AM217"/>
      <c r="AN217"/>
      <c r="AO217"/>
      <c r="AP217"/>
      <c r="AQ217"/>
      <c r="AR217"/>
      <c r="AS217"/>
      <c r="AT217"/>
      <c r="AU217"/>
      <c r="AV217"/>
      <c r="AW217"/>
      <c r="AX217"/>
      <c r="AY217"/>
      <c r="AZ217"/>
      <c r="BA217"/>
      <c r="BB217"/>
    </row>
    <row r="218" spans="4:54" ht="21" customHeight="1" x14ac:dyDescent="0.2">
      <c r="D218" s="110"/>
      <c r="E218" s="68"/>
      <c r="F218" s="69"/>
      <c r="G218" s="68"/>
      <c r="H218" s="68"/>
      <c r="I218" s="114"/>
      <c r="W218" s="84"/>
      <c r="X218"/>
      <c r="Y218"/>
      <c r="Z218"/>
      <c r="AA218"/>
      <c r="AB218"/>
      <c r="AC218"/>
      <c r="AD218"/>
      <c r="AE218"/>
      <c r="AF218"/>
      <c r="AG218"/>
      <c r="AH218"/>
      <c r="AI218"/>
      <c r="AJ218"/>
      <c r="AK218"/>
      <c r="AL218"/>
      <c r="AM218"/>
      <c r="AN218"/>
      <c r="AO218"/>
      <c r="AP218"/>
      <c r="AQ218"/>
      <c r="AR218"/>
      <c r="AS218"/>
      <c r="AT218"/>
      <c r="AU218"/>
      <c r="AV218"/>
      <c r="AW218"/>
      <c r="AX218"/>
      <c r="AY218"/>
      <c r="AZ218"/>
      <c r="BA218"/>
      <c r="BB218"/>
    </row>
    <row r="219" spans="4:54" ht="21" customHeight="1" x14ac:dyDescent="0.2">
      <c r="D219" s="110"/>
      <c r="E219" s="68"/>
      <c r="F219" s="69"/>
      <c r="G219" s="68"/>
      <c r="H219" s="68"/>
      <c r="I219" s="114"/>
      <c r="W219" s="84"/>
      <c r="X219"/>
      <c r="Y219"/>
      <c r="Z219"/>
      <c r="AA219"/>
      <c r="AB219"/>
      <c r="AC219"/>
      <c r="AD219"/>
      <c r="AE219"/>
      <c r="AF219"/>
      <c r="AG219"/>
      <c r="AH219"/>
      <c r="AI219"/>
      <c r="AJ219"/>
      <c r="AK219"/>
      <c r="AL219"/>
      <c r="AM219"/>
      <c r="AN219"/>
      <c r="AO219"/>
      <c r="AP219"/>
      <c r="AQ219"/>
      <c r="AR219"/>
      <c r="AS219"/>
      <c r="AT219"/>
      <c r="AU219"/>
      <c r="AV219"/>
      <c r="AW219"/>
      <c r="AX219"/>
      <c r="AY219"/>
      <c r="AZ219"/>
      <c r="BA219"/>
      <c r="BB219"/>
    </row>
    <row r="220" spans="4:54" ht="21" customHeight="1" x14ac:dyDescent="0.2">
      <c r="D220" s="110"/>
      <c r="E220" s="68"/>
      <c r="F220" s="69"/>
      <c r="G220" s="68"/>
      <c r="H220" s="68"/>
      <c r="I220" s="114"/>
      <c r="W220" s="84"/>
      <c r="X220"/>
      <c r="Y220"/>
      <c r="Z220"/>
      <c r="AA220"/>
      <c r="AB220"/>
      <c r="AC220"/>
      <c r="AD220"/>
      <c r="AE220"/>
      <c r="AF220"/>
      <c r="AG220"/>
      <c r="AH220"/>
      <c r="AI220"/>
      <c r="AJ220"/>
      <c r="AK220"/>
      <c r="AL220"/>
      <c r="AM220"/>
      <c r="AN220"/>
      <c r="AO220"/>
      <c r="AP220"/>
      <c r="AQ220"/>
      <c r="AR220"/>
      <c r="AS220"/>
      <c r="AT220"/>
      <c r="AU220"/>
      <c r="AV220"/>
      <c r="AW220"/>
      <c r="AX220"/>
      <c r="AY220"/>
      <c r="AZ220"/>
      <c r="BA220"/>
      <c r="BB220"/>
    </row>
    <row r="221" spans="4:54" ht="21" customHeight="1" x14ac:dyDescent="0.2">
      <c r="D221" s="110"/>
      <c r="E221" s="68"/>
      <c r="F221" s="69"/>
      <c r="G221" s="68"/>
      <c r="H221" s="68"/>
      <c r="I221" s="114"/>
      <c r="W221" s="84"/>
      <c r="X221"/>
      <c r="Y221"/>
      <c r="Z221"/>
      <c r="AA221"/>
      <c r="AB221"/>
      <c r="AC221"/>
      <c r="AD221"/>
      <c r="AE221"/>
      <c r="AF221"/>
      <c r="AG221"/>
      <c r="AH221"/>
      <c r="AI221"/>
      <c r="AJ221"/>
      <c r="AK221"/>
      <c r="AL221"/>
      <c r="AM221"/>
      <c r="AN221"/>
      <c r="AO221"/>
      <c r="AP221"/>
      <c r="AQ221"/>
      <c r="AR221"/>
      <c r="AS221"/>
      <c r="AT221"/>
      <c r="AU221"/>
      <c r="AV221"/>
      <c r="AW221"/>
      <c r="AX221"/>
      <c r="AY221"/>
      <c r="AZ221"/>
      <c r="BA221"/>
      <c r="BB221"/>
    </row>
    <row r="222" spans="4:54" ht="21" customHeight="1" x14ac:dyDescent="0.2">
      <c r="D222" s="110"/>
      <c r="E222" s="68"/>
      <c r="F222" s="69"/>
      <c r="G222" s="68"/>
      <c r="H222" s="68"/>
      <c r="I222" s="114"/>
      <c r="W222" s="84"/>
      <c r="X222"/>
      <c r="Y222"/>
      <c r="Z222"/>
      <c r="AA222"/>
      <c r="AB222"/>
      <c r="AC222"/>
      <c r="AD222"/>
      <c r="AE222"/>
      <c r="AF222"/>
      <c r="AG222"/>
      <c r="AH222"/>
      <c r="AI222"/>
      <c r="AJ222"/>
      <c r="AK222"/>
      <c r="AL222"/>
      <c r="AM222"/>
      <c r="AN222"/>
      <c r="AO222"/>
      <c r="AP222"/>
      <c r="AQ222"/>
      <c r="AR222"/>
      <c r="AS222"/>
      <c r="AT222"/>
      <c r="AU222"/>
      <c r="AV222"/>
      <c r="AW222"/>
      <c r="AX222"/>
      <c r="AY222"/>
      <c r="AZ222"/>
      <c r="BA222"/>
      <c r="BB222"/>
    </row>
    <row r="223" spans="4:54" ht="21" customHeight="1" x14ac:dyDescent="0.2">
      <c r="D223" s="110"/>
      <c r="E223" s="68"/>
      <c r="F223" s="69"/>
      <c r="G223" s="68"/>
      <c r="H223" s="68"/>
      <c r="I223" s="114"/>
      <c r="W223" s="84"/>
      <c r="X223"/>
      <c r="Y223"/>
      <c r="Z223"/>
      <c r="AA223"/>
      <c r="AB223"/>
      <c r="AC223"/>
      <c r="AD223"/>
      <c r="AE223"/>
      <c r="AF223"/>
      <c r="AG223"/>
      <c r="AH223"/>
      <c r="AI223"/>
      <c r="AJ223"/>
      <c r="AK223"/>
      <c r="AL223"/>
      <c r="AM223"/>
      <c r="AN223"/>
      <c r="AO223"/>
      <c r="AP223"/>
      <c r="AQ223"/>
      <c r="AR223"/>
      <c r="AS223"/>
      <c r="AT223"/>
      <c r="AU223"/>
      <c r="AV223"/>
      <c r="AW223"/>
      <c r="AX223"/>
      <c r="AY223"/>
      <c r="AZ223"/>
      <c r="BA223"/>
      <c r="BB223"/>
    </row>
    <row r="224" spans="4:54" ht="21" customHeight="1" x14ac:dyDescent="0.2">
      <c r="D224" s="110"/>
      <c r="E224" s="68"/>
      <c r="F224" s="69"/>
      <c r="G224" s="68"/>
      <c r="H224" s="68"/>
      <c r="I224" s="114"/>
      <c r="W224" s="84"/>
      <c r="X224"/>
      <c r="Y224"/>
      <c r="Z224"/>
      <c r="AA224"/>
      <c r="AB224"/>
      <c r="AC224"/>
      <c r="AD224"/>
      <c r="AE224"/>
      <c r="AF224"/>
      <c r="AG224"/>
      <c r="AH224"/>
      <c r="AI224"/>
      <c r="AJ224"/>
      <c r="AK224"/>
      <c r="AL224"/>
      <c r="AM224"/>
      <c r="AN224"/>
      <c r="AO224"/>
      <c r="AP224"/>
      <c r="AQ224"/>
      <c r="AR224"/>
      <c r="AS224"/>
      <c r="AT224"/>
      <c r="AU224"/>
      <c r="AV224"/>
      <c r="AW224"/>
      <c r="AX224"/>
      <c r="AY224"/>
      <c r="AZ224"/>
      <c r="BA224"/>
      <c r="BB224"/>
    </row>
    <row r="225" spans="4:54" ht="21" customHeight="1" x14ac:dyDescent="0.2">
      <c r="D225" s="110"/>
      <c r="E225" s="68"/>
      <c r="F225" s="69"/>
      <c r="G225" s="68"/>
      <c r="H225" s="68"/>
      <c r="I225" s="114"/>
      <c r="W225" s="84"/>
      <c r="X225"/>
      <c r="Y225"/>
      <c r="Z225"/>
      <c r="AA225"/>
      <c r="AB225"/>
      <c r="AC225"/>
      <c r="AD225"/>
      <c r="AE225"/>
      <c r="AF225"/>
      <c r="AG225"/>
      <c r="AH225"/>
      <c r="AI225"/>
      <c r="AJ225"/>
      <c r="AK225"/>
      <c r="AL225"/>
      <c r="AM225"/>
      <c r="AN225"/>
      <c r="AO225"/>
      <c r="AP225"/>
      <c r="AQ225"/>
      <c r="AR225"/>
      <c r="AS225"/>
      <c r="AT225"/>
      <c r="AU225"/>
      <c r="AV225"/>
      <c r="AW225"/>
      <c r="AX225"/>
      <c r="AY225"/>
      <c r="AZ225"/>
      <c r="BA225"/>
      <c r="BB225"/>
    </row>
    <row r="226" spans="4:54" ht="21" customHeight="1" x14ac:dyDescent="0.2">
      <c r="D226" s="110"/>
      <c r="E226" s="68"/>
      <c r="F226" s="69"/>
      <c r="G226" s="68"/>
      <c r="H226" s="68"/>
      <c r="I226" s="114"/>
      <c r="W226" s="84"/>
      <c r="X226"/>
      <c r="Y226"/>
      <c r="Z226"/>
      <c r="AA226"/>
      <c r="AB226"/>
      <c r="AC226"/>
      <c r="AD226"/>
      <c r="AE226"/>
      <c r="AF226"/>
      <c r="AG226"/>
      <c r="AH226"/>
      <c r="AI226"/>
      <c r="AJ226"/>
      <c r="AK226"/>
      <c r="AL226"/>
      <c r="AM226"/>
      <c r="AN226"/>
      <c r="AO226"/>
      <c r="AP226"/>
      <c r="AQ226"/>
      <c r="AR226"/>
      <c r="AS226"/>
      <c r="AT226"/>
      <c r="AU226"/>
      <c r="AV226"/>
      <c r="AW226"/>
      <c r="AX226"/>
      <c r="AY226"/>
      <c r="AZ226"/>
      <c r="BA226"/>
      <c r="BB226"/>
    </row>
    <row r="227" spans="4:54" ht="21" customHeight="1" x14ac:dyDescent="0.2">
      <c r="D227" s="110"/>
      <c r="E227" s="68"/>
      <c r="F227" s="69"/>
      <c r="G227" s="68"/>
      <c r="H227" s="68"/>
      <c r="I227" s="114"/>
      <c r="W227" s="84"/>
      <c r="X227"/>
      <c r="Y227"/>
      <c r="Z227"/>
      <c r="AA227"/>
      <c r="AB227"/>
      <c r="AC227"/>
      <c r="AD227"/>
      <c r="AE227"/>
      <c r="AF227"/>
      <c r="AG227"/>
      <c r="AH227"/>
      <c r="AI227"/>
      <c r="AJ227"/>
      <c r="AK227"/>
      <c r="AL227"/>
      <c r="AM227"/>
      <c r="AN227"/>
      <c r="AO227"/>
      <c r="AP227"/>
      <c r="AQ227"/>
      <c r="AR227"/>
      <c r="AS227"/>
      <c r="AT227"/>
      <c r="AU227"/>
      <c r="AV227"/>
      <c r="AW227"/>
      <c r="AX227"/>
      <c r="AY227"/>
      <c r="AZ227"/>
      <c r="BA227"/>
      <c r="BB227"/>
    </row>
    <row r="228" spans="4:54" ht="21" customHeight="1" x14ac:dyDescent="0.2">
      <c r="D228" s="110"/>
      <c r="E228" s="68"/>
      <c r="F228" s="69"/>
      <c r="G228" s="68"/>
      <c r="H228" s="68"/>
      <c r="I228" s="114"/>
      <c r="W228" s="84"/>
      <c r="X228"/>
      <c r="Y228"/>
      <c r="Z228"/>
      <c r="AA228"/>
      <c r="AB228"/>
      <c r="AC228"/>
      <c r="AD228"/>
      <c r="AE228"/>
      <c r="AF228"/>
      <c r="AG228"/>
      <c r="AH228"/>
      <c r="AI228"/>
      <c r="AJ228"/>
      <c r="AK228"/>
      <c r="AL228"/>
      <c r="AM228"/>
      <c r="AN228"/>
      <c r="AO228"/>
      <c r="AP228"/>
      <c r="AQ228"/>
      <c r="AR228"/>
      <c r="AS228"/>
      <c r="AT228"/>
      <c r="AU228"/>
      <c r="AV228"/>
      <c r="AW228"/>
      <c r="AX228"/>
      <c r="AY228"/>
      <c r="AZ228"/>
      <c r="BA228"/>
      <c r="BB228"/>
    </row>
    <row r="229" spans="4:54" ht="21" customHeight="1" x14ac:dyDescent="0.2">
      <c r="D229" s="110"/>
      <c r="E229" s="68"/>
      <c r="F229" s="69"/>
      <c r="G229" s="68"/>
      <c r="H229" s="68"/>
      <c r="I229" s="114"/>
      <c r="W229" s="84"/>
      <c r="X229"/>
      <c r="Y229"/>
      <c r="Z229"/>
      <c r="AA229"/>
      <c r="AB229"/>
      <c r="AC229"/>
      <c r="AD229"/>
      <c r="AE229"/>
      <c r="AF229"/>
      <c r="AG229"/>
      <c r="AH229"/>
      <c r="AI229"/>
      <c r="AJ229"/>
      <c r="AK229"/>
      <c r="AL229"/>
      <c r="AM229"/>
      <c r="AN229"/>
      <c r="AO229"/>
      <c r="AP229"/>
      <c r="AQ229"/>
      <c r="AR229"/>
      <c r="AS229"/>
      <c r="AT229"/>
      <c r="AU229"/>
      <c r="AV229"/>
      <c r="AW229"/>
      <c r="AX229"/>
      <c r="AY229"/>
      <c r="AZ229"/>
      <c r="BA229"/>
      <c r="BB229"/>
    </row>
    <row r="230" spans="4:54" ht="21" customHeight="1" x14ac:dyDescent="0.2">
      <c r="D230" s="110"/>
      <c r="E230" s="68"/>
      <c r="F230" s="69"/>
      <c r="G230" s="68"/>
      <c r="H230" s="68"/>
      <c r="I230" s="114"/>
      <c r="W230" s="84"/>
      <c r="X230"/>
      <c r="Y230"/>
      <c r="Z230"/>
      <c r="AA230"/>
      <c r="AB230"/>
      <c r="AC230"/>
      <c r="AD230"/>
      <c r="AE230"/>
      <c r="AF230"/>
      <c r="AG230"/>
      <c r="AH230"/>
      <c r="AI230"/>
      <c r="AJ230"/>
      <c r="AK230"/>
      <c r="AL230"/>
      <c r="AM230"/>
      <c r="AN230"/>
      <c r="AO230"/>
      <c r="AP230"/>
      <c r="AQ230"/>
      <c r="AR230"/>
      <c r="AS230"/>
      <c r="AT230"/>
      <c r="AU230"/>
      <c r="AV230"/>
      <c r="AW230"/>
      <c r="AX230"/>
      <c r="AY230"/>
      <c r="AZ230"/>
      <c r="BA230"/>
      <c r="BB230"/>
    </row>
    <row r="231" spans="4:54" ht="21" customHeight="1" x14ac:dyDescent="0.2">
      <c r="D231" s="110"/>
      <c r="E231" s="68"/>
      <c r="F231" s="69"/>
      <c r="G231" s="68"/>
      <c r="H231" s="68"/>
      <c r="I231" s="114"/>
      <c r="W231" s="84"/>
      <c r="X231"/>
      <c r="Y231"/>
      <c r="Z231"/>
      <c r="AA231"/>
      <c r="AB231"/>
      <c r="AC231"/>
      <c r="AD231"/>
      <c r="AE231"/>
      <c r="AF231"/>
      <c r="AG231"/>
      <c r="AH231"/>
      <c r="AI231"/>
      <c r="AJ231"/>
      <c r="AK231"/>
      <c r="AL231"/>
      <c r="AM231"/>
      <c r="AN231"/>
      <c r="AO231"/>
      <c r="AP231"/>
      <c r="AQ231"/>
      <c r="AR231"/>
      <c r="AS231"/>
      <c r="AT231"/>
      <c r="AU231"/>
      <c r="AV231"/>
      <c r="AW231"/>
      <c r="AX231"/>
      <c r="AY231"/>
      <c r="AZ231"/>
      <c r="BA231"/>
      <c r="BB231"/>
    </row>
    <row r="232" spans="4:54" ht="21" customHeight="1" x14ac:dyDescent="0.2">
      <c r="D232" s="110"/>
      <c r="E232" s="68"/>
      <c r="F232" s="69"/>
      <c r="G232" s="68"/>
      <c r="H232" s="68"/>
      <c r="I232" s="114"/>
      <c r="W232" s="84"/>
      <c r="X232"/>
      <c r="Y232"/>
      <c r="Z232"/>
      <c r="AA232"/>
      <c r="AB232"/>
      <c r="AC232"/>
      <c r="AD232"/>
      <c r="AE232"/>
      <c r="AF232"/>
      <c r="AG232"/>
      <c r="AH232"/>
      <c r="AI232"/>
      <c r="AJ232"/>
      <c r="AK232"/>
      <c r="AL232"/>
      <c r="AM232"/>
      <c r="AN232"/>
      <c r="AO232"/>
      <c r="AP232"/>
      <c r="AQ232"/>
      <c r="AR232"/>
      <c r="AS232"/>
      <c r="AT232"/>
      <c r="AU232"/>
      <c r="AV232"/>
      <c r="AW232"/>
      <c r="AX232"/>
      <c r="AY232"/>
      <c r="AZ232"/>
      <c r="BA232"/>
      <c r="BB232"/>
    </row>
    <row r="233" spans="4:54" ht="21" customHeight="1" x14ac:dyDescent="0.2">
      <c r="D233" s="110"/>
      <c r="E233" s="68"/>
      <c r="F233" s="69"/>
      <c r="G233" s="68"/>
      <c r="H233" s="68"/>
      <c r="I233" s="114"/>
      <c r="W233" s="84"/>
      <c r="X233"/>
      <c r="Y233"/>
      <c r="Z233"/>
      <c r="AA233"/>
      <c r="AB233"/>
      <c r="AC233"/>
      <c r="AD233"/>
      <c r="AE233"/>
      <c r="AF233"/>
      <c r="AG233"/>
      <c r="AH233"/>
      <c r="AI233"/>
      <c r="AJ233"/>
      <c r="AK233"/>
      <c r="AL233"/>
      <c r="AM233"/>
      <c r="AN233"/>
      <c r="AO233"/>
      <c r="AP233"/>
      <c r="AQ233"/>
      <c r="AR233"/>
      <c r="AS233"/>
      <c r="AT233"/>
      <c r="AU233"/>
      <c r="AV233"/>
      <c r="AW233"/>
      <c r="AX233"/>
      <c r="AY233"/>
      <c r="AZ233"/>
      <c r="BA233"/>
      <c r="BB233"/>
    </row>
    <row r="234" spans="4:54" ht="21" customHeight="1" x14ac:dyDescent="0.2">
      <c r="D234" s="110"/>
      <c r="E234" s="68"/>
      <c r="F234" s="69"/>
      <c r="G234" s="68"/>
      <c r="H234" s="68"/>
      <c r="I234" s="114"/>
      <c r="W234" s="84"/>
      <c r="X234"/>
      <c r="Y234"/>
      <c r="Z234"/>
      <c r="AA234"/>
      <c r="AB234"/>
      <c r="AC234"/>
      <c r="AD234"/>
      <c r="AE234"/>
      <c r="AF234"/>
      <c r="AG234"/>
      <c r="AH234"/>
      <c r="AI234"/>
      <c r="AJ234"/>
      <c r="AK234"/>
      <c r="AL234"/>
      <c r="AM234"/>
      <c r="AN234"/>
      <c r="AO234"/>
      <c r="AP234"/>
      <c r="AQ234"/>
      <c r="AR234"/>
      <c r="AS234"/>
      <c r="AT234"/>
      <c r="AU234"/>
      <c r="AV234"/>
      <c r="AW234"/>
      <c r="AX234"/>
      <c r="AY234"/>
      <c r="AZ234"/>
      <c r="BA234"/>
      <c r="BB234"/>
    </row>
    <row r="235" spans="4:54" ht="21" customHeight="1" x14ac:dyDescent="0.2">
      <c r="D235" s="110"/>
      <c r="E235" s="68"/>
      <c r="F235" s="69"/>
      <c r="G235" s="68"/>
      <c r="H235" s="68"/>
      <c r="I235" s="114"/>
      <c r="W235" s="84"/>
      <c r="X235"/>
      <c r="Y235"/>
      <c r="Z235"/>
      <c r="AA235"/>
      <c r="AB235"/>
      <c r="AC235"/>
      <c r="AD235"/>
      <c r="AE235"/>
      <c r="AF235"/>
      <c r="AG235"/>
      <c r="AH235"/>
      <c r="AI235"/>
      <c r="AJ235"/>
      <c r="AK235"/>
      <c r="AL235"/>
      <c r="AM235"/>
      <c r="AN235"/>
      <c r="AO235"/>
      <c r="AP235"/>
      <c r="AQ235"/>
      <c r="AR235"/>
      <c r="AS235"/>
      <c r="AT235"/>
      <c r="AU235"/>
      <c r="AV235"/>
      <c r="AW235"/>
      <c r="AX235"/>
      <c r="AY235"/>
      <c r="AZ235"/>
      <c r="BA235"/>
      <c r="BB235"/>
    </row>
    <row r="236" spans="4:54" ht="21" customHeight="1" x14ac:dyDescent="0.2">
      <c r="D236" s="110"/>
      <c r="E236" s="68"/>
      <c r="F236" s="69"/>
      <c r="G236" s="68"/>
      <c r="H236" s="68"/>
      <c r="I236" s="114"/>
      <c r="W236" s="84"/>
      <c r="X236"/>
      <c r="Y236"/>
      <c r="Z236"/>
      <c r="AA236"/>
      <c r="AB236"/>
      <c r="AC236"/>
      <c r="AD236"/>
      <c r="AE236"/>
      <c r="AF236"/>
      <c r="AG236"/>
      <c r="AH236"/>
      <c r="AI236"/>
      <c r="AJ236"/>
      <c r="AK236"/>
      <c r="AL236"/>
      <c r="AM236"/>
      <c r="AN236"/>
      <c r="AO236"/>
      <c r="AP236"/>
      <c r="AQ236"/>
      <c r="AR236"/>
      <c r="AS236"/>
      <c r="AT236"/>
      <c r="AU236"/>
      <c r="AV236"/>
      <c r="AW236"/>
      <c r="AX236"/>
      <c r="AY236"/>
      <c r="AZ236"/>
      <c r="BA236"/>
      <c r="BB236"/>
    </row>
    <row r="237" spans="4:54" ht="21" customHeight="1" x14ac:dyDescent="0.2">
      <c r="D237" s="110"/>
      <c r="E237" s="68"/>
      <c r="F237" s="69"/>
      <c r="G237" s="68"/>
      <c r="H237" s="68"/>
      <c r="I237" s="114"/>
      <c r="W237" s="84"/>
      <c r="X237"/>
      <c r="Y237"/>
      <c r="Z237"/>
      <c r="AA237"/>
      <c r="AB237"/>
      <c r="AC237"/>
      <c r="AD237"/>
      <c r="AE237"/>
      <c r="AF237"/>
      <c r="AG237"/>
      <c r="AH237"/>
      <c r="AI237"/>
      <c r="AJ237"/>
      <c r="AK237"/>
      <c r="AL237"/>
      <c r="AM237"/>
      <c r="AN237"/>
      <c r="AO237"/>
      <c r="AP237"/>
      <c r="AQ237"/>
      <c r="AR237"/>
      <c r="AS237"/>
      <c r="AT237"/>
      <c r="AU237"/>
      <c r="AV237"/>
      <c r="AW237"/>
      <c r="AX237"/>
      <c r="AY237"/>
      <c r="AZ237"/>
      <c r="BA237"/>
      <c r="BB237"/>
    </row>
    <row r="238" spans="4:54" ht="21" customHeight="1" x14ac:dyDescent="0.2">
      <c r="D238" s="110"/>
      <c r="E238" s="68"/>
      <c r="F238" s="69"/>
      <c r="G238" s="68"/>
      <c r="H238" s="68"/>
      <c r="I238" s="114"/>
      <c r="W238" s="84"/>
      <c r="X238"/>
      <c r="Y238"/>
      <c r="Z238"/>
      <c r="AA238"/>
      <c r="AB238"/>
      <c r="AC238"/>
      <c r="AD238"/>
      <c r="AE238"/>
      <c r="AF238"/>
      <c r="AG238"/>
      <c r="AH238"/>
      <c r="AI238"/>
      <c r="AJ238"/>
      <c r="AK238"/>
      <c r="AL238"/>
      <c r="AM238"/>
      <c r="AN238"/>
      <c r="AO238"/>
      <c r="AP238"/>
      <c r="AQ238"/>
      <c r="AR238"/>
      <c r="AS238"/>
      <c r="AT238"/>
      <c r="AU238"/>
      <c r="AV238"/>
      <c r="AW238"/>
      <c r="AX238"/>
      <c r="AY238"/>
      <c r="AZ238"/>
      <c r="BA238"/>
      <c r="BB238"/>
    </row>
    <row r="239" spans="4:54" ht="21" customHeight="1" x14ac:dyDescent="0.2">
      <c r="D239" s="110"/>
      <c r="E239" s="68"/>
      <c r="F239" s="69"/>
      <c r="G239" s="68"/>
      <c r="H239" s="68"/>
      <c r="I239" s="114"/>
      <c r="W239" s="84"/>
      <c r="X239"/>
      <c r="Y239"/>
      <c r="Z239"/>
      <c r="AA239"/>
      <c r="AB239"/>
      <c r="AC239"/>
      <c r="AD239"/>
      <c r="AE239"/>
      <c r="AF239"/>
      <c r="AG239"/>
      <c r="AH239"/>
      <c r="AI239"/>
      <c r="AJ239"/>
      <c r="AK239"/>
      <c r="AL239"/>
      <c r="AM239"/>
      <c r="AN239"/>
      <c r="AO239"/>
      <c r="AP239"/>
      <c r="AQ239"/>
      <c r="AR239"/>
      <c r="AS239"/>
      <c r="AT239"/>
      <c r="AU239"/>
      <c r="AV239"/>
      <c r="AW239"/>
      <c r="AX239"/>
      <c r="AY239"/>
      <c r="AZ239"/>
      <c r="BA239"/>
      <c r="BB239"/>
    </row>
    <row r="240" spans="4:54" ht="21" customHeight="1" x14ac:dyDescent="0.2">
      <c r="D240" s="110"/>
      <c r="E240" s="68"/>
      <c r="F240" s="69"/>
      <c r="G240" s="68"/>
      <c r="H240" s="68"/>
      <c r="I240" s="114"/>
      <c r="W240" s="84"/>
      <c r="X240"/>
      <c r="Y240"/>
      <c r="Z240"/>
      <c r="AA240"/>
      <c r="AB240"/>
      <c r="AC240"/>
      <c r="AD240"/>
      <c r="AE240"/>
      <c r="AF240"/>
      <c r="AG240"/>
      <c r="AH240"/>
      <c r="AI240"/>
      <c r="AJ240"/>
      <c r="AK240"/>
      <c r="AL240"/>
      <c r="AM240"/>
      <c r="AN240"/>
      <c r="AO240"/>
      <c r="AP240"/>
      <c r="AQ240"/>
      <c r="AR240"/>
      <c r="AS240"/>
      <c r="AT240"/>
      <c r="AU240"/>
      <c r="AV240"/>
      <c r="AW240"/>
      <c r="AX240"/>
      <c r="AY240"/>
      <c r="AZ240"/>
      <c r="BA240"/>
      <c r="BB240"/>
    </row>
    <row r="241" spans="4:54" ht="21" customHeight="1" x14ac:dyDescent="0.2">
      <c r="D241" s="110"/>
      <c r="E241" s="68"/>
      <c r="F241" s="69"/>
      <c r="G241" s="68"/>
      <c r="H241" s="68"/>
      <c r="I241" s="114"/>
      <c r="W241" s="84"/>
      <c r="X241"/>
      <c r="Y241"/>
      <c r="Z241"/>
      <c r="AA241"/>
      <c r="AB241"/>
      <c r="AC241"/>
      <c r="AD241"/>
      <c r="AE241"/>
      <c r="AF241"/>
      <c r="AG241"/>
      <c r="AH241"/>
      <c r="AI241"/>
      <c r="AJ241"/>
      <c r="AK241"/>
      <c r="AL241"/>
      <c r="AM241"/>
      <c r="AN241"/>
      <c r="AO241"/>
      <c r="AP241"/>
      <c r="AQ241"/>
      <c r="AR241"/>
      <c r="AS241"/>
      <c r="AT241"/>
      <c r="AU241"/>
      <c r="AV241"/>
      <c r="AW241"/>
      <c r="AX241"/>
      <c r="AY241"/>
      <c r="AZ241"/>
      <c r="BA241"/>
      <c r="BB241"/>
    </row>
    <row r="242" spans="4:54" ht="21" customHeight="1" x14ac:dyDescent="0.2">
      <c r="D242" s="110"/>
      <c r="E242" s="68"/>
      <c r="F242" s="69"/>
      <c r="G242" s="68"/>
      <c r="H242" s="68"/>
      <c r="I242" s="114"/>
      <c r="W242" s="84"/>
      <c r="X242"/>
      <c r="Y242"/>
      <c r="Z242"/>
      <c r="AA242"/>
      <c r="AB242"/>
      <c r="AC242"/>
      <c r="AD242"/>
      <c r="AE242"/>
      <c r="AF242"/>
      <c r="AG242"/>
      <c r="AH242"/>
      <c r="AI242"/>
      <c r="AJ242"/>
      <c r="AK242"/>
      <c r="AL242"/>
      <c r="AM242"/>
      <c r="AN242"/>
      <c r="AO242"/>
      <c r="AP242"/>
      <c r="AQ242"/>
      <c r="AR242"/>
      <c r="AS242"/>
      <c r="AT242"/>
      <c r="AU242"/>
      <c r="AV242"/>
      <c r="AW242"/>
      <c r="AX242"/>
      <c r="AY242"/>
      <c r="AZ242"/>
      <c r="BA242"/>
      <c r="BB242"/>
    </row>
    <row r="243" spans="4:54" ht="21" customHeight="1" x14ac:dyDescent="0.2">
      <c r="D243" s="110"/>
      <c r="E243" s="68"/>
      <c r="F243" s="69"/>
      <c r="G243" s="68"/>
      <c r="H243" s="68"/>
      <c r="I243" s="114"/>
      <c r="W243" s="84"/>
      <c r="X243"/>
      <c r="Y243"/>
      <c r="Z243"/>
      <c r="AA243"/>
      <c r="AB243"/>
      <c r="AC243"/>
      <c r="AD243"/>
      <c r="AE243"/>
      <c r="AF243"/>
      <c r="AG243"/>
      <c r="AH243"/>
      <c r="AI243"/>
      <c r="AJ243"/>
      <c r="AK243"/>
      <c r="AL243"/>
      <c r="AM243"/>
      <c r="AN243"/>
      <c r="AO243"/>
      <c r="AP243"/>
      <c r="AQ243"/>
      <c r="AR243"/>
      <c r="AS243"/>
      <c r="AT243"/>
      <c r="AU243"/>
      <c r="AV243"/>
      <c r="AW243"/>
      <c r="AX243"/>
      <c r="AY243"/>
      <c r="AZ243"/>
      <c r="BA243"/>
      <c r="BB243"/>
    </row>
    <row r="244" spans="4:54" ht="21" customHeight="1" x14ac:dyDescent="0.2">
      <c r="D244" s="110"/>
      <c r="E244" s="68"/>
      <c r="F244" s="69"/>
      <c r="G244" s="68"/>
      <c r="H244" s="68"/>
      <c r="I244" s="114"/>
      <c r="W244" s="84"/>
      <c r="X244"/>
      <c r="Y244"/>
      <c r="Z244"/>
      <c r="AA244"/>
      <c r="AB244"/>
      <c r="AC244"/>
      <c r="AD244"/>
      <c r="AE244"/>
      <c r="AF244"/>
      <c r="AG244"/>
      <c r="AH244"/>
      <c r="AI244"/>
      <c r="AJ244"/>
      <c r="AK244"/>
      <c r="AL244"/>
      <c r="AM244"/>
      <c r="AN244"/>
      <c r="AO244"/>
      <c r="AP244"/>
      <c r="AQ244"/>
      <c r="AR244"/>
      <c r="AS244"/>
      <c r="AT244"/>
      <c r="AU244"/>
      <c r="AV244"/>
      <c r="AW244"/>
      <c r="AX244"/>
      <c r="AY244"/>
      <c r="AZ244"/>
      <c r="BA244"/>
      <c r="BB244"/>
    </row>
    <row r="245" spans="4:54" ht="21" customHeight="1" x14ac:dyDescent="0.2">
      <c r="D245" s="110"/>
      <c r="E245" s="68"/>
      <c r="F245" s="69"/>
      <c r="G245" s="68"/>
      <c r="H245" s="68"/>
      <c r="I245" s="114"/>
      <c r="W245" s="84"/>
      <c r="X245"/>
      <c r="Y245"/>
      <c r="Z245"/>
      <c r="AA245"/>
      <c r="AB245"/>
      <c r="AC245"/>
      <c r="AD245"/>
      <c r="AE245"/>
      <c r="AF245"/>
      <c r="AG245"/>
      <c r="AH245"/>
      <c r="AI245"/>
      <c r="AJ245"/>
      <c r="AK245"/>
      <c r="AL245"/>
      <c r="AM245"/>
      <c r="AN245"/>
      <c r="AO245"/>
      <c r="AP245"/>
      <c r="AQ245"/>
      <c r="AR245"/>
      <c r="AS245"/>
      <c r="AT245"/>
      <c r="AU245"/>
      <c r="AV245"/>
      <c r="AW245"/>
      <c r="AX245"/>
      <c r="AY245"/>
      <c r="AZ245"/>
      <c r="BA245"/>
      <c r="BB245"/>
    </row>
    <row r="246" spans="4:54" ht="21" customHeight="1" x14ac:dyDescent="0.2">
      <c r="D246" s="110"/>
      <c r="E246" s="68"/>
      <c r="F246" s="69"/>
      <c r="G246" s="68"/>
      <c r="H246" s="68"/>
      <c r="I246" s="114"/>
      <c r="W246" s="84"/>
      <c r="X246"/>
      <c r="Y246"/>
      <c r="Z246"/>
      <c r="AA246"/>
      <c r="AB246"/>
      <c r="AC246"/>
      <c r="AD246"/>
      <c r="AE246"/>
      <c r="AF246"/>
      <c r="AG246"/>
      <c r="AH246"/>
      <c r="AI246"/>
      <c r="AJ246"/>
      <c r="AK246"/>
      <c r="AL246"/>
      <c r="AM246"/>
      <c r="AN246"/>
      <c r="AO246"/>
      <c r="AP246"/>
      <c r="AQ246"/>
      <c r="AR246"/>
      <c r="AS246"/>
      <c r="AT246"/>
      <c r="AU246"/>
      <c r="AV246"/>
      <c r="AW246"/>
      <c r="AX246"/>
      <c r="AY246"/>
      <c r="AZ246"/>
      <c r="BA246"/>
      <c r="BB246"/>
    </row>
    <row r="247" spans="4:54" ht="21" customHeight="1" x14ac:dyDescent="0.2">
      <c r="D247" s="110"/>
      <c r="E247" s="68"/>
      <c r="F247" s="69"/>
      <c r="G247" s="68"/>
      <c r="H247" s="68"/>
      <c r="I247" s="114"/>
      <c r="W247" s="84"/>
      <c r="X247"/>
      <c r="Y247"/>
      <c r="Z247"/>
      <c r="AA247"/>
      <c r="AB247"/>
      <c r="AC247"/>
      <c r="AD247"/>
      <c r="AE247"/>
      <c r="AF247"/>
      <c r="AG247"/>
      <c r="AH247"/>
      <c r="AI247"/>
      <c r="AJ247"/>
      <c r="AK247"/>
      <c r="AL247"/>
      <c r="AM247"/>
      <c r="AN247"/>
      <c r="AO247"/>
      <c r="AP247"/>
      <c r="AQ247"/>
      <c r="AR247"/>
      <c r="AS247"/>
      <c r="AT247"/>
      <c r="AU247"/>
      <c r="AV247"/>
      <c r="AW247"/>
      <c r="AX247"/>
      <c r="AY247"/>
      <c r="AZ247"/>
      <c r="BA247"/>
      <c r="BB247"/>
    </row>
    <row r="248" spans="4:54" ht="21" customHeight="1" x14ac:dyDescent="0.2">
      <c r="D248" s="110"/>
      <c r="E248" s="68"/>
      <c r="F248" s="69"/>
      <c r="G248" s="68"/>
      <c r="H248" s="68"/>
      <c r="I248" s="114"/>
      <c r="W248" s="84"/>
      <c r="X248"/>
      <c r="Y248"/>
      <c r="Z248"/>
      <c r="AA248"/>
      <c r="AB248"/>
      <c r="AC248"/>
      <c r="AD248"/>
      <c r="AE248"/>
      <c r="AF248"/>
      <c r="AG248"/>
      <c r="AH248"/>
      <c r="AI248"/>
      <c r="AJ248"/>
      <c r="AK248"/>
      <c r="AL248"/>
      <c r="AM248"/>
      <c r="AN248"/>
      <c r="AO248"/>
      <c r="AP248"/>
      <c r="AQ248"/>
      <c r="AR248"/>
      <c r="AS248"/>
      <c r="AT248"/>
      <c r="AU248"/>
      <c r="AV248"/>
      <c r="AW248"/>
      <c r="AX248"/>
      <c r="AY248"/>
      <c r="AZ248"/>
      <c r="BA248"/>
      <c r="BB248"/>
    </row>
    <row r="249" spans="4:54" ht="21" customHeight="1" x14ac:dyDescent="0.2">
      <c r="D249" s="110"/>
      <c r="E249" s="68"/>
      <c r="F249" s="69"/>
      <c r="G249" s="68"/>
      <c r="H249" s="68"/>
      <c r="I249" s="114"/>
      <c r="W249" s="84"/>
      <c r="X249"/>
      <c r="Y249"/>
      <c r="Z249"/>
      <c r="AA249"/>
      <c r="AB249"/>
      <c r="AC249"/>
      <c r="AD249"/>
      <c r="AE249"/>
      <c r="AF249"/>
      <c r="AG249"/>
      <c r="AH249"/>
      <c r="AI249"/>
      <c r="AJ249"/>
      <c r="AK249"/>
      <c r="AL249"/>
      <c r="AM249"/>
      <c r="AN249"/>
      <c r="AO249"/>
      <c r="AP249"/>
      <c r="AQ249"/>
      <c r="AR249"/>
      <c r="AS249"/>
      <c r="AT249"/>
      <c r="AU249"/>
      <c r="AV249"/>
      <c r="AW249"/>
      <c r="AX249"/>
      <c r="AY249"/>
      <c r="AZ249"/>
      <c r="BA249"/>
      <c r="BB249"/>
    </row>
    <row r="250" spans="4:54" ht="21" customHeight="1" x14ac:dyDescent="0.2">
      <c r="D250" s="110"/>
      <c r="E250" s="68"/>
      <c r="F250" s="69"/>
      <c r="G250" s="68"/>
      <c r="H250" s="68"/>
      <c r="I250" s="114"/>
      <c r="W250" s="84"/>
      <c r="X250"/>
      <c r="Y250"/>
      <c r="Z250"/>
      <c r="AA250"/>
      <c r="AB250"/>
      <c r="AC250"/>
      <c r="AD250"/>
      <c r="AE250"/>
      <c r="AF250"/>
      <c r="AG250"/>
      <c r="AH250"/>
      <c r="AI250"/>
      <c r="AJ250"/>
      <c r="AK250"/>
      <c r="AL250"/>
      <c r="AM250"/>
      <c r="AN250"/>
      <c r="AO250"/>
      <c r="AP250"/>
      <c r="AQ250"/>
      <c r="AR250"/>
      <c r="AS250"/>
      <c r="AT250"/>
      <c r="AU250"/>
      <c r="AV250"/>
      <c r="AW250"/>
      <c r="AX250"/>
      <c r="AY250"/>
      <c r="AZ250"/>
      <c r="BA250"/>
      <c r="BB250"/>
    </row>
    <row r="251" spans="4:54" ht="21" customHeight="1" x14ac:dyDescent="0.2">
      <c r="D251" s="110"/>
      <c r="E251" s="68"/>
      <c r="F251" s="69"/>
      <c r="G251" s="68"/>
      <c r="H251" s="68"/>
      <c r="I251" s="114"/>
      <c r="W251" s="84"/>
      <c r="X251"/>
      <c r="Y251"/>
      <c r="Z251"/>
      <c r="AA251"/>
      <c r="AB251"/>
      <c r="AC251"/>
      <c r="AD251"/>
      <c r="AE251"/>
      <c r="AF251"/>
      <c r="AG251"/>
      <c r="AH251"/>
      <c r="AI251"/>
      <c r="AJ251"/>
      <c r="AK251"/>
      <c r="AL251"/>
      <c r="AM251"/>
      <c r="AN251"/>
      <c r="AO251"/>
      <c r="AP251"/>
      <c r="AQ251"/>
      <c r="AR251"/>
      <c r="AS251"/>
      <c r="AT251"/>
      <c r="AU251"/>
      <c r="AV251"/>
      <c r="AW251"/>
      <c r="AX251"/>
      <c r="AY251"/>
      <c r="AZ251"/>
      <c r="BA251"/>
      <c r="BB251"/>
    </row>
    <row r="252" spans="4:54" ht="21" customHeight="1" x14ac:dyDescent="0.2">
      <c r="D252" s="110"/>
      <c r="E252" s="68"/>
      <c r="F252" s="69"/>
      <c r="G252" s="68"/>
      <c r="H252" s="68"/>
      <c r="I252" s="114"/>
      <c r="W252" s="84"/>
      <c r="X252"/>
      <c r="Y252"/>
      <c r="Z252"/>
      <c r="AA252"/>
      <c r="AB252"/>
      <c r="AC252"/>
      <c r="AD252"/>
      <c r="AE252"/>
      <c r="AF252"/>
      <c r="AG252"/>
      <c r="AH252"/>
      <c r="AI252"/>
      <c r="AJ252"/>
      <c r="AK252"/>
      <c r="AL252"/>
      <c r="AM252"/>
      <c r="AN252"/>
      <c r="AO252"/>
      <c r="AP252"/>
      <c r="AQ252"/>
      <c r="AR252"/>
      <c r="AS252"/>
      <c r="AT252"/>
      <c r="AU252"/>
      <c r="AV252"/>
      <c r="AW252"/>
      <c r="AX252"/>
      <c r="AY252"/>
      <c r="AZ252"/>
      <c r="BA252"/>
      <c r="BB252"/>
    </row>
    <row r="253" spans="4:54" ht="21" customHeight="1" x14ac:dyDescent="0.2">
      <c r="D253" s="110"/>
      <c r="E253" s="68"/>
      <c r="F253" s="69"/>
      <c r="G253" s="68"/>
      <c r="H253" s="68"/>
      <c r="I253" s="114"/>
      <c r="W253" s="84"/>
      <c r="X253"/>
      <c r="Y253"/>
      <c r="Z253"/>
      <c r="AA253"/>
      <c r="AB253"/>
      <c r="AC253"/>
      <c r="AD253"/>
      <c r="AE253"/>
      <c r="AF253"/>
      <c r="AG253"/>
      <c r="AH253"/>
      <c r="AI253"/>
      <c r="AJ253"/>
      <c r="AK253"/>
      <c r="AL253"/>
      <c r="AM253"/>
      <c r="AN253"/>
      <c r="AO253"/>
      <c r="AP253"/>
      <c r="AQ253"/>
      <c r="AR253"/>
      <c r="AS253"/>
      <c r="AT253"/>
      <c r="AU253"/>
      <c r="AV253"/>
      <c r="AW253"/>
      <c r="AX253"/>
      <c r="AY253"/>
      <c r="AZ253"/>
      <c r="BA253"/>
      <c r="BB253"/>
    </row>
    <row r="254" spans="4:54" ht="21" customHeight="1" x14ac:dyDescent="0.2">
      <c r="D254" s="110"/>
      <c r="E254" s="68"/>
      <c r="F254" s="69"/>
      <c r="G254" s="68"/>
      <c r="H254" s="68"/>
      <c r="I254" s="114"/>
      <c r="W254" s="84"/>
      <c r="X254"/>
      <c r="Y254"/>
      <c r="Z254"/>
      <c r="AA254"/>
      <c r="AB254"/>
      <c r="AC254"/>
      <c r="AD254"/>
      <c r="AE254"/>
      <c r="AF254"/>
      <c r="AG254"/>
      <c r="AH254"/>
      <c r="AI254"/>
      <c r="AJ254"/>
      <c r="AK254"/>
      <c r="AL254"/>
      <c r="AM254"/>
      <c r="AN254"/>
      <c r="AO254"/>
      <c r="AP254"/>
      <c r="AQ254"/>
      <c r="AR254"/>
      <c r="AS254"/>
      <c r="AT254"/>
      <c r="AU254"/>
      <c r="AV254"/>
      <c r="AW254"/>
      <c r="AX254"/>
      <c r="AY254"/>
      <c r="AZ254"/>
      <c r="BA254"/>
      <c r="BB254"/>
    </row>
    <row r="255" spans="4:54" ht="21" customHeight="1" x14ac:dyDescent="0.2">
      <c r="D255" s="110"/>
      <c r="E255" s="68"/>
      <c r="F255" s="69"/>
      <c r="G255" s="68"/>
      <c r="H255" s="68"/>
      <c r="I255" s="114"/>
      <c r="W255" s="84"/>
      <c r="X255"/>
      <c r="Y255"/>
      <c r="Z255"/>
      <c r="AA255"/>
      <c r="AB255"/>
      <c r="AC255"/>
      <c r="AD255"/>
      <c r="AE255"/>
      <c r="AF255"/>
      <c r="AG255"/>
      <c r="AH255"/>
      <c r="AI255"/>
      <c r="AJ255"/>
      <c r="AK255"/>
      <c r="AL255"/>
      <c r="AM255"/>
      <c r="AN255"/>
      <c r="AO255"/>
      <c r="AP255"/>
      <c r="AQ255"/>
      <c r="AR255"/>
      <c r="AS255"/>
      <c r="AT255"/>
      <c r="AU255"/>
      <c r="AV255"/>
      <c r="AW255"/>
      <c r="AX255"/>
      <c r="AY255"/>
      <c r="AZ255"/>
      <c r="BA255"/>
      <c r="BB255"/>
    </row>
    <row r="256" spans="4:54" ht="21" customHeight="1" x14ac:dyDescent="0.2">
      <c r="D256" s="110"/>
      <c r="E256" s="68"/>
      <c r="F256" s="69"/>
      <c r="G256" s="68"/>
      <c r="H256" s="68"/>
      <c r="I256" s="114"/>
      <c r="W256" s="84"/>
      <c r="X256"/>
      <c r="Y256"/>
      <c r="Z256"/>
      <c r="AA256"/>
      <c r="AB256"/>
      <c r="AC256"/>
      <c r="AD256"/>
      <c r="AE256"/>
      <c r="AF256"/>
      <c r="AG256"/>
      <c r="AH256"/>
      <c r="AI256"/>
      <c r="AJ256"/>
      <c r="AK256"/>
      <c r="AL256"/>
      <c r="AM256"/>
      <c r="AN256"/>
      <c r="AO256"/>
      <c r="AP256"/>
      <c r="AQ256"/>
      <c r="AR256"/>
      <c r="AS256"/>
      <c r="AT256"/>
      <c r="AU256"/>
      <c r="AV256"/>
      <c r="AW256"/>
      <c r="AX256"/>
      <c r="AY256"/>
      <c r="AZ256"/>
      <c r="BA256"/>
      <c r="BB256"/>
    </row>
    <row r="257" spans="4:54" ht="21" customHeight="1" x14ac:dyDescent="0.2">
      <c r="D257" s="110"/>
      <c r="E257" s="68"/>
      <c r="F257" s="69"/>
      <c r="G257" s="68"/>
      <c r="H257" s="68"/>
      <c r="I257" s="114"/>
      <c r="W257" s="84"/>
      <c r="X257"/>
      <c r="Y257"/>
      <c r="Z257"/>
      <c r="AA257"/>
      <c r="AB257"/>
      <c r="AC257"/>
      <c r="AD257"/>
      <c r="AE257"/>
      <c r="AF257"/>
      <c r="AG257"/>
      <c r="AH257"/>
      <c r="AI257"/>
      <c r="AJ257"/>
      <c r="AK257"/>
      <c r="AL257"/>
      <c r="AM257"/>
      <c r="AN257"/>
      <c r="AO257"/>
      <c r="AP257"/>
      <c r="AQ257"/>
      <c r="AR257"/>
      <c r="AS257"/>
      <c r="AT257"/>
      <c r="AU257"/>
      <c r="AV257"/>
      <c r="AW257"/>
      <c r="AX257"/>
      <c r="AY257"/>
      <c r="AZ257"/>
      <c r="BA257"/>
      <c r="BB257"/>
    </row>
    <row r="258" spans="4:54" ht="21" customHeight="1" x14ac:dyDescent="0.2">
      <c r="D258" s="110"/>
      <c r="E258" s="68"/>
      <c r="F258" s="69"/>
      <c r="G258" s="68"/>
      <c r="H258" s="68"/>
      <c r="I258" s="114"/>
      <c r="W258" s="84"/>
      <c r="X258"/>
      <c r="Y258"/>
      <c r="Z258"/>
      <c r="AA258"/>
      <c r="AB258"/>
      <c r="AC258"/>
      <c r="AD258"/>
      <c r="AE258"/>
      <c r="AF258"/>
      <c r="AG258"/>
      <c r="AH258"/>
      <c r="AI258"/>
      <c r="AJ258"/>
      <c r="AK258"/>
      <c r="AL258"/>
      <c r="AM258"/>
      <c r="AN258"/>
      <c r="AO258"/>
      <c r="AP258"/>
      <c r="AQ258"/>
      <c r="AR258"/>
      <c r="AS258"/>
      <c r="AT258"/>
      <c r="AU258"/>
      <c r="AV258"/>
      <c r="AW258"/>
      <c r="AX258"/>
      <c r="AY258"/>
      <c r="AZ258"/>
      <c r="BA258"/>
      <c r="BB258"/>
    </row>
    <row r="259" spans="4:54" ht="21" customHeight="1" x14ac:dyDescent="0.2">
      <c r="D259" s="110"/>
      <c r="E259" s="68"/>
      <c r="F259" s="69"/>
      <c r="G259" s="68"/>
      <c r="H259" s="68"/>
      <c r="I259" s="114"/>
      <c r="W259" s="84"/>
      <c r="X259"/>
      <c r="Y259"/>
      <c r="Z259"/>
      <c r="AA259"/>
      <c r="AB259"/>
      <c r="AC259"/>
      <c r="AD259"/>
      <c r="AE259"/>
      <c r="AF259"/>
      <c r="AG259"/>
      <c r="AH259"/>
      <c r="AI259"/>
      <c r="AJ259"/>
      <c r="AK259"/>
      <c r="AL259"/>
      <c r="AM259"/>
      <c r="AN259"/>
      <c r="AO259"/>
      <c r="AP259"/>
      <c r="AQ259"/>
      <c r="AR259"/>
      <c r="AS259"/>
      <c r="AT259"/>
      <c r="AU259"/>
      <c r="AV259"/>
      <c r="AW259"/>
      <c r="AX259"/>
      <c r="AY259"/>
      <c r="AZ259"/>
      <c r="BA259"/>
      <c r="BB259"/>
    </row>
    <row r="260" spans="4:54" ht="21" customHeight="1" x14ac:dyDescent="0.2">
      <c r="D260" s="110"/>
      <c r="E260" s="68"/>
      <c r="F260" s="69"/>
      <c r="G260" s="68"/>
      <c r="H260" s="68"/>
      <c r="I260" s="114"/>
      <c r="W260" s="84"/>
      <c r="X260"/>
      <c r="Y260"/>
      <c r="Z260"/>
      <c r="AA260"/>
      <c r="AB260"/>
      <c r="AC260"/>
      <c r="AD260"/>
      <c r="AE260"/>
      <c r="AF260"/>
      <c r="AG260"/>
      <c r="AH260"/>
      <c r="AI260"/>
      <c r="AJ260"/>
      <c r="AK260"/>
      <c r="AL260"/>
      <c r="AM260"/>
      <c r="AN260"/>
      <c r="AO260"/>
      <c r="AP260"/>
      <c r="AQ260"/>
      <c r="AR260"/>
      <c r="AS260"/>
      <c r="AT260"/>
      <c r="AU260"/>
      <c r="AV260"/>
      <c r="AW260"/>
      <c r="AX260"/>
      <c r="AY260"/>
      <c r="AZ260"/>
      <c r="BA260"/>
      <c r="BB260"/>
    </row>
    <row r="261" spans="4:54" ht="21" customHeight="1" x14ac:dyDescent="0.2">
      <c r="D261" s="110"/>
      <c r="E261" s="68"/>
      <c r="F261" s="69"/>
      <c r="G261" s="68"/>
      <c r="H261" s="68"/>
      <c r="I261" s="114"/>
      <c r="W261" s="84"/>
      <c r="X261"/>
      <c r="Y261"/>
      <c r="Z261"/>
      <c r="AA261"/>
      <c r="AB261"/>
      <c r="AC261"/>
      <c r="AD261"/>
      <c r="AE261"/>
      <c r="AF261"/>
      <c r="AG261"/>
      <c r="AH261"/>
      <c r="AI261"/>
      <c r="AJ261"/>
      <c r="AK261"/>
      <c r="AL261"/>
      <c r="AM261"/>
      <c r="AN261"/>
      <c r="AO261"/>
      <c r="AP261"/>
      <c r="AQ261"/>
      <c r="AR261"/>
      <c r="AS261"/>
      <c r="AT261"/>
      <c r="AU261"/>
      <c r="AV261"/>
      <c r="AW261"/>
      <c r="AX261"/>
      <c r="AY261"/>
      <c r="AZ261"/>
      <c r="BA261"/>
      <c r="BB261"/>
    </row>
    <row r="262" spans="4:54" ht="21" customHeight="1" x14ac:dyDescent="0.2">
      <c r="D262" s="110"/>
      <c r="E262" s="68"/>
      <c r="F262" s="69"/>
      <c r="G262" s="68"/>
      <c r="H262" s="68"/>
      <c r="I262" s="114"/>
      <c r="W262" s="84"/>
      <c r="X262"/>
      <c r="Y262"/>
      <c r="Z262"/>
      <c r="AA262"/>
      <c r="AB262"/>
      <c r="AC262"/>
      <c r="AD262"/>
      <c r="AE262"/>
      <c r="AF262"/>
      <c r="AG262"/>
      <c r="AH262"/>
      <c r="AI262"/>
      <c r="AJ262"/>
      <c r="AK262"/>
      <c r="AL262"/>
      <c r="AM262"/>
      <c r="AN262"/>
      <c r="AO262"/>
      <c r="AP262"/>
      <c r="AQ262"/>
      <c r="AR262"/>
      <c r="AS262"/>
      <c r="AT262"/>
      <c r="AU262"/>
      <c r="AV262"/>
      <c r="AW262"/>
      <c r="AX262"/>
      <c r="AY262"/>
      <c r="AZ262"/>
      <c r="BA262"/>
      <c r="BB262"/>
    </row>
    <row r="263" spans="4:54" ht="21" customHeight="1" x14ac:dyDescent="0.2">
      <c r="D263" s="110"/>
      <c r="E263" s="68"/>
      <c r="F263" s="69"/>
      <c r="G263" s="68"/>
      <c r="H263" s="68"/>
      <c r="I263" s="114"/>
      <c r="W263" s="84"/>
      <c r="X263"/>
      <c r="Y263"/>
      <c r="Z263"/>
      <c r="AA263"/>
      <c r="AB263"/>
      <c r="AC263"/>
      <c r="AD263"/>
      <c r="AE263"/>
      <c r="AF263"/>
      <c r="AG263"/>
      <c r="AH263"/>
      <c r="AI263"/>
      <c r="AJ263"/>
      <c r="AK263"/>
      <c r="AL263"/>
      <c r="AM263"/>
      <c r="AN263"/>
      <c r="AO263"/>
      <c r="AP263"/>
      <c r="AQ263"/>
      <c r="AR263"/>
      <c r="AS263"/>
      <c r="AT263"/>
      <c r="AU263"/>
      <c r="AV263"/>
      <c r="AW263"/>
      <c r="AX263"/>
      <c r="AY263"/>
      <c r="AZ263"/>
      <c r="BA263"/>
      <c r="BB263"/>
    </row>
    <row r="264" spans="4:54" ht="21" customHeight="1" x14ac:dyDescent="0.2">
      <c r="D264" s="110"/>
      <c r="E264" s="68"/>
      <c r="F264" s="69"/>
      <c r="G264" s="68"/>
      <c r="H264" s="68"/>
      <c r="I264" s="114"/>
      <c r="W264" s="84"/>
      <c r="X264"/>
      <c r="Y264"/>
      <c r="Z264"/>
      <c r="AA264"/>
      <c r="AB264"/>
      <c r="AC264"/>
      <c r="AD264"/>
      <c r="AE264"/>
      <c r="AF264"/>
      <c r="AG264"/>
      <c r="AH264"/>
      <c r="AI264"/>
      <c r="AJ264"/>
      <c r="AK264"/>
      <c r="AL264"/>
      <c r="AM264"/>
      <c r="AN264"/>
      <c r="AO264"/>
      <c r="AP264"/>
      <c r="AQ264"/>
      <c r="AR264"/>
      <c r="AS264"/>
      <c r="AT264"/>
      <c r="AU264"/>
      <c r="AV264"/>
      <c r="AW264"/>
      <c r="AX264"/>
      <c r="AY264"/>
      <c r="AZ264"/>
      <c r="BA264"/>
      <c r="BB264"/>
    </row>
    <row r="265" spans="4:54" ht="21" customHeight="1" x14ac:dyDescent="0.2">
      <c r="D265" s="110"/>
      <c r="E265" s="68"/>
      <c r="F265" s="69"/>
      <c r="G265" s="68"/>
      <c r="H265" s="68"/>
      <c r="I265" s="114"/>
      <c r="W265" s="84"/>
      <c r="X265"/>
      <c r="Y265"/>
      <c r="Z265"/>
      <c r="AA265"/>
      <c r="AB265"/>
      <c r="AC265"/>
      <c r="AD265"/>
      <c r="AE265"/>
      <c r="AF265"/>
      <c r="AG265"/>
      <c r="AH265"/>
      <c r="AI265"/>
      <c r="AJ265"/>
      <c r="AK265"/>
      <c r="AL265"/>
      <c r="AM265"/>
      <c r="AN265"/>
      <c r="AO265"/>
      <c r="AP265"/>
      <c r="AQ265"/>
      <c r="AR265"/>
      <c r="AS265"/>
      <c r="AT265"/>
      <c r="AU265"/>
      <c r="AV265"/>
      <c r="AW265"/>
      <c r="AX265"/>
      <c r="AY265"/>
      <c r="AZ265"/>
      <c r="BA265"/>
      <c r="BB265"/>
    </row>
    <row r="266" spans="4:54" ht="21" customHeight="1" x14ac:dyDescent="0.2">
      <c r="D266" s="110"/>
      <c r="E266" s="68"/>
      <c r="F266" s="69"/>
      <c r="G266" s="68"/>
      <c r="H266" s="68"/>
      <c r="I266" s="114"/>
      <c r="W266" s="84"/>
      <c r="X266"/>
      <c r="Y266"/>
      <c r="Z266"/>
      <c r="AA266"/>
      <c r="AB266"/>
      <c r="AC266"/>
      <c r="AD266"/>
      <c r="AE266"/>
      <c r="AF266"/>
      <c r="AG266"/>
      <c r="AH266"/>
      <c r="AI266"/>
      <c r="AJ266"/>
      <c r="AK266"/>
      <c r="AL266"/>
      <c r="AM266"/>
      <c r="AN266"/>
      <c r="AO266"/>
      <c r="AP266"/>
      <c r="AQ266"/>
      <c r="AR266"/>
      <c r="AS266"/>
      <c r="AT266"/>
      <c r="AU266"/>
      <c r="AV266"/>
      <c r="AW266"/>
      <c r="AX266"/>
      <c r="AY266"/>
      <c r="AZ266"/>
      <c r="BA266"/>
      <c r="BB266"/>
    </row>
    <row r="267" spans="4:54" ht="21" customHeight="1" x14ac:dyDescent="0.2">
      <c r="D267" s="110"/>
      <c r="E267" s="68"/>
      <c r="F267" s="69"/>
      <c r="G267" s="68"/>
      <c r="H267" s="68"/>
      <c r="I267" s="114"/>
      <c r="W267" s="84"/>
      <c r="X267"/>
      <c r="Y267"/>
      <c r="Z267"/>
      <c r="AA267"/>
      <c r="AB267"/>
      <c r="AC267"/>
      <c r="AD267"/>
      <c r="AE267"/>
      <c r="AF267"/>
      <c r="AG267"/>
      <c r="AH267"/>
      <c r="AI267"/>
      <c r="AJ267"/>
      <c r="AK267"/>
      <c r="AL267"/>
      <c r="AM267"/>
      <c r="AN267"/>
      <c r="AO267"/>
      <c r="AP267"/>
      <c r="AQ267"/>
      <c r="AR267"/>
      <c r="AS267"/>
      <c r="AT267"/>
      <c r="AU267"/>
      <c r="AV267"/>
      <c r="AW267"/>
      <c r="AX267"/>
      <c r="AY267"/>
      <c r="AZ267"/>
      <c r="BA267"/>
      <c r="BB267"/>
    </row>
    <row r="268" spans="4:54" ht="21" customHeight="1" x14ac:dyDescent="0.2">
      <c r="D268" s="110"/>
      <c r="E268" s="68"/>
      <c r="F268" s="69"/>
      <c r="G268" s="68"/>
      <c r="H268" s="68"/>
      <c r="I268" s="114"/>
      <c r="W268" s="84"/>
      <c r="X268"/>
      <c r="Y268"/>
      <c r="Z268"/>
      <c r="AA268"/>
      <c r="AB268"/>
      <c r="AC268"/>
      <c r="AD268"/>
      <c r="AE268"/>
      <c r="AF268"/>
      <c r="AG268"/>
      <c r="AH268"/>
      <c r="AI268"/>
      <c r="AJ268"/>
      <c r="AK268"/>
      <c r="AL268"/>
      <c r="AM268"/>
      <c r="AN268"/>
      <c r="AO268"/>
      <c r="AP268"/>
      <c r="AQ268"/>
      <c r="AR268"/>
      <c r="AS268"/>
      <c r="AT268"/>
      <c r="AU268"/>
      <c r="AV268"/>
      <c r="AW268"/>
      <c r="AX268"/>
      <c r="AY268"/>
      <c r="AZ268"/>
      <c r="BA268"/>
      <c r="BB268"/>
    </row>
    <row r="269" spans="4:54" ht="21" customHeight="1" x14ac:dyDescent="0.2">
      <c r="D269" s="110"/>
      <c r="E269" s="68"/>
      <c r="F269" s="69"/>
      <c r="G269" s="68"/>
      <c r="H269" s="68"/>
      <c r="I269" s="114"/>
      <c r="W269" s="84"/>
      <c r="X269"/>
      <c r="Y269"/>
      <c r="Z269"/>
      <c r="AA269"/>
      <c r="AB269"/>
      <c r="AC269"/>
      <c r="AD269"/>
      <c r="AE269"/>
      <c r="AF269"/>
      <c r="AG269"/>
      <c r="AH269"/>
      <c r="AI269"/>
      <c r="AJ269"/>
      <c r="AK269"/>
      <c r="AL269"/>
      <c r="AM269"/>
      <c r="AN269"/>
      <c r="AO269"/>
      <c r="AP269"/>
      <c r="AQ269"/>
      <c r="AR269"/>
      <c r="AS269"/>
      <c r="AT269"/>
      <c r="AU269"/>
      <c r="AV269"/>
      <c r="AW269"/>
      <c r="AX269"/>
      <c r="AY269"/>
      <c r="AZ269"/>
      <c r="BA269"/>
      <c r="BB269"/>
    </row>
    <row r="270" spans="4:54" ht="21" customHeight="1" x14ac:dyDescent="0.2">
      <c r="D270" s="110"/>
      <c r="E270" s="68"/>
      <c r="F270" s="69"/>
      <c r="G270" s="68"/>
      <c r="H270" s="68"/>
      <c r="I270" s="114"/>
      <c r="W270" s="84"/>
      <c r="X270"/>
      <c r="Y270"/>
      <c r="Z270"/>
      <c r="AA270"/>
      <c r="AB270"/>
      <c r="AC270"/>
      <c r="AD270"/>
      <c r="AE270"/>
      <c r="AF270"/>
      <c r="AG270"/>
      <c r="AH270"/>
      <c r="AI270"/>
      <c r="AJ270"/>
      <c r="AK270"/>
      <c r="AL270"/>
      <c r="AM270"/>
      <c r="AN270"/>
      <c r="AO270"/>
      <c r="AP270"/>
      <c r="AQ270"/>
      <c r="AR270"/>
      <c r="AS270"/>
      <c r="AT270"/>
      <c r="AU270"/>
      <c r="AV270"/>
      <c r="AW270"/>
      <c r="AX270"/>
      <c r="AY270"/>
      <c r="AZ270"/>
      <c r="BA270"/>
      <c r="BB270"/>
    </row>
    <row r="271" spans="4:54" ht="21" customHeight="1" x14ac:dyDescent="0.2">
      <c r="D271" s="110"/>
      <c r="E271" s="68"/>
      <c r="F271" s="69"/>
      <c r="G271" s="68"/>
      <c r="H271" s="68"/>
      <c r="I271" s="114"/>
      <c r="W271" s="84"/>
      <c r="X271"/>
      <c r="Y271"/>
      <c r="Z271"/>
      <c r="AA271"/>
      <c r="AB271"/>
      <c r="AC271"/>
      <c r="AD271"/>
      <c r="AE271"/>
      <c r="AF271"/>
      <c r="AG271"/>
      <c r="AH271"/>
      <c r="AI271"/>
      <c r="AJ271"/>
      <c r="AK271"/>
      <c r="AL271"/>
      <c r="AM271"/>
      <c r="AN271"/>
      <c r="AO271"/>
      <c r="AP271"/>
      <c r="AQ271"/>
      <c r="AR271"/>
      <c r="AS271"/>
      <c r="AT271"/>
      <c r="AU271"/>
      <c r="AV271"/>
      <c r="AW271"/>
      <c r="AX271"/>
      <c r="AY271"/>
      <c r="AZ271"/>
      <c r="BA271"/>
      <c r="BB271"/>
    </row>
    <row r="272" spans="4:54" ht="21" customHeight="1" x14ac:dyDescent="0.2">
      <c r="D272" s="110"/>
      <c r="E272" s="68"/>
      <c r="F272" s="69"/>
      <c r="G272" s="68"/>
      <c r="H272" s="68"/>
      <c r="I272" s="114"/>
      <c r="W272" s="84"/>
      <c r="X272"/>
      <c r="Y272"/>
      <c r="Z272"/>
      <c r="AA272"/>
      <c r="AB272"/>
      <c r="AC272"/>
      <c r="AD272"/>
      <c r="AE272"/>
      <c r="AF272"/>
      <c r="AG272"/>
      <c r="AH272"/>
      <c r="AI272"/>
      <c r="AJ272"/>
      <c r="AK272"/>
      <c r="AL272"/>
      <c r="AM272"/>
      <c r="AN272"/>
      <c r="AO272"/>
      <c r="AP272"/>
      <c r="AQ272"/>
      <c r="AR272"/>
      <c r="AS272"/>
      <c r="AT272"/>
      <c r="AU272"/>
      <c r="AV272"/>
      <c r="AW272"/>
      <c r="AX272"/>
      <c r="AY272"/>
      <c r="AZ272"/>
      <c r="BA272"/>
      <c r="BB272"/>
    </row>
    <row r="273" spans="4:54" ht="21" customHeight="1" x14ac:dyDescent="0.2">
      <c r="D273" s="110"/>
      <c r="E273" s="68"/>
      <c r="F273" s="69"/>
      <c r="G273" s="68"/>
      <c r="H273" s="68"/>
      <c r="I273" s="114"/>
      <c r="W273" s="84"/>
      <c r="X273"/>
      <c r="Y273"/>
      <c r="Z273"/>
      <c r="AA273"/>
      <c r="AB273"/>
      <c r="AC273"/>
      <c r="AD273"/>
      <c r="AE273"/>
      <c r="AF273"/>
      <c r="AG273"/>
      <c r="AH273"/>
      <c r="AI273"/>
      <c r="AJ273"/>
      <c r="AK273"/>
      <c r="AL273"/>
      <c r="AM273"/>
      <c r="AN273"/>
      <c r="AO273"/>
      <c r="AP273"/>
      <c r="AQ273"/>
      <c r="AR273"/>
      <c r="AS273"/>
      <c r="AT273"/>
      <c r="AU273"/>
      <c r="AV273"/>
      <c r="AW273"/>
      <c r="AX273"/>
      <c r="AY273"/>
      <c r="AZ273"/>
      <c r="BA273"/>
      <c r="BB273"/>
    </row>
    <row r="274" spans="4:54" ht="21" customHeight="1" x14ac:dyDescent="0.2">
      <c r="D274" s="110"/>
      <c r="E274" s="68"/>
      <c r="F274" s="69"/>
      <c r="G274" s="68"/>
      <c r="H274" s="68"/>
      <c r="I274" s="114"/>
      <c r="W274" s="84"/>
      <c r="X274"/>
      <c r="Y274"/>
      <c r="Z274"/>
      <c r="AA274"/>
      <c r="AB274"/>
      <c r="AC274"/>
      <c r="AD274"/>
      <c r="AE274"/>
      <c r="AF274"/>
      <c r="AG274"/>
      <c r="AH274"/>
      <c r="AI274"/>
      <c r="AJ274"/>
      <c r="AK274"/>
      <c r="AL274"/>
      <c r="AM274"/>
      <c r="AN274"/>
      <c r="AO274"/>
      <c r="AP274"/>
      <c r="AQ274"/>
      <c r="AR274"/>
      <c r="AS274"/>
      <c r="AT274"/>
      <c r="AU274"/>
      <c r="AV274"/>
      <c r="AW274"/>
      <c r="AX274"/>
      <c r="AY274"/>
      <c r="AZ274"/>
      <c r="BA274"/>
      <c r="BB274"/>
    </row>
    <row r="275" spans="4:54" ht="21" customHeight="1" x14ac:dyDescent="0.2">
      <c r="D275" s="110"/>
      <c r="E275" s="68"/>
      <c r="F275" s="69"/>
      <c r="G275" s="68"/>
      <c r="H275" s="68"/>
      <c r="I275" s="114"/>
      <c r="W275" s="84"/>
      <c r="X275"/>
      <c r="Y275"/>
      <c r="Z275"/>
      <c r="AA275"/>
      <c r="AB275"/>
      <c r="AC275"/>
      <c r="AD275"/>
      <c r="AE275"/>
      <c r="AF275"/>
      <c r="AG275"/>
      <c r="AH275"/>
      <c r="AI275"/>
      <c r="AJ275"/>
      <c r="AK275"/>
      <c r="AL275"/>
      <c r="AM275"/>
      <c r="AN275"/>
      <c r="AO275"/>
      <c r="AP275"/>
      <c r="AQ275"/>
      <c r="AR275"/>
      <c r="AS275"/>
      <c r="AT275"/>
      <c r="AU275"/>
      <c r="AV275"/>
      <c r="AW275"/>
      <c r="AX275"/>
      <c r="AY275"/>
      <c r="AZ275"/>
      <c r="BA275"/>
      <c r="BB275"/>
    </row>
    <row r="276" spans="4:54" ht="21" customHeight="1" x14ac:dyDescent="0.2">
      <c r="D276" s="110"/>
      <c r="E276" s="68"/>
      <c r="F276" s="69"/>
      <c r="G276" s="68"/>
      <c r="H276" s="68"/>
      <c r="I276" s="114"/>
      <c r="W276" s="84"/>
      <c r="X276"/>
      <c r="Y276"/>
      <c r="Z276"/>
      <c r="AA276"/>
      <c r="AB276"/>
      <c r="AC276"/>
      <c r="AD276"/>
      <c r="AE276"/>
      <c r="AF276"/>
      <c r="AG276"/>
      <c r="AH276"/>
      <c r="AI276"/>
      <c r="AJ276"/>
      <c r="AK276"/>
      <c r="AL276"/>
      <c r="AM276"/>
      <c r="AN276"/>
      <c r="AO276"/>
      <c r="AP276"/>
      <c r="AQ276"/>
      <c r="AR276"/>
      <c r="AS276"/>
      <c r="AT276"/>
      <c r="AU276"/>
      <c r="AV276"/>
      <c r="AW276"/>
      <c r="AX276"/>
      <c r="AY276"/>
      <c r="AZ276"/>
      <c r="BA276"/>
      <c r="BB276"/>
    </row>
    <row r="277" spans="4:54" ht="21" customHeight="1" x14ac:dyDescent="0.2">
      <c r="D277" s="110"/>
      <c r="E277" s="68"/>
      <c r="F277" s="69"/>
      <c r="G277" s="68"/>
      <c r="H277" s="68"/>
      <c r="I277" s="114"/>
      <c r="W277" s="84"/>
      <c r="X277"/>
      <c r="Y277"/>
      <c r="Z277"/>
      <c r="AA277"/>
      <c r="AB277"/>
      <c r="AC277"/>
      <c r="AD277"/>
      <c r="AE277"/>
      <c r="AF277"/>
      <c r="AG277"/>
      <c r="AH277"/>
      <c r="AI277"/>
      <c r="AJ277"/>
      <c r="AK277"/>
      <c r="AL277"/>
      <c r="AM277"/>
      <c r="AN277"/>
      <c r="AO277"/>
      <c r="AP277"/>
      <c r="AQ277"/>
      <c r="AR277"/>
      <c r="AS277"/>
      <c r="AT277"/>
      <c r="AU277"/>
      <c r="AV277"/>
      <c r="AW277"/>
      <c r="AX277"/>
      <c r="AY277"/>
      <c r="AZ277"/>
      <c r="BA277"/>
      <c r="BB277"/>
    </row>
    <row r="278" spans="4:54" ht="21" customHeight="1" x14ac:dyDescent="0.2">
      <c r="D278" s="110"/>
      <c r="E278" s="68"/>
      <c r="F278" s="69"/>
      <c r="G278" s="68"/>
      <c r="H278" s="68"/>
      <c r="I278" s="114"/>
      <c r="W278" s="84"/>
      <c r="X278"/>
      <c r="Y278"/>
      <c r="Z278"/>
      <c r="AA278"/>
      <c r="AB278"/>
      <c r="AC278"/>
      <c r="AD278"/>
      <c r="AE278"/>
      <c r="AF278"/>
      <c r="AG278"/>
      <c r="AH278"/>
      <c r="AI278"/>
      <c r="AJ278"/>
      <c r="AK278"/>
      <c r="AL278"/>
      <c r="AM278"/>
      <c r="AN278"/>
      <c r="AO278"/>
      <c r="AP278"/>
      <c r="AQ278"/>
      <c r="AR278"/>
      <c r="AS278"/>
      <c r="AT278"/>
      <c r="AU278"/>
      <c r="AV278"/>
      <c r="AW278"/>
      <c r="AX278"/>
      <c r="AY278"/>
      <c r="AZ278"/>
      <c r="BA278"/>
      <c r="BB278"/>
    </row>
    <row r="279" spans="4:54" ht="21" customHeight="1" x14ac:dyDescent="0.2">
      <c r="D279" s="110"/>
      <c r="E279" s="68"/>
      <c r="F279" s="69"/>
      <c r="G279" s="68"/>
      <c r="H279" s="68"/>
      <c r="I279" s="114"/>
      <c r="W279" s="84"/>
      <c r="X279"/>
      <c r="Y279"/>
      <c r="Z279"/>
      <c r="AA279"/>
      <c r="AB279"/>
      <c r="AC279"/>
      <c r="AD279"/>
      <c r="AE279"/>
      <c r="AF279"/>
      <c r="AG279"/>
      <c r="AH279"/>
      <c r="AI279"/>
      <c r="AJ279"/>
      <c r="AK279"/>
      <c r="AL279"/>
      <c r="AM279"/>
      <c r="AN279"/>
      <c r="AO279"/>
      <c r="AP279"/>
      <c r="AQ279"/>
      <c r="AR279"/>
      <c r="AS279"/>
      <c r="AT279"/>
      <c r="AU279"/>
      <c r="AV279"/>
      <c r="AW279"/>
      <c r="AX279"/>
      <c r="AY279"/>
      <c r="AZ279"/>
      <c r="BA279"/>
      <c r="BB279"/>
    </row>
    <row r="280" spans="4:54" ht="21" customHeight="1" x14ac:dyDescent="0.2">
      <c r="D280" s="110"/>
      <c r="E280" s="68"/>
      <c r="F280" s="69"/>
      <c r="G280" s="68"/>
      <c r="H280" s="68"/>
      <c r="I280" s="114"/>
      <c r="W280" s="84"/>
      <c r="X280"/>
      <c r="Y280"/>
      <c r="Z280"/>
      <c r="AA280"/>
      <c r="AB280"/>
      <c r="AC280"/>
      <c r="AD280"/>
      <c r="AE280"/>
      <c r="AF280"/>
      <c r="AG280"/>
      <c r="AH280"/>
      <c r="AI280"/>
      <c r="AJ280"/>
      <c r="AK280"/>
      <c r="AL280"/>
      <c r="AM280"/>
      <c r="AN280"/>
      <c r="AO280"/>
      <c r="AP280"/>
      <c r="AQ280"/>
      <c r="AR280"/>
      <c r="AS280"/>
      <c r="AT280"/>
      <c r="AU280"/>
      <c r="AV280"/>
      <c r="AW280"/>
      <c r="AX280"/>
      <c r="AY280"/>
      <c r="AZ280"/>
      <c r="BA280"/>
      <c r="BB280"/>
    </row>
    <row r="281" spans="4:54" ht="21" customHeight="1" x14ac:dyDescent="0.2">
      <c r="D281" s="110"/>
      <c r="E281" s="68"/>
      <c r="F281" s="69"/>
      <c r="G281" s="68"/>
      <c r="H281" s="68"/>
      <c r="I281" s="114"/>
      <c r="W281" s="84"/>
      <c r="X281"/>
      <c r="Y281"/>
      <c r="Z281"/>
      <c r="AA281"/>
      <c r="AB281"/>
      <c r="AC281"/>
      <c r="AD281"/>
      <c r="AE281"/>
      <c r="AF281"/>
      <c r="AG281"/>
      <c r="AH281"/>
      <c r="AI281"/>
      <c r="AJ281"/>
      <c r="AK281"/>
      <c r="AL281"/>
      <c r="AM281"/>
      <c r="AN281"/>
      <c r="AO281"/>
      <c r="AP281"/>
      <c r="AQ281"/>
      <c r="AR281"/>
      <c r="AS281"/>
      <c r="AT281"/>
      <c r="AU281"/>
      <c r="AV281"/>
      <c r="AW281"/>
      <c r="AX281"/>
      <c r="AY281"/>
      <c r="AZ281"/>
      <c r="BA281"/>
      <c r="BB281"/>
    </row>
    <row r="282" spans="4:54" ht="21" customHeight="1" x14ac:dyDescent="0.2">
      <c r="D282" s="110"/>
      <c r="E282" s="68"/>
      <c r="F282" s="69"/>
      <c r="G282" s="68"/>
      <c r="H282" s="68"/>
      <c r="I282" s="114"/>
      <c r="W282" s="84"/>
      <c r="X282"/>
      <c r="Y282"/>
      <c r="Z282"/>
      <c r="AA282"/>
      <c r="AB282"/>
      <c r="AC282"/>
      <c r="AD282"/>
      <c r="AE282"/>
      <c r="AF282"/>
      <c r="AG282"/>
      <c r="AH282"/>
      <c r="AI282"/>
      <c r="AJ282"/>
      <c r="AK282"/>
      <c r="AL282"/>
      <c r="AM282"/>
      <c r="AN282"/>
      <c r="AO282"/>
      <c r="AP282"/>
      <c r="AQ282"/>
      <c r="AR282"/>
      <c r="AS282"/>
      <c r="AT282"/>
      <c r="AU282"/>
      <c r="AV282"/>
      <c r="AW282"/>
      <c r="AX282"/>
      <c r="AY282"/>
      <c r="AZ282"/>
      <c r="BA282"/>
      <c r="BB282"/>
    </row>
    <row r="283" spans="4:54" ht="21" customHeight="1" x14ac:dyDescent="0.2">
      <c r="D283" s="110"/>
      <c r="E283" s="68"/>
      <c r="F283" s="69"/>
      <c r="G283" s="68"/>
      <c r="H283" s="68"/>
      <c r="I283" s="114"/>
      <c r="W283" s="84"/>
      <c r="X283"/>
      <c r="Y283"/>
      <c r="Z283"/>
      <c r="AA283"/>
      <c r="AB283"/>
      <c r="AC283"/>
      <c r="AD283"/>
      <c r="AE283"/>
      <c r="AF283"/>
      <c r="AG283"/>
      <c r="AH283"/>
      <c r="AI283"/>
      <c r="AJ283"/>
      <c r="AK283"/>
      <c r="AL283"/>
      <c r="AM283"/>
      <c r="AN283"/>
      <c r="AO283"/>
      <c r="AP283"/>
      <c r="AQ283"/>
      <c r="AR283"/>
      <c r="AS283"/>
      <c r="AT283"/>
      <c r="AU283"/>
      <c r="AV283"/>
      <c r="AW283"/>
      <c r="AX283"/>
      <c r="AY283"/>
      <c r="AZ283"/>
      <c r="BA283"/>
      <c r="BB283"/>
    </row>
    <row r="284" spans="4:54" ht="21" customHeight="1" x14ac:dyDescent="0.2">
      <c r="D284" s="110"/>
      <c r="E284" s="68"/>
      <c r="F284" s="69"/>
      <c r="G284" s="68"/>
      <c r="H284" s="68"/>
      <c r="I284" s="114"/>
      <c r="W284" s="84"/>
      <c r="X284"/>
      <c r="Y284"/>
      <c r="Z284"/>
      <c r="AA284"/>
      <c r="AB284"/>
      <c r="AC284"/>
      <c r="AD284"/>
      <c r="AE284"/>
      <c r="AF284"/>
      <c r="AG284"/>
      <c r="AH284"/>
      <c r="AI284"/>
      <c r="AJ284"/>
      <c r="AK284"/>
      <c r="AL284"/>
      <c r="AM284"/>
      <c r="AN284"/>
      <c r="AO284"/>
      <c r="AP284"/>
      <c r="AQ284"/>
      <c r="AR284"/>
      <c r="AS284"/>
      <c r="AT284"/>
      <c r="AU284"/>
      <c r="AV284"/>
      <c r="AW284"/>
      <c r="AX284"/>
      <c r="AY284"/>
      <c r="AZ284"/>
      <c r="BA284"/>
      <c r="BB284"/>
    </row>
    <row r="285" spans="4:54" ht="21" customHeight="1" x14ac:dyDescent="0.2">
      <c r="D285" s="110"/>
      <c r="E285" s="68"/>
      <c r="F285" s="69"/>
      <c r="G285" s="68"/>
      <c r="H285" s="68"/>
      <c r="I285" s="114"/>
      <c r="W285" s="84"/>
      <c r="X285"/>
      <c r="Y285"/>
      <c r="Z285"/>
      <c r="AA285"/>
      <c r="AB285"/>
      <c r="AC285"/>
      <c r="AD285"/>
      <c r="AE285"/>
      <c r="AF285"/>
      <c r="AG285"/>
      <c r="AH285"/>
      <c r="AI285"/>
      <c r="AJ285"/>
      <c r="AK285"/>
      <c r="AL285"/>
      <c r="AM285"/>
      <c r="AN285"/>
      <c r="AO285"/>
      <c r="AP285"/>
      <c r="AQ285"/>
      <c r="AR285"/>
      <c r="AS285"/>
      <c r="AT285"/>
      <c r="AU285"/>
      <c r="AV285"/>
      <c r="AW285"/>
      <c r="AX285"/>
      <c r="AY285"/>
      <c r="AZ285"/>
      <c r="BA285"/>
      <c r="BB285"/>
    </row>
    <row r="286" spans="4:54" ht="21" customHeight="1" x14ac:dyDescent="0.2">
      <c r="D286" s="110"/>
      <c r="E286" s="68"/>
      <c r="F286" s="69"/>
      <c r="G286" s="68"/>
      <c r="H286" s="68"/>
      <c r="I286" s="114"/>
      <c r="W286" s="84"/>
      <c r="X286"/>
      <c r="Y286"/>
      <c r="Z286"/>
      <c r="AA286"/>
      <c r="AB286"/>
      <c r="AC286"/>
      <c r="AD286"/>
      <c r="AE286"/>
      <c r="AF286"/>
      <c r="AG286"/>
      <c r="AH286"/>
      <c r="AI286"/>
      <c r="AJ286"/>
      <c r="AK286"/>
      <c r="AL286"/>
      <c r="AM286"/>
      <c r="AN286"/>
      <c r="AO286"/>
      <c r="AP286"/>
      <c r="AQ286"/>
      <c r="AR286"/>
      <c r="AS286"/>
      <c r="AT286"/>
      <c r="AU286"/>
      <c r="AV286"/>
      <c r="AW286"/>
      <c r="AX286"/>
      <c r="AY286"/>
      <c r="AZ286"/>
      <c r="BA286"/>
      <c r="BB286"/>
    </row>
    <row r="287" spans="4:54" ht="21" customHeight="1" x14ac:dyDescent="0.2">
      <c r="D287" s="110"/>
      <c r="E287" s="68"/>
      <c r="F287" s="69"/>
      <c r="G287" s="68"/>
      <c r="H287" s="68"/>
      <c r="I287" s="114"/>
      <c r="W287" s="84"/>
      <c r="X287"/>
      <c r="Y287"/>
      <c r="Z287"/>
      <c r="AA287"/>
      <c r="AB287"/>
      <c r="AC287"/>
      <c r="AD287"/>
      <c r="AE287"/>
      <c r="AF287"/>
      <c r="AG287"/>
      <c r="AH287"/>
      <c r="AI287"/>
      <c r="AJ287"/>
      <c r="AK287"/>
      <c r="AL287"/>
      <c r="AM287"/>
      <c r="AN287"/>
      <c r="AO287"/>
      <c r="AP287"/>
      <c r="AQ287"/>
      <c r="AR287"/>
      <c r="AS287"/>
      <c r="AT287"/>
      <c r="AU287"/>
      <c r="AV287"/>
      <c r="AW287"/>
      <c r="AX287"/>
      <c r="AY287"/>
      <c r="AZ287"/>
      <c r="BA287"/>
      <c r="BB287"/>
    </row>
    <row r="288" spans="4:54" ht="21" customHeight="1" x14ac:dyDescent="0.2">
      <c r="D288" s="110"/>
      <c r="E288" s="68"/>
      <c r="F288" s="69"/>
      <c r="G288" s="68"/>
      <c r="H288" s="68"/>
      <c r="I288" s="114"/>
      <c r="W288" s="84"/>
      <c r="X288"/>
      <c r="Y288"/>
      <c r="Z288"/>
      <c r="AA288"/>
      <c r="AB288"/>
      <c r="AC288"/>
      <c r="AD288"/>
      <c r="AE288"/>
      <c r="AF288"/>
      <c r="AG288"/>
      <c r="AH288"/>
      <c r="AI288"/>
      <c r="AJ288"/>
      <c r="AK288"/>
      <c r="AL288"/>
      <c r="AM288"/>
      <c r="AN288"/>
      <c r="AO288"/>
      <c r="AP288"/>
      <c r="AQ288"/>
      <c r="AR288"/>
      <c r="AS288"/>
      <c r="AT288"/>
      <c r="AU288"/>
      <c r="AV288"/>
      <c r="AW288"/>
      <c r="AX288"/>
      <c r="AY288"/>
      <c r="AZ288"/>
      <c r="BA288"/>
      <c r="BB288"/>
    </row>
    <row r="289" spans="4:54" ht="21" customHeight="1" x14ac:dyDescent="0.2">
      <c r="D289" s="110"/>
      <c r="E289" s="68"/>
      <c r="F289" s="69"/>
      <c r="G289" s="68"/>
      <c r="H289" s="68"/>
      <c r="I289" s="114"/>
      <c r="W289" s="84"/>
      <c r="X289"/>
      <c r="Y289"/>
      <c r="Z289"/>
      <c r="AA289"/>
      <c r="AB289"/>
      <c r="AC289"/>
      <c r="AD289"/>
      <c r="AE289"/>
      <c r="AF289"/>
      <c r="AG289"/>
      <c r="AH289"/>
      <c r="AI289"/>
      <c r="AJ289"/>
      <c r="AK289"/>
      <c r="AL289"/>
      <c r="AM289"/>
      <c r="AN289"/>
      <c r="AO289"/>
      <c r="AP289"/>
      <c r="AQ289"/>
      <c r="AR289"/>
      <c r="AS289"/>
      <c r="AT289"/>
      <c r="AU289"/>
      <c r="AV289"/>
      <c r="AW289"/>
      <c r="AX289"/>
      <c r="AY289"/>
      <c r="AZ289"/>
      <c r="BA289"/>
      <c r="BB289"/>
    </row>
    <row r="290" spans="4:54" ht="21" customHeight="1" x14ac:dyDescent="0.2">
      <c r="D290" s="110"/>
      <c r="E290" s="68"/>
      <c r="F290" s="69"/>
      <c r="G290" s="68"/>
      <c r="H290" s="68"/>
      <c r="I290" s="114"/>
      <c r="W290" s="84"/>
      <c r="X290"/>
      <c r="Y290"/>
      <c r="Z290"/>
      <c r="AA290"/>
      <c r="AB290"/>
      <c r="AC290"/>
      <c r="AD290"/>
      <c r="AE290"/>
      <c r="AF290"/>
      <c r="AG290"/>
      <c r="AH290"/>
      <c r="AI290"/>
      <c r="AJ290"/>
      <c r="AK290"/>
      <c r="AL290"/>
      <c r="AM290"/>
      <c r="AN290"/>
      <c r="AO290"/>
      <c r="AP290"/>
      <c r="AQ290"/>
      <c r="AR290"/>
      <c r="AS290"/>
      <c r="AT290"/>
      <c r="AU290"/>
      <c r="AV290"/>
      <c r="AW290"/>
      <c r="AX290"/>
      <c r="AY290"/>
      <c r="AZ290"/>
      <c r="BA290"/>
      <c r="BB290"/>
    </row>
    <row r="291" spans="4:54" ht="21" customHeight="1" x14ac:dyDescent="0.2">
      <c r="D291" s="110"/>
      <c r="E291" s="68"/>
      <c r="F291" s="69"/>
      <c r="G291" s="68"/>
      <c r="H291" s="68"/>
      <c r="I291" s="114"/>
      <c r="W291" s="84"/>
      <c r="X291"/>
      <c r="Y291"/>
      <c r="Z291"/>
      <c r="AA291"/>
      <c r="AB291"/>
      <c r="AC291"/>
      <c r="AD291"/>
      <c r="AE291"/>
      <c r="AF291"/>
      <c r="AG291"/>
      <c r="AH291"/>
      <c r="AI291"/>
      <c r="AJ291"/>
      <c r="AK291"/>
      <c r="AL291"/>
      <c r="AM291"/>
      <c r="AN291"/>
      <c r="AO291"/>
      <c r="AP291"/>
      <c r="AQ291"/>
      <c r="AR291"/>
      <c r="AS291"/>
      <c r="AT291"/>
      <c r="AU291"/>
      <c r="AV291"/>
      <c r="AW291"/>
      <c r="AX291"/>
      <c r="AY291"/>
      <c r="AZ291"/>
      <c r="BA291"/>
      <c r="BB291"/>
    </row>
    <row r="292" spans="4:54" ht="21" customHeight="1" x14ac:dyDescent="0.2">
      <c r="D292" s="110"/>
      <c r="E292" s="68"/>
      <c r="F292" s="69"/>
      <c r="G292" s="68"/>
      <c r="H292" s="68"/>
      <c r="I292" s="114"/>
      <c r="W292" s="84"/>
      <c r="X292"/>
      <c r="Y292"/>
      <c r="Z292"/>
      <c r="AA292"/>
      <c r="AB292"/>
      <c r="AC292"/>
      <c r="AD292"/>
      <c r="AE292"/>
      <c r="AF292"/>
      <c r="AG292"/>
      <c r="AH292"/>
      <c r="AI292"/>
      <c r="AJ292"/>
      <c r="AK292"/>
      <c r="AL292"/>
      <c r="AM292"/>
      <c r="AN292"/>
      <c r="AO292"/>
      <c r="AP292"/>
      <c r="AQ292"/>
      <c r="AR292"/>
      <c r="AS292"/>
      <c r="AT292"/>
      <c r="AU292"/>
      <c r="AV292"/>
      <c r="AW292"/>
      <c r="AX292"/>
      <c r="AY292"/>
      <c r="AZ292"/>
      <c r="BA292"/>
      <c r="BB292"/>
    </row>
    <row r="293" spans="4:54" ht="21" customHeight="1" x14ac:dyDescent="0.2">
      <c r="D293" s="110"/>
      <c r="E293" s="68"/>
      <c r="F293" s="69"/>
      <c r="G293" s="68"/>
      <c r="H293" s="68"/>
      <c r="I293" s="114"/>
      <c r="W293" s="84"/>
      <c r="X293"/>
      <c r="Y293"/>
      <c r="Z293"/>
      <c r="AA293"/>
      <c r="AB293"/>
      <c r="AC293"/>
      <c r="AD293"/>
      <c r="AE293"/>
      <c r="AF293"/>
      <c r="AG293"/>
      <c r="AH293"/>
      <c r="AI293"/>
      <c r="AJ293"/>
      <c r="AK293"/>
      <c r="AL293"/>
      <c r="AM293"/>
      <c r="AN293"/>
      <c r="AO293"/>
      <c r="AP293"/>
      <c r="AQ293"/>
      <c r="AR293"/>
      <c r="AS293"/>
      <c r="AT293"/>
      <c r="AU293"/>
      <c r="AV293"/>
      <c r="AW293"/>
      <c r="AX293"/>
      <c r="AY293"/>
      <c r="AZ293"/>
      <c r="BA293"/>
      <c r="BB293"/>
    </row>
    <row r="294" spans="4:54" ht="21" customHeight="1" x14ac:dyDescent="0.2">
      <c r="D294" s="110"/>
      <c r="E294" s="68"/>
      <c r="F294" s="69"/>
      <c r="G294" s="68"/>
      <c r="H294" s="68"/>
      <c r="I294" s="114"/>
      <c r="W294" s="84"/>
      <c r="X294"/>
      <c r="Y294"/>
      <c r="Z294"/>
      <c r="AA294"/>
      <c r="AB294"/>
      <c r="AC294"/>
      <c r="AD294"/>
      <c r="AE294"/>
      <c r="AF294"/>
      <c r="AG294"/>
      <c r="AH294"/>
      <c r="AI294"/>
      <c r="AJ294"/>
      <c r="AK294"/>
      <c r="AL294"/>
      <c r="AM294"/>
      <c r="AN294"/>
      <c r="AO294"/>
      <c r="AP294"/>
      <c r="AQ294"/>
      <c r="AR294"/>
      <c r="AS294"/>
      <c r="AT294"/>
      <c r="AU294"/>
      <c r="AV294"/>
      <c r="AW294"/>
      <c r="AX294"/>
      <c r="AY294"/>
      <c r="AZ294"/>
      <c r="BA294"/>
      <c r="BB294"/>
    </row>
    <row r="295" spans="4:54" ht="21" customHeight="1" x14ac:dyDescent="0.2">
      <c r="D295" s="110"/>
      <c r="E295" s="68"/>
      <c r="F295" s="69"/>
      <c r="G295" s="68"/>
      <c r="H295" s="68"/>
      <c r="I295" s="114"/>
      <c r="W295" s="84"/>
      <c r="X295"/>
      <c r="Y295"/>
      <c r="Z295"/>
      <c r="AA295"/>
      <c r="AB295"/>
      <c r="AC295"/>
      <c r="AD295"/>
      <c r="AE295"/>
      <c r="AF295"/>
      <c r="AG295"/>
      <c r="AH295"/>
      <c r="AI295"/>
      <c r="AJ295"/>
      <c r="AK295"/>
      <c r="AL295"/>
      <c r="AM295"/>
      <c r="AN295"/>
      <c r="AO295"/>
      <c r="AP295"/>
      <c r="AQ295"/>
      <c r="AR295"/>
      <c r="AS295"/>
      <c r="AT295"/>
      <c r="AU295"/>
      <c r="AV295"/>
      <c r="AW295"/>
      <c r="AX295"/>
      <c r="AY295"/>
      <c r="AZ295"/>
      <c r="BA295"/>
      <c r="BB295"/>
    </row>
    <row r="296" spans="4:54" ht="21" customHeight="1" x14ac:dyDescent="0.2">
      <c r="D296" s="110"/>
      <c r="E296" s="68"/>
      <c r="F296" s="69"/>
      <c r="G296" s="68"/>
      <c r="H296" s="68"/>
      <c r="I296" s="114"/>
      <c r="W296" s="84"/>
      <c r="X296"/>
      <c r="Y296"/>
      <c r="Z296"/>
      <c r="AA296"/>
      <c r="AB296"/>
      <c r="AC296"/>
      <c r="AD296"/>
      <c r="AE296"/>
      <c r="AF296"/>
      <c r="AG296"/>
      <c r="AH296"/>
      <c r="AI296"/>
      <c r="AJ296"/>
      <c r="AK296"/>
      <c r="AL296"/>
      <c r="AM296"/>
      <c r="AN296"/>
      <c r="AO296"/>
      <c r="AP296"/>
      <c r="AQ296"/>
      <c r="AR296"/>
      <c r="AS296"/>
      <c r="AT296"/>
      <c r="AU296"/>
      <c r="AV296"/>
      <c r="AW296"/>
      <c r="AX296"/>
      <c r="AY296"/>
      <c r="AZ296"/>
      <c r="BA296"/>
      <c r="BB296"/>
    </row>
    <row r="297" spans="4:54" ht="21" customHeight="1" x14ac:dyDescent="0.2">
      <c r="D297" s="110"/>
      <c r="E297" s="68"/>
      <c r="F297" s="69"/>
      <c r="G297" s="68"/>
      <c r="H297" s="68"/>
      <c r="I297" s="114"/>
      <c r="W297" s="84"/>
      <c r="X297"/>
      <c r="Y297"/>
      <c r="Z297"/>
      <c r="AA297"/>
      <c r="AB297"/>
      <c r="AC297"/>
      <c r="AD297"/>
      <c r="AE297"/>
      <c r="AF297"/>
      <c r="AG297"/>
      <c r="AH297"/>
      <c r="AI297"/>
      <c r="AJ297"/>
      <c r="AK297"/>
      <c r="AL297"/>
      <c r="AM297"/>
      <c r="AN297"/>
      <c r="AO297"/>
      <c r="AP297"/>
      <c r="AQ297"/>
      <c r="AR297"/>
      <c r="AS297"/>
      <c r="AT297"/>
      <c r="AU297"/>
      <c r="AV297"/>
      <c r="AW297"/>
      <c r="AX297"/>
      <c r="AY297"/>
      <c r="AZ297"/>
      <c r="BA297"/>
      <c r="BB297"/>
    </row>
    <row r="298" spans="4:54" ht="21" customHeight="1" x14ac:dyDescent="0.2">
      <c r="D298" s="110"/>
      <c r="E298" s="68"/>
      <c r="F298" s="69"/>
      <c r="G298" s="68"/>
      <c r="H298" s="68"/>
      <c r="I298" s="114"/>
    </row>
    <row r="299" spans="4:54" ht="21" customHeight="1" x14ac:dyDescent="0.2">
      <c r="D299" s="110"/>
      <c r="E299" s="68"/>
      <c r="F299" s="69"/>
      <c r="G299" s="68"/>
      <c r="H299" s="68"/>
      <c r="I299" s="114"/>
    </row>
    <row r="300" spans="4:54" ht="21" customHeight="1" x14ac:dyDescent="0.2">
      <c r="D300" s="110"/>
      <c r="E300" s="68"/>
      <c r="F300" s="69"/>
      <c r="G300" s="68"/>
      <c r="H300" s="68"/>
      <c r="I300" s="114"/>
    </row>
    <row r="301" spans="4:54" ht="21" customHeight="1" x14ac:dyDescent="0.2">
      <c r="D301" s="110"/>
      <c r="E301" s="68"/>
      <c r="F301" s="69"/>
      <c r="G301" s="68"/>
      <c r="H301" s="68"/>
      <c r="I301" s="114"/>
    </row>
    <row r="302" spans="4:54" ht="21" customHeight="1" x14ac:dyDescent="0.2">
      <c r="D302" s="110"/>
      <c r="E302" s="68"/>
      <c r="F302" s="69"/>
      <c r="G302" s="68"/>
      <c r="H302" s="68"/>
      <c r="I302" s="114"/>
    </row>
    <row r="303" spans="4:54" ht="21" customHeight="1" x14ac:dyDescent="0.2">
      <c r="D303" s="110"/>
      <c r="E303" s="68"/>
      <c r="F303" s="69"/>
      <c r="G303" s="68"/>
      <c r="H303" s="68"/>
      <c r="I303" s="114"/>
    </row>
    <row r="304" spans="4:54" ht="21" customHeight="1" x14ac:dyDescent="0.2">
      <c r="D304" s="110"/>
      <c r="E304" s="68"/>
      <c r="F304" s="69"/>
      <c r="G304" s="68"/>
      <c r="H304" s="68"/>
      <c r="I304" s="114"/>
    </row>
    <row r="305" spans="4:9" ht="21" customHeight="1" x14ac:dyDescent="0.2">
      <c r="D305" s="110"/>
      <c r="E305" s="68"/>
      <c r="F305" s="69"/>
      <c r="G305" s="68"/>
      <c r="H305" s="68"/>
      <c r="I305" s="114"/>
    </row>
    <row r="306" spans="4:9" ht="21" customHeight="1" x14ac:dyDescent="0.2">
      <c r="D306" s="110"/>
      <c r="E306" s="68"/>
      <c r="F306" s="69"/>
      <c r="G306" s="68"/>
      <c r="H306" s="68"/>
      <c r="I306" s="114"/>
    </row>
    <row r="307" spans="4:9" ht="21" customHeight="1" x14ac:dyDescent="0.2">
      <c r="D307" s="110"/>
      <c r="E307" s="68"/>
      <c r="F307" s="69"/>
      <c r="G307" s="68"/>
      <c r="H307" s="68"/>
      <c r="I307" s="114"/>
    </row>
    <row r="308" spans="4:9" ht="21" customHeight="1" x14ac:dyDescent="0.2">
      <c r="D308" s="110"/>
      <c r="E308" s="68"/>
      <c r="F308" s="69"/>
      <c r="G308" s="68"/>
      <c r="H308" s="68"/>
      <c r="I308" s="114"/>
    </row>
    <row r="309" spans="4:9" ht="21" customHeight="1" x14ac:dyDescent="0.2">
      <c r="D309" s="110"/>
      <c r="E309" s="68"/>
      <c r="F309" s="69"/>
      <c r="G309" s="68"/>
      <c r="H309" s="68"/>
      <c r="I309" s="114"/>
    </row>
    <row r="310" spans="4:9" ht="21" customHeight="1" x14ac:dyDescent="0.2">
      <c r="D310" s="110"/>
      <c r="E310" s="68"/>
      <c r="F310" s="69"/>
      <c r="G310" s="68"/>
      <c r="H310" s="68"/>
      <c r="I310" s="114"/>
    </row>
    <row r="311" spans="4:9" ht="21" customHeight="1" x14ac:dyDescent="0.2">
      <c r="D311" s="110"/>
      <c r="E311" s="68"/>
      <c r="F311" s="69"/>
      <c r="G311" s="68"/>
      <c r="H311" s="68"/>
      <c r="I311" s="114"/>
    </row>
    <row r="312" spans="4:9" ht="21" customHeight="1" x14ac:dyDescent="0.2">
      <c r="D312" s="110"/>
      <c r="E312" s="68"/>
      <c r="F312" s="69"/>
      <c r="G312" s="68"/>
      <c r="H312" s="68"/>
      <c r="I312" s="114"/>
    </row>
    <row r="313" spans="4:9" ht="21" customHeight="1" x14ac:dyDescent="0.2">
      <c r="D313" s="110"/>
      <c r="E313" s="68"/>
      <c r="F313" s="69"/>
      <c r="G313" s="68"/>
      <c r="H313" s="68"/>
      <c r="I313" s="114"/>
    </row>
    <row r="314" spans="4:9" ht="21" customHeight="1" x14ac:dyDescent="0.2">
      <c r="D314" s="110"/>
      <c r="E314" s="68"/>
      <c r="F314" s="69"/>
      <c r="G314" s="68"/>
      <c r="H314" s="68"/>
      <c r="I314" s="114"/>
    </row>
    <row r="315" spans="4:9" ht="21" customHeight="1" x14ac:dyDescent="0.2">
      <c r="D315" s="110"/>
      <c r="E315" s="68"/>
      <c r="F315" s="69"/>
      <c r="G315" s="68"/>
      <c r="H315" s="68"/>
      <c r="I315" s="114"/>
    </row>
    <row r="316" spans="4:9" ht="21" customHeight="1" x14ac:dyDescent="0.2">
      <c r="D316" s="110"/>
      <c r="E316" s="68"/>
      <c r="F316" s="69"/>
      <c r="G316" s="68"/>
      <c r="H316" s="68"/>
      <c r="I316" s="114"/>
    </row>
    <row r="317" spans="4:9" ht="21" customHeight="1" x14ac:dyDescent="0.2">
      <c r="D317" s="110"/>
      <c r="E317" s="68"/>
      <c r="F317" s="69"/>
      <c r="G317" s="68"/>
      <c r="H317" s="68"/>
      <c r="I317" s="114"/>
    </row>
    <row r="318" spans="4:9" ht="21" customHeight="1" x14ac:dyDescent="0.2">
      <c r="D318" s="110"/>
      <c r="E318" s="68"/>
      <c r="F318" s="69"/>
      <c r="G318" s="68"/>
      <c r="H318" s="68"/>
      <c r="I318" s="114"/>
    </row>
    <row r="319" spans="4:9" ht="21" customHeight="1" x14ac:dyDescent="0.2">
      <c r="D319" s="110"/>
      <c r="E319" s="68"/>
      <c r="F319" s="69"/>
      <c r="G319" s="68"/>
      <c r="H319" s="68"/>
      <c r="I319" s="114"/>
    </row>
    <row r="320" spans="4:9" ht="21" customHeight="1" x14ac:dyDescent="0.2">
      <c r="E320" s="111"/>
      <c r="F320" s="112"/>
      <c r="G320" s="112"/>
      <c r="H320" s="112"/>
    </row>
  </sheetData>
  <autoFilter ref="A4:L157" xr:uid="{C263CAA0-1A3B-6846-9069-F60E1DD0C5AE}"/>
  <sortState xmlns:xlrd2="http://schemas.microsoft.com/office/spreadsheetml/2017/richdata2" ref="V10:V14">
    <sortCondition ref="V10"/>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2B9F6-97B8-8546-B761-E0F5489D4F95}">
  <dimension ref="B1:AR54"/>
  <sheetViews>
    <sheetView zoomScale="89" workbookViewId="0">
      <selection activeCell="AE30" sqref="AE30"/>
    </sheetView>
  </sheetViews>
  <sheetFormatPr baseColWidth="10" defaultColWidth="11" defaultRowHeight="16" x14ac:dyDescent="0.2"/>
  <cols>
    <col min="1" max="1" width="20.6640625" bestFit="1" customWidth="1"/>
    <col min="2" max="6" width="17" customWidth="1"/>
    <col min="7" max="12" width="15.33203125" customWidth="1"/>
    <col min="13" max="13" width="14.33203125" bestFit="1" customWidth="1"/>
    <col min="14" max="17" width="17" customWidth="1"/>
    <col min="18" max="20" width="15" customWidth="1"/>
    <col min="21" max="24" width="13.83203125" customWidth="1"/>
  </cols>
  <sheetData>
    <row r="1" spans="2:41" x14ac:dyDescent="0.2">
      <c r="B1" s="100" t="s">
        <v>1311</v>
      </c>
      <c r="C1" s="83"/>
      <c r="D1" s="83"/>
      <c r="E1" s="83"/>
      <c r="F1" s="83"/>
    </row>
    <row r="6" spans="2:41" x14ac:dyDescent="0.2">
      <c r="B6" s="124" t="s">
        <v>1312</v>
      </c>
      <c r="C6" s="83"/>
      <c r="H6" s="102"/>
      <c r="I6" s="106" t="s">
        <v>1294</v>
      </c>
      <c r="J6" s="106" t="s">
        <v>1295</v>
      </c>
      <c r="K6" s="106" t="s">
        <v>1306</v>
      </c>
      <c r="L6" s="130"/>
      <c r="N6" s="124" t="s">
        <v>1312</v>
      </c>
      <c r="O6" s="83"/>
      <c r="T6" s="130"/>
      <c r="U6" s="130"/>
      <c r="V6" s="130"/>
      <c r="W6" s="130"/>
      <c r="X6" s="130"/>
    </row>
    <row r="7" spans="2:41" x14ac:dyDescent="0.2">
      <c r="C7" t="s">
        <v>1342</v>
      </c>
      <c r="D7" t="s">
        <v>1343</v>
      </c>
      <c r="E7" t="s">
        <v>1344</v>
      </c>
      <c r="F7" s="78" t="s">
        <v>1313</v>
      </c>
      <c r="H7" s="106" t="s">
        <v>7</v>
      </c>
      <c r="I7" s="103">
        <f>41/153</f>
        <v>0.26797385620915032</v>
      </c>
      <c r="J7" s="103">
        <f>17/153</f>
        <v>0.1111111111111111</v>
      </c>
      <c r="K7" s="103">
        <f>9/153</f>
        <v>5.8823529411764705E-2</v>
      </c>
      <c r="L7" s="130"/>
      <c r="O7" t="s">
        <v>1345</v>
      </c>
      <c r="P7" t="s">
        <v>1346</v>
      </c>
      <c r="Q7" t="s">
        <v>1306</v>
      </c>
      <c r="R7" s="78" t="s">
        <v>1313</v>
      </c>
      <c r="T7" s="102"/>
      <c r="U7" s="106"/>
      <c r="V7" s="106" t="s">
        <v>1345</v>
      </c>
      <c r="W7" s="106" t="s">
        <v>1346</v>
      </c>
      <c r="X7" s="106" t="s">
        <v>1306</v>
      </c>
      <c r="Y7" s="102"/>
      <c r="AH7" t="s">
        <v>1347</v>
      </c>
      <c r="AI7" t="s">
        <v>1348</v>
      </c>
    </row>
    <row r="8" spans="2:41" x14ac:dyDescent="0.2">
      <c r="B8" t="s">
        <v>6</v>
      </c>
      <c r="C8">
        <v>51</v>
      </c>
      <c r="D8">
        <v>24</v>
      </c>
      <c r="E8">
        <v>11</v>
      </c>
      <c r="F8">
        <f t="shared" ref="F8:F9" si="0">SUM(C8:E8)</f>
        <v>86</v>
      </c>
      <c r="H8" s="106" t="s">
        <v>6</v>
      </c>
      <c r="I8" s="103">
        <f>51/153</f>
        <v>0.33333333333333331</v>
      </c>
      <c r="J8" s="103">
        <f>24/153</f>
        <v>0.15686274509803921</v>
      </c>
      <c r="K8" s="103">
        <f>11/153</f>
        <v>7.1895424836601302E-2</v>
      </c>
      <c r="L8" s="130"/>
      <c r="N8" t="s">
        <v>6</v>
      </c>
      <c r="O8">
        <v>32</v>
      </c>
      <c r="P8">
        <v>29</v>
      </c>
      <c r="Q8">
        <v>25</v>
      </c>
      <c r="R8">
        <f t="shared" ref="R8:R9" si="1">SUM(O8:Q8)</f>
        <v>86</v>
      </c>
      <c r="T8" s="102"/>
      <c r="U8" s="106" t="s">
        <v>6</v>
      </c>
      <c r="V8" s="103">
        <f>32/153</f>
        <v>0.20915032679738563</v>
      </c>
      <c r="W8" s="103">
        <f>29/153</f>
        <v>0.18954248366013071</v>
      </c>
      <c r="X8" s="103">
        <f>25/153</f>
        <v>0.16339869281045752</v>
      </c>
      <c r="Y8" s="102"/>
      <c r="AG8" t="s">
        <v>1349</v>
      </c>
      <c r="AH8">
        <v>24</v>
      </c>
      <c r="AI8">
        <v>43</v>
      </c>
    </row>
    <row r="9" spans="2:41" x14ac:dyDescent="0.2">
      <c r="B9" t="s">
        <v>7</v>
      </c>
      <c r="C9">
        <v>41</v>
      </c>
      <c r="D9">
        <v>17</v>
      </c>
      <c r="E9">
        <v>9</v>
      </c>
      <c r="F9">
        <f t="shared" si="0"/>
        <v>67</v>
      </c>
      <c r="H9" s="130"/>
      <c r="I9" s="130"/>
      <c r="J9" s="130"/>
      <c r="K9" s="130"/>
      <c r="L9" s="131"/>
      <c r="N9" t="s">
        <v>7</v>
      </c>
      <c r="O9">
        <v>18</v>
      </c>
      <c r="P9">
        <v>10</v>
      </c>
      <c r="Q9">
        <v>39</v>
      </c>
      <c r="R9">
        <f t="shared" si="1"/>
        <v>67</v>
      </c>
      <c r="T9" s="102"/>
      <c r="U9" s="106" t="s">
        <v>7</v>
      </c>
      <c r="V9" s="103">
        <f>18/153</f>
        <v>0.11764705882352941</v>
      </c>
      <c r="W9" s="103">
        <f>10/153</f>
        <v>6.535947712418301E-2</v>
      </c>
      <c r="X9" s="103">
        <f>39/153</f>
        <v>0.25490196078431371</v>
      </c>
      <c r="Y9" s="102"/>
      <c r="AG9" t="s">
        <v>1347</v>
      </c>
      <c r="AH9">
        <v>37</v>
      </c>
      <c r="AI9">
        <v>49</v>
      </c>
    </row>
    <row r="10" spans="2:41" x14ac:dyDescent="0.2">
      <c r="B10" s="78" t="s">
        <v>1313</v>
      </c>
      <c r="C10">
        <f>SUM(C8:C9)</f>
        <v>92</v>
      </c>
      <c r="D10">
        <f t="shared" ref="D10:F10" si="2">SUM(D8:D9)</f>
        <v>41</v>
      </c>
      <c r="E10">
        <f t="shared" si="2"/>
        <v>20</v>
      </c>
      <c r="F10" s="78">
        <f t="shared" si="2"/>
        <v>153</v>
      </c>
      <c r="H10" s="130"/>
      <c r="I10" s="130"/>
      <c r="J10" s="130"/>
      <c r="K10" s="130"/>
      <c r="L10" s="130"/>
      <c r="N10" s="78" t="s">
        <v>1313</v>
      </c>
      <c r="O10">
        <f>SUM(O8:O9)</f>
        <v>50</v>
      </c>
      <c r="P10">
        <f t="shared" ref="P10" si="3">SUM(P8:P9)</f>
        <v>39</v>
      </c>
      <c r="Q10">
        <f t="shared" ref="Q10" si="4">SUM(Q8:Q9)</f>
        <v>64</v>
      </c>
      <c r="R10" s="78">
        <f t="shared" ref="R10" si="5">SUM(R8:R9)</f>
        <v>153</v>
      </c>
      <c r="T10" s="130"/>
      <c r="U10" s="130"/>
      <c r="V10" s="130"/>
      <c r="W10" s="130"/>
      <c r="X10" s="130"/>
    </row>
    <row r="11" spans="2:41" x14ac:dyDescent="0.2">
      <c r="H11" s="130"/>
      <c r="I11" s="130"/>
      <c r="J11" s="130"/>
      <c r="K11" s="130"/>
      <c r="L11" s="130"/>
      <c r="T11" s="130"/>
    </row>
    <row r="12" spans="2:41" x14ac:dyDescent="0.2">
      <c r="H12" s="130"/>
      <c r="I12" s="130"/>
      <c r="J12" s="130"/>
      <c r="K12" s="130"/>
      <c r="L12" s="130"/>
      <c r="T12" s="130"/>
      <c r="U12" s="130"/>
      <c r="V12" s="130"/>
      <c r="W12" s="130"/>
      <c r="X12" s="130"/>
      <c r="AG12" t="s">
        <v>1323</v>
      </c>
      <c r="AL12" t="s">
        <v>1311</v>
      </c>
    </row>
    <row r="13" spans="2:41" x14ac:dyDescent="0.2">
      <c r="B13" s="125" t="s">
        <v>1315</v>
      </c>
      <c r="C13" s="88"/>
      <c r="N13" s="125" t="s">
        <v>1315</v>
      </c>
      <c r="O13" s="125"/>
      <c r="T13" s="130"/>
      <c r="U13" s="130"/>
      <c r="V13" s="130"/>
      <c r="W13" s="130"/>
      <c r="X13" s="130"/>
    </row>
    <row r="14" spans="2:41" ht="17" thickBot="1" x14ac:dyDescent="0.25">
      <c r="C14" t="s">
        <v>1342</v>
      </c>
      <c r="D14" t="s">
        <v>1343</v>
      </c>
      <c r="E14" t="s">
        <v>1344</v>
      </c>
      <c r="F14" s="78" t="s">
        <v>1313</v>
      </c>
      <c r="O14" t="s">
        <v>1345</v>
      </c>
      <c r="P14" t="s">
        <v>1346</v>
      </c>
      <c r="Q14" t="s">
        <v>1306</v>
      </c>
      <c r="R14" s="78" t="s">
        <v>1313</v>
      </c>
      <c r="AG14" t="str">
        <f>IF(AG7="","",AG7)</f>
        <v/>
      </c>
      <c r="AH14" t="str">
        <f t="shared" ref="AH14:AI14" si="6">IF(AH7="","",AH7)</f>
        <v>S</v>
      </c>
      <c r="AI14" t="str">
        <f t="shared" si="6"/>
        <v>U</v>
      </c>
      <c r="AJ14" t="s">
        <v>1296</v>
      </c>
      <c r="AL14" t="s">
        <v>1324</v>
      </c>
      <c r="AN14" t="s">
        <v>1325</v>
      </c>
      <c r="AO14">
        <v>0.05</v>
      </c>
    </row>
    <row r="15" spans="2:41" ht="17" thickTop="1" x14ac:dyDescent="0.2">
      <c r="B15" t="s">
        <v>6</v>
      </c>
      <c r="C15">
        <f>(F15*C17)/F17</f>
        <v>51.712418300653596</v>
      </c>
      <c r="D15">
        <f>(F15*D17)/F17</f>
        <v>23.045751633986928</v>
      </c>
      <c r="E15">
        <f>(F15*E17)/F17</f>
        <v>11.241830065359476</v>
      </c>
      <c r="F15">
        <v>86</v>
      </c>
      <c r="N15" t="s">
        <v>6</v>
      </c>
      <c r="O15">
        <f>(R15*O17)/R17</f>
        <v>28.104575163398692</v>
      </c>
      <c r="P15">
        <f>(R15*P17)/R17</f>
        <v>21.921568627450981</v>
      </c>
      <c r="Q15">
        <f>(R15*Q17)/R17</f>
        <v>35.973856209150327</v>
      </c>
      <c r="R15">
        <v>86</v>
      </c>
      <c r="AG15" t="str">
        <f t="shared" ref="AG15:AG16" si="7">IF(AG8="","",AG8)</f>
        <v>F</v>
      </c>
      <c r="AH15" s="76">
        <f t="array" ref="AH15:AI16">MMULT(AJ15:AJ16,AH17:AI17)/AJ17</f>
        <v>26.712418300653596</v>
      </c>
      <c r="AI15" s="144">
        <v>40.287581699346404</v>
      </c>
      <c r="AJ15">
        <f t="shared" ref="AJ15:AJ16" si="8">SUM(AH8:AI8)</f>
        <v>67</v>
      </c>
      <c r="AL15" s="132" t="s">
        <v>1326</v>
      </c>
      <c r="AM15" s="132" t="s">
        <v>1327</v>
      </c>
      <c r="AN15" s="132" t="s">
        <v>1328</v>
      </c>
      <c r="AO15" s="132" t="s">
        <v>1318</v>
      </c>
    </row>
    <row r="16" spans="2:41" x14ac:dyDescent="0.2">
      <c r="B16" t="s">
        <v>7</v>
      </c>
      <c r="C16">
        <f>(F16*C17)/F17</f>
        <v>40.287581699346404</v>
      </c>
      <c r="D16">
        <f>(F16*D17)/F17</f>
        <v>17.954248366013072</v>
      </c>
      <c r="E16">
        <f>(F16*E17)/F17</f>
        <v>8.7581699346405237</v>
      </c>
      <c r="F16">
        <v>67</v>
      </c>
      <c r="H16" s="78"/>
      <c r="N16" t="s">
        <v>7</v>
      </c>
      <c r="O16">
        <f>(R16*O17)/R17</f>
        <v>21.895424836601308</v>
      </c>
      <c r="P16">
        <f>(R16*P17)/R17</f>
        <v>17.078431372549019</v>
      </c>
      <c r="Q16">
        <f>(Q17*R16)/R17</f>
        <v>28.026143790849673</v>
      </c>
      <c r="R16">
        <v>67</v>
      </c>
      <c r="AG16" t="str">
        <f t="shared" si="7"/>
        <v>S</v>
      </c>
      <c r="AH16" s="80">
        <v>34.287581699346404</v>
      </c>
      <c r="AI16" s="81">
        <v>51.712418300653596</v>
      </c>
      <c r="AJ16">
        <f t="shared" si="8"/>
        <v>86</v>
      </c>
      <c r="AL16">
        <f>AJ17</f>
        <v>153</v>
      </c>
      <c r="AM16">
        <f>COUNT(AH8:AH9)</f>
        <v>2</v>
      </c>
      <c r="AN16">
        <f>COUNT(AH8:AI8)</f>
        <v>2</v>
      </c>
      <c r="AO16">
        <f>(AM16-1)*(AN16-1)</f>
        <v>1</v>
      </c>
    </row>
    <row r="17" spans="2:44" x14ac:dyDescent="0.2">
      <c r="B17" s="78" t="s">
        <v>1313</v>
      </c>
      <c r="C17">
        <v>92</v>
      </c>
      <c r="D17">
        <v>41</v>
      </c>
      <c r="E17">
        <v>20</v>
      </c>
      <c r="F17" s="78">
        <v>153</v>
      </c>
      <c r="N17" s="78" t="s">
        <v>1313</v>
      </c>
      <c r="O17">
        <v>50</v>
      </c>
      <c r="P17">
        <v>39</v>
      </c>
      <c r="Q17">
        <v>64</v>
      </c>
      <c r="R17" s="78">
        <v>153</v>
      </c>
      <c r="AG17" t="s">
        <v>1296</v>
      </c>
      <c r="AH17">
        <f t="shared" ref="AH17:AI17" si="9">SUM(AH8:AH9)</f>
        <v>61</v>
      </c>
      <c r="AI17">
        <f t="shared" si="9"/>
        <v>92</v>
      </c>
      <c r="AJ17">
        <f>SUM(AJ15:AJ16)</f>
        <v>153</v>
      </c>
    </row>
    <row r="18" spans="2:44" ht="17" thickBot="1" x14ac:dyDescent="0.25">
      <c r="AL18" t="s">
        <v>1329</v>
      </c>
    </row>
    <row r="19" spans="2:44" ht="17" thickTop="1" x14ac:dyDescent="0.2">
      <c r="Z19" s="72"/>
      <c r="AA19" s="72"/>
      <c r="AB19" s="72"/>
      <c r="AC19" s="72"/>
      <c r="AH19" t="s">
        <v>1330</v>
      </c>
      <c r="AL19" s="132" t="s">
        <v>1331</v>
      </c>
      <c r="AM19" s="132" t="s">
        <v>1332</v>
      </c>
      <c r="AN19" s="132" t="s">
        <v>1299</v>
      </c>
      <c r="AO19" s="132" t="s">
        <v>1333</v>
      </c>
      <c r="AP19" s="132" t="s">
        <v>1334</v>
      </c>
      <c r="AQ19" s="132" t="s">
        <v>1335</v>
      </c>
      <c r="AR19" s="132" t="s">
        <v>1336</v>
      </c>
    </row>
    <row r="20" spans="2:44" x14ac:dyDescent="0.2">
      <c r="B20" s="125" t="s">
        <v>1316</v>
      </c>
      <c r="C20" s="88"/>
      <c r="N20" s="125" t="s">
        <v>1316</v>
      </c>
      <c r="O20" s="125"/>
      <c r="AL20" t="s">
        <v>1337</v>
      </c>
      <c r="AM20">
        <f>[1]!CHI_STAT2(AH8:AI9,AH15:AI16)</f>
        <v>0.81488572115635649</v>
      </c>
      <c r="AN20">
        <f>_xlfn.CHISQ.DIST.RT(AM20,AO16)</f>
        <v>0.36667971684214584</v>
      </c>
      <c r="AO20">
        <f>[1]!CHISQ_INV_RT(AO14,AO16)</f>
        <v>3.8414588206941236</v>
      </c>
      <c r="AP20" s="75" t="str">
        <f>IF(AO20&lt;AM20,"yes","no")</f>
        <v>no</v>
      </c>
      <c r="AQ20">
        <f>SQRT(AM20/(AL16*(MIN(AM16,AN16)-1)))</f>
        <v>7.2979794909784623E-2</v>
      </c>
      <c r="AR20">
        <f>(AH8/AI8)/(AH9/AI9)</f>
        <v>0.73915776241357645</v>
      </c>
    </row>
    <row r="21" spans="2:44" x14ac:dyDescent="0.2">
      <c r="C21" t="s">
        <v>1342</v>
      </c>
      <c r="D21" t="s">
        <v>1343</v>
      </c>
      <c r="E21" t="s">
        <v>1344</v>
      </c>
      <c r="F21" s="78" t="s">
        <v>1313</v>
      </c>
      <c r="O21" t="s">
        <v>1345</v>
      </c>
      <c r="P21" t="s">
        <v>1346</v>
      </c>
      <c r="Q21" t="s">
        <v>1306</v>
      </c>
      <c r="R21" s="78" t="s">
        <v>1313</v>
      </c>
      <c r="AH21" t="s">
        <v>1299</v>
      </c>
      <c r="AI21" s="150">
        <f>[1]!FISHERTEST(AH8:AI9)</f>
        <v>0.40779861081283741</v>
      </c>
      <c r="AL21" t="s">
        <v>1338</v>
      </c>
      <c r="AM21">
        <f>[1]!CHI_MAX2(AH8:AI9,AH15:AI16)</f>
        <v>0.81785694278686893</v>
      </c>
      <c r="AN21">
        <f>_xlfn.CHISQ.DIST.RT(AM21,AO16)</f>
        <v>0.36580749134811019</v>
      </c>
      <c r="AO21">
        <f>[1]!CHISQ_INV_RT(AO14,AO16)</f>
        <v>3.8414588206941236</v>
      </c>
      <c r="AP21" s="75" t="str">
        <f>IF(AO21&lt;AM21,"yes","no")</f>
        <v>no</v>
      </c>
      <c r="AQ21">
        <f>SQRT(AM21/(AL16*(MIN(AM16,AN16)-1)))</f>
        <v>7.3112722656821227E-2</v>
      </c>
      <c r="AR21">
        <f>AR20</f>
        <v>0.73915776241357645</v>
      </c>
    </row>
    <row r="22" spans="2:44" x14ac:dyDescent="0.2">
      <c r="B22" t="s">
        <v>6</v>
      </c>
      <c r="C22">
        <f>(C8-C15)^2/C15</f>
        <v>9.8146606131499052E-3</v>
      </c>
      <c r="D22">
        <f t="shared" ref="D22:E22" si="10">(D8-D15)^2/D15</f>
        <v>3.9512269267699532E-2</v>
      </c>
      <c r="E22">
        <f t="shared" si="10"/>
        <v>5.2021583827329019E-3</v>
      </c>
      <c r="F22">
        <f>SUM(C22:E22)</f>
        <v>5.452908826358234E-2</v>
      </c>
      <c r="N22" t="s">
        <v>6</v>
      </c>
      <c r="O22">
        <f>(O8-O15)^2/O15</f>
        <v>0.53992400060799528</v>
      </c>
      <c r="P22">
        <f t="shared" ref="P22:Q22" si="11">(P8-P15)^2/P15</f>
        <v>2.2856115612613559</v>
      </c>
      <c r="Q22">
        <f t="shared" si="11"/>
        <v>3.3475844068247458</v>
      </c>
      <c r="R22">
        <f>SUM(O22:Q22)</f>
        <v>6.1731199686940972</v>
      </c>
      <c r="AL22" s="151"/>
      <c r="AM22" s="151"/>
      <c r="AN22" s="151"/>
      <c r="AO22" s="151"/>
      <c r="AP22" s="151"/>
      <c r="AQ22" s="151"/>
      <c r="AR22" s="151"/>
    </row>
    <row r="23" spans="2:44" x14ac:dyDescent="0.2">
      <c r="B23" t="s">
        <v>7</v>
      </c>
      <c r="C23">
        <f>(C9-C16)^2/C16</f>
        <v>1.2597922578073012E-2</v>
      </c>
      <c r="D23">
        <f t="shared" ref="D23:E23" si="12">(D9-D16)^2/D16</f>
        <v>5.0717241149584473E-2</v>
      </c>
      <c r="E23">
        <f t="shared" si="12"/>
        <v>6.6773973270899921E-3</v>
      </c>
      <c r="F23">
        <f t="shared" ref="F23:F24" si="13">SUM(C23:E23)</f>
        <v>6.9992561054747479E-2</v>
      </c>
      <c r="N23" t="s">
        <v>7</v>
      </c>
      <c r="O23">
        <f>(O9-O16)^2/O16</f>
        <v>0.6930367768998148</v>
      </c>
      <c r="P23">
        <f t="shared" ref="P23:Q23" si="14">(P9-P16)^2/P16</f>
        <v>2.9337700637086064</v>
      </c>
      <c r="Q23">
        <f t="shared" si="14"/>
        <v>4.2968993878645989</v>
      </c>
      <c r="R23">
        <f t="shared" ref="R23:R24" si="15">SUM(O23:Q23)</f>
        <v>7.9237062284730202</v>
      </c>
      <c r="Z23" s="72"/>
      <c r="AA23" s="72"/>
      <c r="AB23" s="72"/>
      <c r="AC23" s="72"/>
      <c r="AD23" s="72"/>
      <c r="AE23" s="72"/>
    </row>
    <row r="24" spans="2:44" x14ac:dyDescent="0.2">
      <c r="B24" s="78" t="s">
        <v>1313</v>
      </c>
      <c r="C24">
        <f>SUM(C22:C23)</f>
        <v>2.2412583191222919E-2</v>
      </c>
      <c r="D24">
        <f t="shared" ref="D24:E24" si="16">SUM(D22:D23)</f>
        <v>9.0229510417283998E-2</v>
      </c>
      <c r="E24">
        <f t="shared" si="16"/>
        <v>1.1879555709822895E-2</v>
      </c>
      <c r="F24">
        <f t="shared" si="13"/>
        <v>0.12452164931832981</v>
      </c>
      <c r="N24" s="78" t="s">
        <v>1313</v>
      </c>
      <c r="O24">
        <f>SUM(O22:O23)</f>
        <v>1.23296077750781</v>
      </c>
      <c r="P24">
        <f t="shared" ref="P24:Q24" si="17">SUM(P22:P23)</f>
        <v>5.2193816249699623</v>
      </c>
      <c r="Q24">
        <f t="shared" si="17"/>
        <v>7.6444837946893447</v>
      </c>
      <c r="R24" s="78">
        <f t="shared" si="15"/>
        <v>14.096826197167116</v>
      </c>
      <c r="AD24" s="75"/>
    </row>
    <row r="25" spans="2:44" x14ac:dyDescent="0.2">
      <c r="G25" s="72"/>
      <c r="H25" s="72"/>
      <c r="I25" s="72"/>
      <c r="J25" s="72"/>
      <c r="AD25" s="75"/>
    </row>
    <row r="27" spans="2:44" x14ac:dyDescent="0.2">
      <c r="B27" s="78" t="s">
        <v>1317</v>
      </c>
      <c r="C27">
        <f>SUM(C22:E23)</f>
        <v>0.12452164931832982</v>
      </c>
      <c r="N27" t="s">
        <v>1317</v>
      </c>
      <c r="O27">
        <f>SUM(O22:Q23)</f>
        <v>14.096826197167118</v>
      </c>
    </row>
    <row r="28" spans="2:44" x14ac:dyDescent="0.2">
      <c r="B28" s="78" t="s">
        <v>1318</v>
      </c>
      <c r="C28">
        <f>(3-1)*(2-1)</f>
        <v>2</v>
      </c>
      <c r="N28" t="s">
        <v>1318</v>
      </c>
      <c r="O28">
        <f>(3-1)*(2-1)</f>
        <v>2</v>
      </c>
    </row>
    <row r="29" spans="2:44" x14ac:dyDescent="0.2">
      <c r="B29" s="78" t="s">
        <v>1319</v>
      </c>
      <c r="C29">
        <f>_xlfn.CHISQ.INV.RT(0.05,C28)</f>
        <v>5.9914645471079817</v>
      </c>
      <c r="G29" s="72"/>
      <c r="H29" s="72"/>
      <c r="I29" s="72"/>
      <c r="J29" s="72"/>
      <c r="K29" s="72"/>
      <c r="L29" s="72"/>
      <c r="N29" t="s">
        <v>1319</v>
      </c>
      <c r="O29">
        <f>_xlfn.CHISQ.INV.RT(0.05,O28)</f>
        <v>5.9914645471079817</v>
      </c>
    </row>
    <row r="30" spans="2:44" x14ac:dyDescent="0.2">
      <c r="B30" s="126" t="s">
        <v>1320</v>
      </c>
      <c r="C30" s="126">
        <f>_xlfn.CHISQ.TEST(C8:E9,C15:E16)</f>
        <v>0.93963777412459015</v>
      </c>
      <c r="D30" s="127" t="s">
        <v>1350</v>
      </c>
      <c r="K30" s="75"/>
      <c r="N30" s="94" t="s">
        <v>1320</v>
      </c>
      <c r="O30" s="94">
        <f>_xlfn.CHISQ.TEST(O8:Q9,O15:Q16)</f>
        <v>8.6878654256689373E-4</v>
      </c>
      <c r="P30" s="94" t="s">
        <v>1351</v>
      </c>
    </row>
    <row r="31" spans="2:44" x14ac:dyDescent="0.2">
      <c r="K31" s="75"/>
    </row>
    <row r="32" spans="2:44" x14ac:dyDescent="0.2">
      <c r="K32" s="75"/>
    </row>
    <row r="33" spans="2:18" x14ac:dyDescent="0.2">
      <c r="B33" s="125" t="s">
        <v>1352</v>
      </c>
      <c r="C33" s="88"/>
      <c r="K33" s="75"/>
      <c r="N33" s="125" t="s">
        <v>1352</v>
      </c>
      <c r="O33" s="88"/>
    </row>
    <row r="34" spans="2:18" x14ac:dyDescent="0.2">
      <c r="K34" s="75"/>
    </row>
    <row r="36" spans="2:18" x14ac:dyDescent="0.2">
      <c r="B36" t="s">
        <v>1323</v>
      </c>
      <c r="N36" t="s">
        <v>1323</v>
      </c>
    </row>
    <row r="38" spans="2:18" x14ac:dyDescent="0.2">
      <c r="B38" t="str">
        <f>IF(B7="","",B7)</f>
        <v/>
      </c>
      <c r="C38" t="str">
        <f t="shared" ref="C38:E38" si="18">IF(C7="","",C7)</f>
        <v>Industry Exp</v>
      </c>
      <c r="D38" t="str">
        <f t="shared" si="18"/>
        <v>Management Exp</v>
      </c>
      <c r="E38" t="str">
        <f t="shared" si="18"/>
        <v>Missing V</v>
      </c>
      <c r="F38" t="s">
        <v>1296</v>
      </c>
      <c r="N38" t="str">
        <f>IF(N7="","",N7)</f>
        <v/>
      </c>
      <c r="O38" t="str">
        <f t="shared" ref="O38:Q38" si="19">IF(O7="","",O7)</f>
        <v>Prior Failure</v>
      </c>
      <c r="P38" t="str">
        <f t="shared" si="19"/>
        <v>Prior Success</v>
      </c>
      <c r="Q38" t="str">
        <f t="shared" si="19"/>
        <v>Missing</v>
      </c>
      <c r="R38" t="s">
        <v>1296</v>
      </c>
    </row>
    <row r="39" spans="2:18" x14ac:dyDescent="0.2">
      <c r="B39" t="str">
        <f t="shared" ref="B39:B40" si="20">IF(B8="","",B8)</f>
        <v>Success</v>
      </c>
      <c r="C39" s="76">
        <f t="array" ref="C39:E40">MMULT(F39:F40,C41:E41)/F41</f>
        <v>51.712418300653596</v>
      </c>
      <c r="D39" s="152">
        <v>23.045751633986928</v>
      </c>
      <c r="E39" s="144">
        <v>11.241830065359476</v>
      </c>
      <c r="F39">
        <f t="shared" ref="F39:F40" si="21">SUM(C8:E8)</f>
        <v>86</v>
      </c>
      <c r="N39" t="str">
        <f t="shared" ref="N39:N40" si="22">IF(N8="","",N8)</f>
        <v>Success</v>
      </c>
      <c r="O39" s="76">
        <f t="array" ref="O39:Q40">MMULT(R39:R40,O41:Q41)/R41</f>
        <v>28.104575163398692</v>
      </c>
      <c r="P39" s="152">
        <v>21.921568627450981</v>
      </c>
      <c r="Q39" s="144">
        <v>35.973856209150327</v>
      </c>
      <c r="R39">
        <f t="shared" ref="R39:R40" si="23">SUM(O8:Q8)</f>
        <v>86</v>
      </c>
    </row>
    <row r="40" spans="2:18" x14ac:dyDescent="0.2">
      <c r="B40" t="str">
        <f t="shared" si="20"/>
        <v>Failure</v>
      </c>
      <c r="C40" s="80">
        <v>40.287581699346404</v>
      </c>
      <c r="D40" s="120">
        <v>17.954248366013072</v>
      </c>
      <c r="E40" s="81">
        <v>8.7581699346405237</v>
      </c>
      <c r="F40">
        <f t="shared" si="21"/>
        <v>67</v>
      </c>
      <c r="N40" t="str">
        <f t="shared" si="22"/>
        <v>Failure</v>
      </c>
      <c r="O40" s="80">
        <v>21.895424836601308</v>
      </c>
      <c r="P40" s="120">
        <v>17.078431372549019</v>
      </c>
      <c r="Q40" s="81">
        <v>28.026143790849673</v>
      </c>
      <c r="R40">
        <f t="shared" si="23"/>
        <v>67</v>
      </c>
    </row>
    <row r="41" spans="2:18" x14ac:dyDescent="0.2">
      <c r="B41" t="s">
        <v>1296</v>
      </c>
      <c r="C41">
        <f t="shared" ref="C41:E41" si="24">SUM(C8:C9)</f>
        <v>92</v>
      </c>
      <c r="D41">
        <f t="shared" si="24"/>
        <v>41</v>
      </c>
      <c r="E41">
        <f t="shared" si="24"/>
        <v>20</v>
      </c>
      <c r="F41">
        <f>SUM(F39:F40)</f>
        <v>153</v>
      </c>
      <c r="N41" t="s">
        <v>1296</v>
      </c>
      <c r="O41">
        <f t="shared" ref="O41:Q41" si="25">SUM(O8:O9)</f>
        <v>50</v>
      </c>
      <c r="P41">
        <f t="shared" si="25"/>
        <v>39</v>
      </c>
      <c r="Q41">
        <f t="shared" si="25"/>
        <v>64</v>
      </c>
      <c r="R41">
        <f>SUM(R39:R40)</f>
        <v>153</v>
      </c>
    </row>
    <row r="44" spans="2:18" x14ac:dyDescent="0.2">
      <c r="B44" t="s">
        <v>1311</v>
      </c>
    </row>
    <row r="45" spans="2:18" x14ac:dyDescent="0.2">
      <c r="N45" t="s">
        <v>1311</v>
      </c>
    </row>
    <row r="46" spans="2:18" ht="17" thickBot="1" x14ac:dyDescent="0.25">
      <c r="B46" t="s">
        <v>1324</v>
      </c>
      <c r="D46" t="s">
        <v>1325</v>
      </c>
      <c r="E46">
        <v>0.05</v>
      </c>
    </row>
    <row r="47" spans="2:18" ht="18" thickTop="1" thickBot="1" x14ac:dyDescent="0.25">
      <c r="B47" s="132" t="s">
        <v>1326</v>
      </c>
      <c r="C47" s="132" t="s">
        <v>1327</v>
      </c>
      <c r="D47" s="132" t="s">
        <v>1328</v>
      </c>
      <c r="E47" s="132" t="s">
        <v>1318</v>
      </c>
      <c r="N47" t="s">
        <v>1324</v>
      </c>
      <c r="P47" t="s">
        <v>1325</v>
      </c>
      <c r="Q47">
        <v>0.05</v>
      </c>
    </row>
    <row r="48" spans="2:18" ht="17" thickTop="1" x14ac:dyDescent="0.2">
      <c r="B48">
        <f>F41</f>
        <v>153</v>
      </c>
      <c r="C48">
        <f>COUNT(C8:C9)</f>
        <v>2</v>
      </c>
      <c r="D48">
        <f>COUNT(C8:E8)</f>
        <v>3</v>
      </c>
      <c r="E48">
        <f>(C48-1)*(D48-1)</f>
        <v>2</v>
      </c>
      <c r="N48" s="132" t="s">
        <v>1326</v>
      </c>
      <c r="O48" s="132" t="s">
        <v>1327</v>
      </c>
      <c r="P48" s="132" t="s">
        <v>1328</v>
      </c>
      <c r="Q48" s="132" t="s">
        <v>1318</v>
      </c>
    </row>
    <row r="49" spans="2:19" x14ac:dyDescent="0.2">
      <c r="N49">
        <f>R41</f>
        <v>153</v>
      </c>
      <c r="O49">
        <f>COUNT(O8:O9)</f>
        <v>2</v>
      </c>
      <c r="P49">
        <f>COUNT(O8:Q8)</f>
        <v>3</v>
      </c>
      <c r="Q49">
        <f>(O49-1)*(P49-1)</f>
        <v>2</v>
      </c>
    </row>
    <row r="50" spans="2:19" ht="17" thickBot="1" x14ac:dyDescent="0.25">
      <c r="B50" t="s">
        <v>1329</v>
      </c>
    </row>
    <row r="51" spans="2:19" ht="18" thickTop="1" thickBot="1" x14ac:dyDescent="0.25">
      <c r="B51" s="132" t="s">
        <v>1331</v>
      </c>
      <c r="C51" s="132" t="s">
        <v>1332</v>
      </c>
      <c r="D51" s="132" t="s">
        <v>1299</v>
      </c>
      <c r="E51" s="132" t="s">
        <v>1333</v>
      </c>
      <c r="F51" s="153" t="s">
        <v>1334</v>
      </c>
      <c r="G51" s="132" t="s">
        <v>1335</v>
      </c>
      <c r="N51" t="s">
        <v>1329</v>
      </c>
    </row>
    <row r="52" spans="2:19" ht="17" thickTop="1" x14ac:dyDescent="0.2">
      <c r="B52" t="s">
        <v>1337</v>
      </c>
      <c r="C52">
        <f>[1]!CHI_STAT2(C8:E9,C39:E40)</f>
        <v>0.12452164931832982</v>
      </c>
      <c r="D52">
        <f>_xlfn.CHISQ.DIST.RT(C52,E48)</f>
        <v>0.93963777412459015</v>
      </c>
      <c r="E52">
        <f>[1]!CHISQ_INV_RT(E46,E48)</f>
        <v>5.9914645471079799</v>
      </c>
      <c r="F52" s="128" t="str">
        <f>IF(E52&lt;C52,"yes","no")</f>
        <v>no</v>
      </c>
      <c r="G52">
        <f>SQRT(C52/(B48*(MIN(C48,D48)-1)))</f>
        <v>2.8528354123725605E-2</v>
      </c>
      <c r="N52" s="132" t="s">
        <v>1331</v>
      </c>
      <c r="O52" s="132" t="s">
        <v>1332</v>
      </c>
      <c r="P52" s="132" t="s">
        <v>1299</v>
      </c>
      <c r="Q52" s="132" t="s">
        <v>1333</v>
      </c>
      <c r="R52" s="136" t="s">
        <v>1334</v>
      </c>
      <c r="S52" s="132" t="s">
        <v>1335</v>
      </c>
    </row>
    <row r="53" spans="2:19" x14ac:dyDescent="0.2">
      <c r="B53" t="s">
        <v>1338</v>
      </c>
      <c r="C53">
        <f>[1]!CHI_MAX2(C8:E9,C39:E40)</f>
        <v>0.12485935901947615</v>
      </c>
      <c r="D53">
        <f>_xlfn.CHISQ.DIST.RT(C53,E48)</f>
        <v>0.93947912512335108</v>
      </c>
      <c r="E53">
        <f>[1]!CHISQ_INV_RT(E46,E48)</f>
        <v>5.9914645471079799</v>
      </c>
      <c r="F53" s="128" t="str">
        <f>IF(E53&lt;C53,"yes","no")</f>
        <v>no</v>
      </c>
      <c r="G53">
        <f>SQRT(C53/(B48*(MIN(C48,D48)-1)))</f>
        <v>2.8567013178793482E-2</v>
      </c>
      <c r="N53" t="s">
        <v>1337</v>
      </c>
      <c r="O53">
        <f>[1]!CHI_STAT2(O8:Q9,O39:Q40)</f>
        <v>14.096826197167118</v>
      </c>
      <c r="P53">
        <f>_xlfn.CHISQ.DIST.RT(O53,Q49)</f>
        <v>8.6878654256689373E-4</v>
      </c>
      <c r="Q53">
        <f>[1]!CHISQ_INV_RT(Q47,Q49)</f>
        <v>5.9914645471079799</v>
      </c>
      <c r="R53" s="129" t="str">
        <f>IF(Q53&lt;O53,"yes","no")</f>
        <v>yes</v>
      </c>
      <c r="S53">
        <f>SQRT(O53/(N49*(MIN(O49,P49)-1)))</f>
        <v>0.30353932024654201</v>
      </c>
    </row>
    <row r="54" spans="2:19" x14ac:dyDescent="0.2">
      <c r="N54" t="s">
        <v>1338</v>
      </c>
      <c r="O54">
        <f>[1]!CHI_MAX2(O8:Q9,O39:Q40)</f>
        <v>14.357255085190744</v>
      </c>
      <c r="P54">
        <f>_xlfn.CHISQ.DIST.RT(O54,Q49)</f>
        <v>7.6271391650271686E-4</v>
      </c>
      <c r="Q54">
        <f>[1]!CHISQ_INV_RT(Q47,Q49)</f>
        <v>5.9914645471079799</v>
      </c>
      <c r="R54" s="129" t="str">
        <f>IF(Q54&lt;O54,"yes","no")</f>
        <v>yes</v>
      </c>
      <c r="S54">
        <f>SQRT(O54/(N49*(MIN(O49,P49)-1)))</f>
        <v>0.30633032584231429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Entrepreneurs' Info_Backup</vt:lpstr>
      <vt:lpstr>Final Dataset 1</vt:lpstr>
      <vt:lpstr>Final Dataset</vt:lpstr>
      <vt:lpstr>Variable list</vt:lpstr>
      <vt:lpstr>R Analysis</vt:lpstr>
      <vt:lpstr>Dummy Coding</vt:lpstr>
      <vt:lpstr>Analysis 1</vt:lpstr>
      <vt:lpstr>Analysis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2022-10-24T15:39:03Z</dcterms:created>
  <dcterms:modified xsi:type="dcterms:W3CDTF">2023-03-28T12:47:07Z</dcterms:modified>
  <cp:category/>
  <cp:contentStatus/>
</cp:coreProperties>
</file>