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cedri\OneDrive\Documents\Cours\APPLIED Data cience\Applied data science 2\"/>
    </mc:Choice>
  </mc:AlternateContent>
  <xr:revisionPtr revIDLastSave="0" documentId="13_ncr:1_{B7E31073-EFF3-4A1C-935D-3328DF3F9CD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escription" sheetId="1" r:id="rId1"/>
    <sheet name="Simulation" sheetId="2" r:id="rId2"/>
    <sheet name="Bilan" sheetId="3" r:id="rId3"/>
  </sheets>
  <definedNames>
    <definedName name="_xlnm._FilterDatabase" localSheetId="1" hidden="1">Simulation!$C$3:$X$737</definedName>
    <definedName name="solver_adj" localSheetId="1" hidden="1">Simulation!$J$4:$J$736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Simulation!$M$4:$M$736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Simulation!$K$736</definedName>
    <definedName name="solver_pre" localSheetId="1" hidden="1">0.000001</definedName>
    <definedName name="solver_rbv" localSheetId="1" hidden="1">2</definedName>
    <definedName name="solver_rel1" localSheetId="1" hidden="1">3</definedName>
    <definedName name="solver_rhs1" localSheetId="1" hidden="1">0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5" i="2" l="1"/>
  <c r="C4" i="3"/>
  <c r="G4" i="2"/>
  <c r="C737" i="2"/>
  <c r="O737" i="2" s="1"/>
  <c r="F737" i="2"/>
  <c r="U737" i="2" s="1"/>
  <c r="N737" i="2"/>
  <c r="S737" i="2"/>
  <c r="V737" i="2"/>
  <c r="I4" i="2"/>
  <c r="I5" i="2" s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4" i="2"/>
  <c r="L4" i="2"/>
  <c r="F4" i="2"/>
  <c r="E4" i="2" s="1"/>
  <c r="T4" i="2"/>
  <c r="W4" i="2" s="1"/>
  <c r="T6" i="2"/>
  <c r="W6" i="2" s="1"/>
  <c r="T7" i="2"/>
  <c r="W7" i="2" s="1"/>
  <c r="T8" i="2"/>
  <c r="W8" i="2" s="1"/>
  <c r="T9" i="2"/>
  <c r="W9" i="2" s="1"/>
  <c r="T10" i="2"/>
  <c r="W10" i="2" s="1"/>
  <c r="T11" i="2"/>
  <c r="W11" i="2" s="1"/>
  <c r="T12" i="2"/>
  <c r="W12" i="2" s="1"/>
  <c r="T13" i="2"/>
  <c r="W13" i="2" s="1"/>
  <c r="T14" i="2"/>
  <c r="W14" i="2" s="1"/>
  <c r="T15" i="2"/>
  <c r="W15" i="2" s="1"/>
  <c r="T16" i="2"/>
  <c r="W16" i="2" s="1"/>
  <c r="T17" i="2"/>
  <c r="W17" i="2" s="1"/>
  <c r="T18" i="2"/>
  <c r="W18" i="2" s="1"/>
  <c r="T19" i="2"/>
  <c r="W19" i="2" s="1"/>
  <c r="T20" i="2"/>
  <c r="W20" i="2" s="1"/>
  <c r="T21" i="2"/>
  <c r="W21" i="2" s="1"/>
  <c r="T22" i="2"/>
  <c r="W22" i="2" s="1"/>
  <c r="T23" i="2"/>
  <c r="W23" i="2" s="1"/>
  <c r="T24" i="2"/>
  <c r="W24" i="2" s="1"/>
  <c r="T25" i="2"/>
  <c r="W25" i="2" s="1"/>
  <c r="T26" i="2"/>
  <c r="W26" i="2" s="1"/>
  <c r="T27" i="2"/>
  <c r="W27" i="2" s="1"/>
  <c r="T28" i="2"/>
  <c r="W28" i="2" s="1"/>
  <c r="T29" i="2"/>
  <c r="W29" i="2" s="1"/>
  <c r="T30" i="2"/>
  <c r="W30" i="2" s="1"/>
  <c r="T31" i="2"/>
  <c r="W31" i="2" s="1"/>
  <c r="T32" i="2"/>
  <c r="W32" i="2" s="1"/>
  <c r="T33" i="2"/>
  <c r="W33" i="2" s="1"/>
  <c r="T34" i="2"/>
  <c r="W34" i="2" s="1"/>
  <c r="T35" i="2"/>
  <c r="W35" i="2" s="1"/>
  <c r="T36" i="2"/>
  <c r="W36" i="2" s="1"/>
  <c r="T37" i="2"/>
  <c r="W37" i="2" s="1"/>
  <c r="T38" i="2"/>
  <c r="W38" i="2" s="1"/>
  <c r="T39" i="2"/>
  <c r="W39" i="2" s="1"/>
  <c r="T40" i="2"/>
  <c r="W40" i="2" s="1"/>
  <c r="T41" i="2"/>
  <c r="W41" i="2" s="1"/>
  <c r="T42" i="2"/>
  <c r="W42" i="2" s="1"/>
  <c r="T43" i="2"/>
  <c r="W43" i="2" s="1"/>
  <c r="T44" i="2"/>
  <c r="W44" i="2" s="1"/>
  <c r="T45" i="2"/>
  <c r="W45" i="2" s="1"/>
  <c r="T46" i="2"/>
  <c r="W46" i="2" s="1"/>
  <c r="T47" i="2"/>
  <c r="W47" i="2" s="1"/>
  <c r="T48" i="2"/>
  <c r="W48" i="2" s="1"/>
  <c r="T49" i="2"/>
  <c r="W49" i="2" s="1"/>
  <c r="T50" i="2"/>
  <c r="W50" i="2" s="1"/>
  <c r="T51" i="2"/>
  <c r="W51" i="2" s="1"/>
  <c r="T52" i="2"/>
  <c r="W52" i="2" s="1"/>
  <c r="T53" i="2"/>
  <c r="W53" i="2" s="1"/>
  <c r="T54" i="2"/>
  <c r="W54" i="2" s="1"/>
  <c r="T55" i="2"/>
  <c r="W55" i="2" s="1"/>
  <c r="T56" i="2"/>
  <c r="W56" i="2" s="1"/>
  <c r="T57" i="2"/>
  <c r="W57" i="2" s="1"/>
  <c r="T58" i="2"/>
  <c r="W58" i="2" s="1"/>
  <c r="T59" i="2"/>
  <c r="W59" i="2" s="1"/>
  <c r="T60" i="2"/>
  <c r="W60" i="2" s="1"/>
  <c r="T61" i="2"/>
  <c r="W61" i="2" s="1"/>
  <c r="T62" i="2"/>
  <c r="W62" i="2" s="1"/>
  <c r="T63" i="2"/>
  <c r="W63" i="2" s="1"/>
  <c r="T64" i="2"/>
  <c r="W64" i="2" s="1"/>
  <c r="T65" i="2"/>
  <c r="W65" i="2" s="1"/>
  <c r="T66" i="2"/>
  <c r="W66" i="2" s="1"/>
  <c r="T67" i="2"/>
  <c r="W67" i="2" s="1"/>
  <c r="T68" i="2"/>
  <c r="W68" i="2" s="1"/>
  <c r="T69" i="2"/>
  <c r="W69" i="2" s="1"/>
  <c r="T70" i="2"/>
  <c r="W70" i="2" s="1"/>
  <c r="T71" i="2"/>
  <c r="W71" i="2" s="1"/>
  <c r="T72" i="2"/>
  <c r="W72" i="2" s="1"/>
  <c r="T73" i="2"/>
  <c r="W73" i="2" s="1"/>
  <c r="T74" i="2"/>
  <c r="W74" i="2" s="1"/>
  <c r="T75" i="2"/>
  <c r="W75" i="2" s="1"/>
  <c r="T76" i="2"/>
  <c r="W76" i="2" s="1"/>
  <c r="T77" i="2"/>
  <c r="W77" i="2" s="1"/>
  <c r="T78" i="2"/>
  <c r="W78" i="2" s="1"/>
  <c r="T79" i="2"/>
  <c r="W79" i="2" s="1"/>
  <c r="T80" i="2"/>
  <c r="W80" i="2" s="1"/>
  <c r="T81" i="2"/>
  <c r="W81" i="2" s="1"/>
  <c r="T82" i="2"/>
  <c r="W82" i="2" s="1"/>
  <c r="T83" i="2"/>
  <c r="W83" i="2" s="1"/>
  <c r="T84" i="2"/>
  <c r="W84" i="2" s="1"/>
  <c r="T85" i="2"/>
  <c r="W85" i="2" s="1"/>
  <c r="T86" i="2"/>
  <c r="W86" i="2" s="1"/>
  <c r="T87" i="2"/>
  <c r="W87" i="2" s="1"/>
  <c r="T88" i="2"/>
  <c r="W88" i="2" s="1"/>
  <c r="T89" i="2"/>
  <c r="W89" i="2" s="1"/>
  <c r="T90" i="2"/>
  <c r="W90" i="2" s="1"/>
  <c r="T91" i="2"/>
  <c r="W91" i="2" s="1"/>
  <c r="T92" i="2"/>
  <c r="W92" i="2" s="1"/>
  <c r="T93" i="2"/>
  <c r="W93" i="2" s="1"/>
  <c r="T94" i="2"/>
  <c r="W94" i="2" s="1"/>
  <c r="T95" i="2"/>
  <c r="W95" i="2" s="1"/>
  <c r="T96" i="2"/>
  <c r="W96" i="2" s="1"/>
  <c r="T97" i="2"/>
  <c r="W97" i="2" s="1"/>
  <c r="T98" i="2"/>
  <c r="W98" i="2" s="1"/>
  <c r="T99" i="2"/>
  <c r="W99" i="2" s="1"/>
  <c r="T100" i="2"/>
  <c r="W100" i="2" s="1"/>
  <c r="T101" i="2"/>
  <c r="W101" i="2" s="1"/>
  <c r="T102" i="2"/>
  <c r="W102" i="2" s="1"/>
  <c r="T103" i="2"/>
  <c r="W103" i="2" s="1"/>
  <c r="T104" i="2"/>
  <c r="W104" i="2" s="1"/>
  <c r="T105" i="2"/>
  <c r="W105" i="2" s="1"/>
  <c r="T106" i="2"/>
  <c r="W106" i="2" s="1"/>
  <c r="T107" i="2"/>
  <c r="W107" i="2" s="1"/>
  <c r="T108" i="2"/>
  <c r="W108" i="2" s="1"/>
  <c r="T109" i="2"/>
  <c r="W109" i="2" s="1"/>
  <c r="T110" i="2"/>
  <c r="W110" i="2" s="1"/>
  <c r="T111" i="2"/>
  <c r="W111" i="2" s="1"/>
  <c r="T112" i="2"/>
  <c r="W112" i="2" s="1"/>
  <c r="T113" i="2"/>
  <c r="W113" i="2" s="1"/>
  <c r="T114" i="2"/>
  <c r="W114" i="2" s="1"/>
  <c r="T115" i="2"/>
  <c r="W115" i="2" s="1"/>
  <c r="T116" i="2"/>
  <c r="W116" i="2" s="1"/>
  <c r="T117" i="2"/>
  <c r="W117" i="2" s="1"/>
  <c r="T118" i="2"/>
  <c r="W118" i="2" s="1"/>
  <c r="T119" i="2"/>
  <c r="W119" i="2" s="1"/>
  <c r="T120" i="2"/>
  <c r="W120" i="2" s="1"/>
  <c r="T121" i="2"/>
  <c r="W121" i="2" s="1"/>
  <c r="T122" i="2"/>
  <c r="W122" i="2" s="1"/>
  <c r="T123" i="2"/>
  <c r="W123" i="2" s="1"/>
  <c r="T124" i="2"/>
  <c r="W124" i="2" s="1"/>
  <c r="T125" i="2"/>
  <c r="W125" i="2" s="1"/>
  <c r="T126" i="2"/>
  <c r="W126" i="2" s="1"/>
  <c r="T127" i="2"/>
  <c r="W127" i="2" s="1"/>
  <c r="T128" i="2"/>
  <c r="W128" i="2" s="1"/>
  <c r="T129" i="2"/>
  <c r="W129" i="2" s="1"/>
  <c r="T130" i="2"/>
  <c r="W130" i="2" s="1"/>
  <c r="T131" i="2"/>
  <c r="W131" i="2" s="1"/>
  <c r="T132" i="2"/>
  <c r="W132" i="2" s="1"/>
  <c r="T133" i="2"/>
  <c r="W133" i="2" s="1"/>
  <c r="T134" i="2"/>
  <c r="W134" i="2" s="1"/>
  <c r="T135" i="2"/>
  <c r="W135" i="2" s="1"/>
  <c r="T136" i="2"/>
  <c r="W136" i="2" s="1"/>
  <c r="T137" i="2"/>
  <c r="W137" i="2" s="1"/>
  <c r="T138" i="2"/>
  <c r="W138" i="2" s="1"/>
  <c r="T139" i="2"/>
  <c r="W139" i="2" s="1"/>
  <c r="T140" i="2"/>
  <c r="W140" i="2" s="1"/>
  <c r="T141" i="2"/>
  <c r="W141" i="2" s="1"/>
  <c r="T142" i="2"/>
  <c r="W142" i="2" s="1"/>
  <c r="T143" i="2"/>
  <c r="W143" i="2" s="1"/>
  <c r="T144" i="2"/>
  <c r="W144" i="2" s="1"/>
  <c r="T145" i="2"/>
  <c r="W145" i="2" s="1"/>
  <c r="T146" i="2"/>
  <c r="W146" i="2" s="1"/>
  <c r="T147" i="2"/>
  <c r="W147" i="2" s="1"/>
  <c r="T148" i="2"/>
  <c r="W148" i="2" s="1"/>
  <c r="T149" i="2"/>
  <c r="W149" i="2" s="1"/>
  <c r="T150" i="2"/>
  <c r="W150" i="2" s="1"/>
  <c r="T151" i="2"/>
  <c r="W151" i="2" s="1"/>
  <c r="T152" i="2"/>
  <c r="W152" i="2" s="1"/>
  <c r="T153" i="2"/>
  <c r="W153" i="2" s="1"/>
  <c r="T154" i="2"/>
  <c r="W154" i="2" s="1"/>
  <c r="T155" i="2"/>
  <c r="W155" i="2" s="1"/>
  <c r="T156" i="2"/>
  <c r="W156" i="2" s="1"/>
  <c r="T157" i="2"/>
  <c r="W157" i="2" s="1"/>
  <c r="T158" i="2"/>
  <c r="W158" i="2" s="1"/>
  <c r="T159" i="2"/>
  <c r="W159" i="2" s="1"/>
  <c r="T160" i="2"/>
  <c r="W160" i="2" s="1"/>
  <c r="T161" i="2"/>
  <c r="W161" i="2" s="1"/>
  <c r="T162" i="2"/>
  <c r="W162" i="2" s="1"/>
  <c r="T163" i="2"/>
  <c r="W163" i="2" s="1"/>
  <c r="T164" i="2"/>
  <c r="W164" i="2" s="1"/>
  <c r="T165" i="2"/>
  <c r="W165" i="2" s="1"/>
  <c r="T166" i="2"/>
  <c r="W166" i="2" s="1"/>
  <c r="T167" i="2"/>
  <c r="W167" i="2" s="1"/>
  <c r="T168" i="2"/>
  <c r="W168" i="2" s="1"/>
  <c r="T169" i="2"/>
  <c r="W169" i="2" s="1"/>
  <c r="T170" i="2"/>
  <c r="W170" i="2" s="1"/>
  <c r="T171" i="2"/>
  <c r="W171" i="2" s="1"/>
  <c r="T172" i="2"/>
  <c r="W172" i="2" s="1"/>
  <c r="T173" i="2"/>
  <c r="W173" i="2" s="1"/>
  <c r="T174" i="2"/>
  <c r="W174" i="2" s="1"/>
  <c r="T175" i="2"/>
  <c r="W175" i="2" s="1"/>
  <c r="T176" i="2"/>
  <c r="W176" i="2" s="1"/>
  <c r="T177" i="2"/>
  <c r="W177" i="2" s="1"/>
  <c r="T178" i="2"/>
  <c r="W178" i="2" s="1"/>
  <c r="T179" i="2"/>
  <c r="W179" i="2" s="1"/>
  <c r="T180" i="2"/>
  <c r="W180" i="2" s="1"/>
  <c r="T181" i="2"/>
  <c r="W181" i="2" s="1"/>
  <c r="T182" i="2"/>
  <c r="W182" i="2" s="1"/>
  <c r="T183" i="2"/>
  <c r="W183" i="2" s="1"/>
  <c r="T184" i="2"/>
  <c r="W184" i="2" s="1"/>
  <c r="T185" i="2"/>
  <c r="W185" i="2" s="1"/>
  <c r="T186" i="2"/>
  <c r="W186" i="2" s="1"/>
  <c r="T187" i="2"/>
  <c r="W187" i="2" s="1"/>
  <c r="T188" i="2"/>
  <c r="W188" i="2" s="1"/>
  <c r="T189" i="2"/>
  <c r="W189" i="2" s="1"/>
  <c r="T190" i="2"/>
  <c r="W190" i="2" s="1"/>
  <c r="T191" i="2"/>
  <c r="W191" i="2" s="1"/>
  <c r="T192" i="2"/>
  <c r="W192" i="2" s="1"/>
  <c r="T193" i="2"/>
  <c r="W193" i="2" s="1"/>
  <c r="T194" i="2"/>
  <c r="W194" i="2" s="1"/>
  <c r="T195" i="2"/>
  <c r="W195" i="2" s="1"/>
  <c r="T196" i="2"/>
  <c r="W196" i="2" s="1"/>
  <c r="T197" i="2"/>
  <c r="W197" i="2" s="1"/>
  <c r="T198" i="2"/>
  <c r="W198" i="2" s="1"/>
  <c r="T199" i="2"/>
  <c r="W199" i="2" s="1"/>
  <c r="T200" i="2"/>
  <c r="W200" i="2" s="1"/>
  <c r="T201" i="2"/>
  <c r="W201" i="2" s="1"/>
  <c r="T202" i="2"/>
  <c r="W202" i="2" s="1"/>
  <c r="T203" i="2"/>
  <c r="W203" i="2" s="1"/>
  <c r="T204" i="2"/>
  <c r="W204" i="2" s="1"/>
  <c r="T205" i="2"/>
  <c r="W205" i="2" s="1"/>
  <c r="T206" i="2"/>
  <c r="W206" i="2" s="1"/>
  <c r="T207" i="2"/>
  <c r="W207" i="2" s="1"/>
  <c r="T208" i="2"/>
  <c r="W208" i="2" s="1"/>
  <c r="T209" i="2"/>
  <c r="W209" i="2" s="1"/>
  <c r="T210" i="2"/>
  <c r="W210" i="2" s="1"/>
  <c r="T211" i="2"/>
  <c r="W211" i="2" s="1"/>
  <c r="T212" i="2"/>
  <c r="W212" i="2" s="1"/>
  <c r="T213" i="2"/>
  <c r="W213" i="2" s="1"/>
  <c r="T214" i="2"/>
  <c r="W214" i="2" s="1"/>
  <c r="T215" i="2"/>
  <c r="W215" i="2" s="1"/>
  <c r="T216" i="2"/>
  <c r="W216" i="2" s="1"/>
  <c r="T217" i="2"/>
  <c r="W217" i="2" s="1"/>
  <c r="T218" i="2"/>
  <c r="W218" i="2" s="1"/>
  <c r="T219" i="2"/>
  <c r="W219" i="2" s="1"/>
  <c r="T220" i="2"/>
  <c r="W220" i="2" s="1"/>
  <c r="T221" i="2"/>
  <c r="W221" i="2" s="1"/>
  <c r="T222" i="2"/>
  <c r="W222" i="2" s="1"/>
  <c r="T223" i="2"/>
  <c r="W223" i="2" s="1"/>
  <c r="T224" i="2"/>
  <c r="W224" i="2" s="1"/>
  <c r="T225" i="2"/>
  <c r="W225" i="2" s="1"/>
  <c r="T226" i="2"/>
  <c r="W226" i="2" s="1"/>
  <c r="T227" i="2"/>
  <c r="W227" i="2" s="1"/>
  <c r="T228" i="2"/>
  <c r="W228" i="2" s="1"/>
  <c r="T229" i="2"/>
  <c r="W229" i="2" s="1"/>
  <c r="T230" i="2"/>
  <c r="W230" i="2" s="1"/>
  <c r="T231" i="2"/>
  <c r="W231" i="2" s="1"/>
  <c r="T232" i="2"/>
  <c r="W232" i="2" s="1"/>
  <c r="T233" i="2"/>
  <c r="W233" i="2" s="1"/>
  <c r="T234" i="2"/>
  <c r="W234" i="2" s="1"/>
  <c r="T235" i="2"/>
  <c r="W235" i="2" s="1"/>
  <c r="T236" i="2"/>
  <c r="W236" i="2" s="1"/>
  <c r="T237" i="2"/>
  <c r="W237" i="2" s="1"/>
  <c r="T238" i="2"/>
  <c r="W238" i="2" s="1"/>
  <c r="T239" i="2"/>
  <c r="W239" i="2" s="1"/>
  <c r="T240" i="2"/>
  <c r="W240" i="2" s="1"/>
  <c r="T241" i="2"/>
  <c r="W241" i="2" s="1"/>
  <c r="T242" i="2"/>
  <c r="W242" i="2" s="1"/>
  <c r="T243" i="2"/>
  <c r="W243" i="2" s="1"/>
  <c r="T244" i="2"/>
  <c r="W244" i="2" s="1"/>
  <c r="T245" i="2"/>
  <c r="W245" i="2" s="1"/>
  <c r="T246" i="2"/>
  <c r="W246" i="2" s="1"/>
  <c r="T247" i="2"/>
  <c r="W247" i="2" s="1"/>
  <c r="T248" i="2"/>
  <c r="W248" i="2" s="1"/>
  <c r="T249" i="2"/>
  <c r="W249" i="2" s="1"/>
  <c r="T250" i="2"/>
  <c r="W250" i="2" s="1"/>
  <c r="T251" i="2"/>
  <c r="W251" i="2" s="1"/>
  <c r="T252" i="2"/>
  <c r="W252" i="2" s="1"/>
  <c r="T253" i="2"/>
  <c r="W253" i="2" s="1"/>
  <c r="T254" i="2"/>
  <c r="W254" i="2" s="1"/>
  <c r="T255" i="2"/>
  <c r="W255" i="2" s="1"/>
  <c r="T256" i="2"/>
  <c r="W256" i="2" s="1"/>
  <c r="T257" i="2"/>
  <c r="W257" i="2" s="1"/>
  <c r="T258" i="2"/>
  <c r="W258" i="2" s="1"/>
  <c r="T259" i="2"/>
  <c r="W259" i="2" s="1"/>
  <c r="T260" i="2"/>
  <c r="W260" i="2" s="1"/>
  <c r="T261" i="2"/>
  <c r="W261" i="2" s="1"/>
  <c r="T262" i="2"/>
  <c r="W262" i="2" s="1"/>
  <c r="T263" i="2"/>
  <c r="W263" i="2" s="1"/>
  <c r="T264" i="2"/>
  <c r="W264" i="2" s="1"/>
  <c r="T265" i="2"/>
  <c r="W265" i="2" s="1"/>
  <c r="T266" i="2"/>
  <c r="W266" i="2" s="1"/>
  <c r="T267" i="2"/>
  <c r="W267" i="2" s="1"/>
  <c r="T268" i="2"/>
  <c r="W268" i="2" s="1"/>
  <c r="T269" i="2"/>
  <c r="W269" i="2" s="1"/>
  <c r="T270" i="2"/>
  <c r="W270" i="2" s="1"/>
  <c r="T271" i="2"/>
  <c r="W271" i="2" s="1"/>
  <c r="T272" i="2"/>
  <c r="W272" i="2" s="1"/>
  <c r="T273" i="2"/>
  <c r="W273" i="2" s="1"/>
  <c r="T274" i="2"/>
  <c r="W274" i="2" s="1"/>
  <c r="T275" i="2"/>
  <c r="W275" i="2" s="1"/>
  <c r="T276" i="2"/>
  <c r="W276" i="2" s="1"/>
  <c r="T277" i="2"/>
  <c r="W277" i="2" s="1"/>
  <c r="T278" i="2"/>
  <c r="W278" i="2" s="1"/>
  <c r="T279" i="2"/>
  <c r="W279" i="2" s="1"/>
  <c r="T280" i="2"/>
  <c r="W280" i="2" s="1"/>
  <c r="T281" i="2"/>
  <c r="W281" i="2" s="1"/>
  <c r="T282" i="2"/>
  <c r="W282" i="2" s="1"/>
  <c r="T283" i="2"/>
  <c r="W283" i="2" s="1"/>
  <c r="T284" i="2"/>
  <c r="W284" i="2" s="1"/>
  <c r="T285" i="2"/>
  <c r="W285" i="2" s="1"/>
  <c r="T286" i="2"/>
  <c r="W286" i="2" s="1"/>
  <c r="T287" i="2"/>
  <c r="W287" i="2" s="1"/>
  <c r="T288" i="2"/>
  <c r="W288" i="2" s="1"/>
  <c r="T289" i="2"/>
  <c r="W289" i="2" s="1"/>
  <c r="T290" i="2"/>
  <c r="W290" i="2" s="1"/>
  <c r="T291" i="2"/>
  <c r="W291" i="2" s="1"/>
  <c r="T292" i="2"/>
  <c r="W292" i="2" s="1"/>
  <c r="T293" i="2"/>
  <c r="W293" i="2" s="1"/>
  <c r="T294" i="2"/>
  <c r="W294" i="2" s="1"/>
  <c r="T295" i="2"/>
  <c r="W295" i="2" s="1"/>
  <c r="T296" i="2"/>
  <c r="W296" i="2" s="1"/>
  <c r="T297" i="2"/>
  <c r="W297" i="2" s="1"/>
  <c r="T298" i="2"/>
  <c r="W298" i="2" s="1"/>
  <c r="T299" i="2"/>
  <c r="W299" i="2" s="1"/>
  <c r="T300" i="2"/>
  <c r="W300" i="2" s="1"/>
  <c r="T301" i="2"/>
  <c r="W301" i="2" s="1"/>
  <c r="T302" i="2"/>
  <c r="W302" i="2" s="1"/>
  <c r="T303" i="2"/>
  <c r="W303" i="2" s="1"/>
  <c r="T304" i="2"/>
  <c r="W304" i="2" s="1"/>
  <c r="T305" i="2"/>
  <c r="W305" i="2" s="1"/>
  <c r="T306" i="2"/>
  <c r="W306" i="2" s="1"/>
  <c r="T307" i="2"/>
  <c r="W307" i="2" s="1"/>
  <c r="T308" i="2"/>
  <c r="W308" i="2" s="1"/>
  <c r="T309" i="2"/>
  <c r="W309" i="2" s="1"/>
  <c r="T310" i="2"/>
  <c r="W310" i="2" s="1"/>
  <c r="T311" i="2"/>
  <c r="W311" i="2" s="1"/>
  <c r="T312" i="2"/>
  <c r="W312" i="2" s="1"/>
  <c r="T313" i="2"/>
  <c r="W313" i="2" s="1"/>
  <c r="T314" i="2"/>
  <c r="W314" i="2" s="1"/>
  <c r="T315" i="2"/>
  <c r="W315" i="2" s="1"/>
  <c r="T316" i="2"/>
  <c r="W316" i="2" s="1"/>
  <c r="T317" i="2"/>
  <c r="W317" i="2" s="1"/>
  <c r="T318" i="2"/>
  <c r="W318" i="2" s="1"/>
  <c r="T319" i="2"/>
  <c r="W319" i="2" s="1"/>
  <c r="T320" i="2"/>
  <c r="W320" i="2" s="1"/>
  <c r="T321" i="2"/>
  <c r="W321" i="2" s="1"/>
  <c r="T322" i="2"/>
  <c r="W322" i="2" s="1"/>
  <c r="T323" i="2"/>
  <c r="W323" i="2" s="1"/>
  <c r="T324" i="2"/>
  <c r="W324" i="2" s="1"/>
  <c r="T325" i="2"/>
  <c r="W325" i="2" s="1"/>
  <c r="T326" i="2"/>
  <c r="W326" i="2" s="1"/>
  <c r="T327" i="2"/>
  <c r="W327" i="2" s="1"/>
  <c r="T328" i="2"/>
  <c r="W328" i="2" s="1"/>
  <c r="T329" i="2"/>
  <c r="W329" i="2" s="1"/>
  <c r="T330" i="2"/>
  <c r="W330" i="2" s="1"/>
  <c r="T331" i="2"/>
  <c r="W331" i="2" s="1"/>
  <c r="T332" i="2"/>
  <c r="W332" i="2" s="1"/>
  <c r="T333" i="2"/>
  <c r="W333" i="2" s="1"/>
  <c r="T334" i="2"/>
  <c r="W334" i="2" s="1"/>
  <c r="T335" i="2"/>
  <c r="W335" i="2" s="1"/>
  <c r="T336" i="2"/>
  <c r="W336" i="2" s="1"/>
  <c r="T337" i="2"/>
  <c r="W337" i="2" s="1"/>
  <c r="T338" i="2"/>
  <c r="W338" i="2" s="1"/>
  <c r="T339" i="2"/>
  <c r="W339" i="2" s="1"/>
  <c r="T340" i="2"/>
  <c r="W340" i="2" s="1"/>
  <c r="T341" i="2"/>
  <c r="W341" i="2" s="1"/>
  <c r="T342" i="2"/>
  <c r="W342" i="2" s="1"/>
  <c r="T343" i="2"/>
  <c r="W343" i="2" s="1"/>
  <c r="T344" i="2"/>
  <c r="W344" i="2" s="1"/>
  <c r="T345" i="2"/>
  <c r="W345" i="2" s="1"/>
  <c r="T346" i="2"/>
  <c r="W346" i="2" s="1"/>
  <c r="T347" i="2"/>
  <c r="W347" i="2" s="1"/>
  <c r="T348" i="2"/>
  <c r="W348" i="2" s="1"/>
  <c r="T349" i="2"/>
  <c r="W349" i="2" s="1"/>
  <c r="T350" i="2"/>
  <c r="W350" i="2" s="1"/>
  <c r="T351" i="2"/>
  <c r="W351" i="2" s="1"/>
  <c r="T352" i="2"/>
  <c r="W352" i="2" s="1"/>
  <c r="T353" i="2"/>
  <c r="W353" i="2" s="1"/>
  <c r="T354" i="2"/>
  <c r="W354" i="2" s="1"/>
  <c r="T355" i="2"/>
  <c r="W355" i="2" s="1"/>
  <c r="T356" i="2"/>
  <c r="W356" i="2" s="1"/>
  <c r="T357" i="2"/>
  <c r="W357" i="2" s="1"/>
  <c r="T358" i="2"/>
  <c r="W358" i="2" s="1"/>
  <c r="T359" i="2"/>
  <c r="W359" i="2" s="1"/>
  <c r="T360" i="2"/>
  <c r="W360" i="2" s="1"/>
  <c r="T361" i="2"/>
  <c r="W361" i="2" s="1"/>
  <c r="T362" i="2"/>
  <c r="W362" i="2" s="1"/>
  <c r="T363" i="2"/>
  <c r="W363" i="2" s="1"/>
  <c r="T364" i="2"/>
  <c r="W364" i="2" s="1"/>
  <c r="T365" i="2"/>
  <c r="W365" i="2" s="1"/>
  <c r="T366" i="2"/>
  <c r="W366" i="2" s="1"/>
  <c r="T367" i="2"/>
  <c r="W367" i="2" s="1"/>
  <c r="T368" i="2"/>
  <c r="W368" i="2" s="1"/>
  <c r="T369" i="2"/>
  <c r="W369" i="2" s="1"/>
  <c r="T370" i="2"/>
  <c r="W370" i="2" s="1"/>
  <c r="T372" i="2"/>
  <c r="W372" i="2" s="1"/>
  <c r="T373" i="2"/>
  <c r="W373" i="2" s="1"/>
  <c r="T374" i="2"/>
  <c r="W374" i="2" s="1"/>
  <c r="T375" i="2"/>
  <c r="W375" i="2" s="1"/>
  <c r="T376" i="2"/>
  <c r="W376" i="2" s="1"/>
  <c r="T377" i="2"/>
  <c r="W377" i="2" s="1"/>
  <c r="T378" i="2"/>
  <c r="W378" i="2" s="1"/>
  <c r="T379" i="2"/>
  <c r="W379" i="2" s="1"/>
  <c r="T380" i="2"/>
  <c r="W380" i="2" s="1"/>
  <c r="T381" i="2"/>
  <c r="W381" i="2" s="1"/>
  <c r="T382" i="2"/>
  <c r="W382" i="2" s="1"/>
  <c r="T383" i="2"/>
  <c r="W383" i="2" s="1"/>
  <c r="T384" i="2"/>
  <c r="W384" i="2" s="1"/>
  <c r="T385" i="2"/>
  <c r="W385" i="2" s="1"/>
  <c r="T386" i="2"/>
  <c r="W386" i="2" s="1"/>
  <c r="T387" i="2"/>
  <c r="W387" i="2" s="1"/>
  <c r="T388" i="2"/>
  <c r="W388" i="2" s="1"/>
  <c r="T389" i="2"/>
  <c r="W389" i="2" s="1"/>
  <c r="T390" i="2"/>
  <c r="W390" i="2" s="1"/>
  <c r="T391" i="2"/>
  <c r="W391" i="2" s="1"/>
  <c r="T392" i="2"/>
  <c r="W392" i="2" s="1"/>
  <c r="T393" i="2"/>
  <c r="W393" i="2" s="1"/>
  <c r="T394" i="2"/>
  <c r="W394" i="2" s="1"/>
  <c r="T395" i="2"/>
  <c r="W395" i="2" s="1"/>
  <c r="T396" i="2"/>
  <c r="W396" i="2" s="1"/>
  <c r="T397" i="2"/>
  <c r="W397" i="2" s="1"/>
  <c r="T398" i="2"/>
  <c r="W398" i="2" s="1"/>
  <c r="T399" i="2"/>
  <c r="W399" i="2" s="1"/>
  <c r="T400" i="2"/>
  <c r="W400" i="2" s="1"/>
  <c r="T401" i="2"/>
  <c r="W401" i="2" s="1"/>
  <c r="T402" i="2"/>
  <c r="W402" i="2" s="1"/>
  <c r="T403" i="2"/>
  <c r="W403" i="2" s="1"/>
  <c r="T404" i="2"/>
  <c r="W404" i="2" s="1"/>
  <c r="T405" i="2"/>
  <c r="W405" i="2" s="1"/>
  <c r="T406" i="2"/>
  <c r="W406" i="2" s="1"/>
  <c r="T407" i="2"/>
  <c r="W407" i="2" s="1"/>
  <c r="T408" i="2"/>
  <c r="W408" i="2" s="1"/>
  <c r="T409" i="2"/>
  <c r="W409" i="2" s="1"/>
  <c r="T410" i="2"/>
  <c r="W410" i="2" s="1"/>
  <c r="T411" i="2"/>
  <c r="W411" i="2" s="1"/>
  <c r="T412" i="2"/>
  <c r="W412" i="2" s="1"/>
  <c r="T413" i="2"/>
  <c r="W413" i="2" s="1"/>
  <c r="T414" i="2"/>
  <c r="W414" i="2" s="1"/>
  <c r="T415" i="2"/>
  <c r="W415" i="2" s="1"/>
  <c r="T416" i="2"/>
  <c r="W416" i="2" s="1"/>
  <c r="T417" i="2"/>
  <c r="W417" i="2" s="1"/>
  <c r="T418" i="2"/>
  <c r="W418" i="2" s="1"/>
  <c r="T419" i="2"/>
  <c r="W419" i="2" s="1"/>
  <c r="T420" i="2"/>
  <c r="W420" i="2" s="1"/>
  <c r="T421" i="2"/>
  <c r="W421" i="2" s="1"/>
  <c r="T422" i="2"/>
  <c r="W422" i="2" s="1"/>
  <c r="T423" i="2"/>
  <c r="W423" i="2" s="1"/>
  <c r="T424" i="2"/>
  <c r="W424" i="2" s="1"/>
  <c r="T425" i="2"/>
  <c r="W425" i="2" s="1"/>
  <c r="T426" i="2"/>
  <c r="W426" i="2" s="1"/>
  <c r="T427" i="2"/>
  <c r="W427" i="2" s="1"/>
  <c r="T428" i="2"/>
  <c r="W428" i="2" s="1"/>
  <c r="T429" i="2"/>
  <c r="W429" i="2" s="1"/>
  <c r="T430" i="2"/>
  <c r="W430" i="2" s="1"/>
  <c r="T431" i="2"/>
  <c r="W431" i="2" s="1"/>
  <c r="T432" i="2"/>
  <c r="W432" i="2" s="1"/>
  <c r="T433" i="2"/>
  <c r="W433" i="2" s="1"/>
  <c r="T434" i="2"/>
  <c r="W434" i="2" s="1"/>
  <c r="T435" i="2"/>
  <c r="W435" i="2" s="1"/>
  <c r="T436" i="2"/>
  <c r="W436" i="2" s="1"/>
  <c r="T437" i="2"/>
  <c r="W437" i="2" s="1"/>
  <c r="T438" i="2"/>
  <c r="W438" i="2" s="1"/>
  <c r="T439" i="2"/>
  <c r="W439" i="2" s="1"/>
  <c r="T440" i="2"/>
  <c r="W440" i="2" s="1"/>
  <c r="T441" i="2"/>
  <c r="W441" i="2" s="1"/>
  <c r="T442" i="2"/>
  <c r="W442" i="2" s="1"/>
  <c r="T443" i="2"/>
  <c r="W443" i="2" s="1"/>
  <c r="T444" i="2"/>
  <c r="W444" i="2" s="1"/>
  <c r="T445" i="2"/>
  <c r="W445" i="2" s="1"/>
  <c r="T446" i="2"/>
  <c r="W446" i="2" s="1"/>
  <c r="T447" i="2"/>
  <c r="W447" i="2" s="1"/>
  <c r="T448" i="2"/>
  <c r="W448" i="2" s="1"/>
  <c r="T449" i="2"/>
  <c r="W449" i="2" s="1"/>
  <c r="T450" i="2"/>
  <c r="W450" i="2" s="1"/>
  <c r="T451" i="2"/>
  <c r="W451" i="2" s="1"/>
  <c r="T452" i="2"/>
  <c r="W452" i="2" s="1"/>
  <c r="T453" i="2"/>
  <c r="W453" i="2" s="1"/>
  <c r="T454" i="2"/>
  <c r="W454" i="2" s="1"/>
  <c r="T455" i="2"/>
  <c r="W455" i="2" s="1"/>
  <c r="T456" i="2"/>
  <c r="W456" i="2" s="1"/>
  <c r="T457" i="2"/>
  <c r="W457" i="2" s="1"/>
  <c r="T458" i="2"/>
  <c r="W458" i="2" s="1"/>
  <c r="T459" i="2"/>
  <c r="W459" i="2" s="1"/>
  <c r="T460" i="2"/>
  <c r="W460" i="2" s="1"/>
  <c r="T461" i="2"/>
  <c r="W461" i="2" s="1"/>
  <c r="T462" i="2"/>
  <c r="W462" i="2" s="1"/>
  <c r="T463" i="2"/>
  <c r="W463" i="2" s="1"/>
  <c r="T464" i="2"/>
  <c r="W464" i="2" s="1"/>
  <c r="T465" i="2"/>
  <c r="W465" i="2" s="1"/>
  <c r="T466" i="2"/>
  <c r="W466" i="2" s="1"/>
  <c r="T467" i="2"/>
  <c r="W467" i="2" s="1"/>
  <c r="T468" i="2"/>
  <c r="W468" i="2" s="1"/>
  <c r="T469" i="2"/>
  <c r="W469" i="2" s="1"/>
  <c r="T470" i="2"/>
  <c r="W470" i="2" s="1"/>
  <c r="T471" i="2"/>
  <c r="W471" i="2" s="1"/>
  <c r="T472" i="2"/>
  <c r="W472" i="2" s="1"/>
  <c r="T473" i="2"/>
  <c r="W473" i="2" s="1"/>
  <c r="T474" i="2"/>
  <c r="W474" i="2" s="1"/>
  <c r="T475" i="2"/>
  <c r="W475" i="2" s="1"/>
  <c r="T476" i="2"/>
  <c r="W476" i="2" s="1"/>
  <c r="T477" i="2"/>
  <c r="W477" i="2" s="1"/>
  <c r="T478" i="2"/>
  <c r="W478" i="2" s="1"/>
  <c r="T479" i="2"/>
  <c r="W479" i="2" s="1"/>
  <c r="T480" i="2"/>
  <c r="W480" i="2" s="1"/>
  <c r="T481" i="2"/>
  <c r="W481" i="2" s="1"/>
  <c r="T482" i="2"/>
  <c r="W482" i="2" s="1"/>
  <c r="T483" i="2"/>
  <c r="W483" i="2" s="1"/>
  <c r="T484" i="2"/>
  <c r="W484" i="2" s="1"/>
  <c r="T485" i="2"/>
  <c r="W485" i="2" s="1"/>
  <c r="T486" i="2"/>
  <c r="W486" i="2" s="1"/>
  <c r="T487" i="2"/>
  <c r="W487" i="2" s="1"/>
  <c r="T488" i="2"/>
  <c r="W488" i="2" s="1"/>
  <c r="T489" i="2"/>
  <c r="W489" i="2" s="1"/>
  <c r="T490" i="2"/>
  <c r="W490" i="2" s="1"/>
  <c r="T491" i="2"/>
  <c r="W491" i="2" s="1"/>
  <c r="T492" i="2"/>
  <c r="W492" i="2" s="1"/>
  <c r="T493" i="2"/>
  <c r="W493" i="2" s="1"/>
  <c r="T494" i="2"/>
  <c r="W494" i="2" s="1"/>
  <c r="T495" i="2"/>
  <c r="W495" i="2" s="1"/>
  <c r="T496" i="2"/>
  <c r="W496" i="2" s="1"/>
  <c r="T497" i="2"/>
  <c r="W497" i="2" s="1"/>
  <c r="T498" i="2"/>
  <c r="W498" i="2" s="1"/>
  <c r="T499" i="2"/>
  <c r="W499" i="2" s="1"/>
  <c r="T500" i="2"/>
  <c r="W500" i="2" s="1"/>
  <c r="T501" i="2"/>
  <c r="W501" i="2" s="1"/>
  <c r="T502" i="2"/>
  <c r="W502" i="2" s="1"/>
  <c r="T503" i="2"/>
  <c r="W503" i="2" s="1"/>
  <c r="T504" i="2"/>
  <c r="W504" i="2" s="1"/>
  <c r="T505" i="2"/>
  <c r="W505" i="2" s="1"/>
  <c r="T506" i="2"/>
  <c r="W506" i="2" s="1"/>
  <c r="T507" i="2"/>
  <c r="W507" i="2" s="1"/>
  <c r="T508" i="2"/>
  <c r="W508" i="2" s="1"/>
  <c r="T509" i="2"/>
  <c r="W509" i="2" s="1"/>
  <c r="T510" i="2"/>
  <c r="W510" i="2" s="1"/>
  <c r="T511" i="2"/>
  <c r="W511" i="2" s="1"/>
  <c r="T512" i="2"/>
  <c r="W512" i="2" s="1"/>
  <c r="T513" i="2"/>
  <c r="W513" i="2" s="1"/>
  <c r="T514" i="2"/>
  <c r="W514" i="2" s="1"/>
  <c r="T515" i="2"/>
  <c r="W515" i="2" s="1"/>
  <c r="T516" i="2"/>
  <c r="W516" i="2" s="1"/>
  <c r="T517" i="2"/>
  <c r="W517" i="2" s="1"/>
  <c r="T518" i="2"/>
  <c r="W518" i="2" s="1"/>
  <c r="T519" i="2"/>
  <c r="W519" i="2" s="1"/>
  <c r="T520" i="2"/>
  <c r="W520" i="2" s="1"/>
  <c r="T521" i="2"/>
  <c r="W521" i="2" s="1"/>
  <c r="T522" i="2"/>
  <c r="W522" i="2" s="1"/>
  <c r="T523" i="2"/>
  <c r="W523" i="2" s="1"/>
  <c r="T524" i="2"/>
  <c r="W524" i="2" s="1"/>
  <c r="T525" i="2"/>
  <c r="W525" i="2" s="1"/>
  <c r="T526" i="2"/>
  <c r="W526" i="2" s="1"/>
  <c r="T527" i="2"/>
  <c r="W527" i="2" s="1"/>
  <c r="T528" i="2"/>
  <c r="W528" i="2" s="1"/>
  <c r="T529" i="2"/>
  <c r="W529" i="2" s="1"/>
  <c r="T530" i="2"/>
  <c r="W530" i="2" s="1"/>
  <c r="T531" i="2"/>
  <c r="W531" i="2" s="1"/>
  <c r="T532" i="2"/>
  <c r="W532" i="2" s="1"/>
  <c r="T533" i="2"/>
  <c r="W533" i="2" s="1"/>
  <c r="T534" i="2"/>
  <c r="W534" i="2" s="1"/>
  <c r="T535" i="2"/>
  <c r="W535" i="2" s="1"/>
  <c r="T536" i="2"/>
  <c r="W536" i="2" s="1"/>
  <c r="T537" i="2"/>
  <c r="W537" i="2" s="1"/>
  <c r="T538" i="2"/>
  <c r="W538" i="2" s="1"/>
  <c r="T539" i="2"/>
  <c r="W539" i="2" s="1"/>
  <c r="T540" i="2"/>
  <c r="W540" i="2" s="1"/>
  <c r="T541" i="2"/>
  <c r="W541" i="2" s="1"/>
  <c r="T542" i="2"/>
  <c r="W542" i="2" s="1"/>
  <c r="T543" i="2"/>
  <c r="W543" i="2" s="1"/>
  <c r="T544" i="2"/>
  <c r="W544" i="2" s="1"/>
  <c r="T545" i="2"/>
  <c r="W545" i="2" s="1"/>
  <c r="T546" i="2"/>
  <c r="W546" i="2" s="1"/>
  <c r="T547" i="2"/>
  <c r="W547" i="2" s="1"/>
  <c r="T548" i="2"/>
  <c r="W548" i="2" s="1"/>
  <c r="T549" i="2"/>
  <c r="W549" i="2" s="1"/>
  <c r="T550" i="2"/>
  <c r="W550" i="2" s="1"/>
  <c r="T551" i="2"/>
  <c r="W551" i="2" s="1"/>
  <c r="T552" i="2"/>
  <c r="W552" i="2" s="1"/>
  <c r="T553" i="2"/>
  <c r="W553" i="2" s="1"/>
  <c r="T554" i="2"/>
  <c r="W554" i="2" s="1"/>
  <c r="T555" i="2"/>
  <c r="W555" i="2" s="1"/>
  <c r="T556" i="2"/>
  <c r="W556" i="2" s="1"/>
  <c r="T557" i="2"/>
  <c r="W557" i="2" s="1"/>
  <c r="T558" i="2"/>
  <c r="W558" i="2" s="1"/>
  <c r="T559" i="2"/>
  <c r="W559" i="2" s="1"/>
  <c r="T560" i="2"/>
  <c r="W560" i="2" s="1"/>
  <c r="T561" i="2"/>
  <c r="W561" i="2" s="1"/>
  <c r="T562" i="2"/>
  <c r="W562" i="2" s="1"/>
  <c r="T563" i="2"/>
  <c r="W563" i="2" s="1"/>
  <c r="T564" i="2"/>
  <c r="W564" i="2" s="1"/>
  <c r="T565" i="2"/>
  <c r="W565" i="2" s="1"/>
  <c r="T566" i="2"/>
  <c r="W566" i="2" s="1"/>
  <c r="T567" i="2"/>
  <c r="W567" i="2" s="1"/>
  <c r="T568" i="2"/>
  <c r="W568" i="2" s="1"/>
  <c r="T569" i="2"/>
  <c r="W569" i="2" s="1"/>
  <c r="T570" i="2"/>
  <c r="W570" i="2" s="1"/>
  <c r="T571" i="2"/>
  <c r="W571" i="2" s="1"/>
  <c r="T572" i="2"/>
  <c r="W572" i="2" s="1"/>
  <c r="T573" i="2"/>
  <c r="W573" i="2" s="1"/>
  <c r="T574" i="2"/>
  <c r="W574" i="2" s="1"/>
  <c r="T575" i="2"/>
  <c r="W575" i="2" s="1"/>
  <c r="T576" i="2"/>
  <c r="W576" i="2" s="1"/>
  <c r="T577" i="2"/>
  <c r="W577" i="2" s="1"/>
  <c r="T578" i="2"/>
  <c r="W578" i="2" s="1"/>
  <c r="T579" i="2"/>
  <c r="W579" i="2" s="1"/>
  <c r="T580" i="2"/>
  <c r="W580" i="2" s="1"/>
  <c r="T581" i="2"/>
  <c r="W581" i="2" s="1"/>
  <c r="T582" i="2"/>
  <c r="W582" i="2" s="1"/>
  <c r="T583" i="2"/>
  <c r="W583" i="2" s="1"/>
  <c r="T584" i="2"/>
  <c r="W584" i="2" s="1"/>
  <c r="T585" i="2"/>
  <c r="W585" i="2" s="1"/>
  <c r="T586" i="2"/>
  <c r="W586" i="2" s="1"/>
  <c r="T587" i="2"/>
  <c r="W587" i="2" s="1"/>
  <c r="T588" i="2"/>
  <c r="W588" i="2" s="1"/>
  <c r="T589" i="2"/>
  <c r="W589" i="2" s="1"/>
  <c r="T590" i="2"/>
  <c r="W590" i="2" s="1"/>
  <c r="T591" i="2"/>
  <c r="W591" i="2" s="1"/>
  <c r="T592" i="2"/>
  <c r="W592" i="2" s="1"/>
  <c r="T593" i="2"/>
  <c r="W593" i="2" s="1"/>
  <c r="T594" i="2"/>
  <c r="W594" i="2" s="1"/>
  <c r="T595" i="2"/>
  <c r="W595" i="2" s="1"/>
  <c r="T596" i="2"/>
  <c r="W596" i="2" s="1"/>
  <c r="T597" i="2"/>
  <c r="W597" i="2" s="1"/>
  <c r="T598" i="2"/>
  <c r="W598" i="2" s="1"/>
  <c r="T599" i="2"/>
  <c r="W599" i="2" s="1"/>
  <c r="T600" i="2"/>
  <c r="W600" i="2" s="1"/>
  <c r="T601" i="2"/>
  <c r="W601" i="2" s="1"/>
  <c r="T602" i="2"/>
  <c r="W602" i="2" s="1"/>
  <c r="T603" i="2"/>
  <c r="W603" i="2" s="1"/>
  <c r="T604" i="2"/>
  <c r="W604" i="2" s="1"/>
  <c r="T605" i="2"/>
  <c r="W605" i="2" s="1"/>
  <c r="T606" i="2"/>
  <c r="W606" i="2" s="1"/>
  <c r="T607" i="2"/>
  <c r="W607" i="2" s="1"/>
  <c r="T608" i="2"/>
  <c r="W608" i="2" s="1"/>
  <c r="T609" i="2"/>
  <c r="W609" i="2" s="1"/>
  <c r="T610" i="2"/>
  <c r="W610" i="2" s="1"/>
  <c r="T611" i="2"/>
  <c r="W611" i="2" s="1"/>
  <c r="T612" i="2"/>
  <c r="W612" i="2" s="1"/>
  <c r="T613" i="2"/>
  <c r="W613" i="2" s="1"/>
  <c r="T614" i="2"/>
  <c r="W614" i="2" s="1"/>
  <c r="T615" i="2"/>
  <c r="W615" i="2" s="1"/>
  <c r="T616" i="2"/>
  <c r="W616" i="2" s="1"/>
  <c r="T617" i="2"/>
  <c r="W617" i="2" s="1"/>
  <c r="T618" i="2"/>
  <c r="W618" i="2" s="1"/>
  <c r="T619" i="2"/>
  <c r="W619" i="2" s="1"/>
  <c r="T620" i="2"/>
  <c r="W620" i="2" s="1"/>
  <c r="T621" i="2"/>
  <c r="W621" i="2" s="1"/>
  <c r="T622" i="2"/>
  <c r="W622" i="2" s="1"/>
  <c r="T623" i="2"/>
  <c r="W623" i="2" s="1"/>
  <c r="T624" i="2"/>
  <c r="W624" i="2" s="1"/>
  <c r="T625" i="2"/>
  <c r="W625" i="2" s="1"/>
  <c r="T626" i="2"/>
  <c r="W626" i="2" s="1"/>
  <c r="T627" i="2"/>
  <c r="W627" i="2" s="1"/>
  <c r="T628" i="2"/>
  <c r="W628" i="2" s="1"/>
  <c r="T629" i="2"/>
  <c r="W629" i="2" s="1"/>
  <c r="T630" i="2"/>
  <c r="W630" i="2" s="1"/>
  <c r="T631" i="2"/>
  <c r="W631" i="2" s="1"/>
  <c r="T632" i="2"/>
  <c r="W632" i="2" s="1"/>
  <c r="T633" i="2"/>
  <c r="W633" i="2" s="1"/>
  <c r="T634" i="2"/>
  <c r="W634" i="2" s="1"/>
  <c r="T635" i="2"/>
  <c r="W635" i="2" s="1"/>
  <c r="T636" i="2"/>
  <c r="W636" i="2" s="1"/>
  <c r="T637" i="2"/>
  <c r="W637" i="2" s="1"/>
  <c r="T638" i="2"/>
  <c r="W638" i="2" s="1"/>
  <c r="T639" i="2"/>
  <c r="W639" i="2" s="1"/>
  <c r="T640" i="2"/>
  <c r="W640" i="2" s="1"/>
  <c r="T641" i="2"/>
  <c r="W641" i="2" s="1"/>
  <c r="T642" i="2"/>
  <c r="W642" i="2" s="1"/>
  <c r="T643" i="2"/>
  <c r="W643" i="2" s="1"/>
  <c r="T644" i="2"/>
  <c r="W644" i="2" s="1"/>
  <c r="T645" i="2"/>
  <c r="W645" i="2" s="1"/>
  <c r="T646" i="2"/>
  <c r="W646" i="2" s="1"/>
  <c r="T647" i="2"/>
  <c r="W647" i="2" s="1"/>
  <c r="T648" i="2"/>
  <c r="W648" i="2" s="1"/>
  <c r="T649" i="2"/>
  <c r="W649" i="2" s="1"/>
  <c r="T650" i="2"/>
  <c r="W650" i="2" s="1"/>
  <c r="T651" i="2"/>
  <c r="W651" i="2" s="1"/>
  <c r="T652" i="2"/>
  <c r="W652" i="2" s="1"/>
  <c r="T653" i="2"/>
  <c r="W653" i="2" s="1"/>
  <c r="T654" i="2"/>
  <c r="W654" i="2" s="1"/>
  <c r="T655" i="2"/>
  <c r="W655" i="2" s="1"/>
  <c r="T656" i="2"/>
  <c r="W656" i="2" s="1"/>
  <c r="T657" i="2"/>
  <c r="W657" i="2" s="1"/>
  <c r="T658" i="2"/>
  <c r="W658" i="2" s="1"/>
  <c r="T659" i="2"/>
  <c r="W659" i="2" s="1"/>
  <c r="T660" i="2"/>
  <c r="W660" i="2" s="1"/>
  <c r="T661" i="2"/>
  <c r="W661" i="2" s="1"/>
  <c r="T662" i="2"/>
  <c r="W662" i="2" s="1"/>
  <c r="T663" i="2"/>
  <c r="W663" i="2" s="1"/>
  <c r="T664" i="2"/>
  <c r="W664" i="2" s="1"/>
  <c r="T665" i="2"/>
  <c r="W665" i="2" s="1"/>
  <c r="T666" i="2"/>
  <c r="W666" i="2" s="1"/>
  <c r="T667" i="2"/>
  <c r="W667" i="2" s="1"/>
  <c r="T668" i="2"/>
  <c r="W668" i="2" s="1"/>
  <c r="T669" i="2"/>
  <c r="W669" i="2" s="1"/>
  <c r="T670" i="2"/>
  <c r="W670" i="2" s="1"/>
  <c r="T671" i="2"/>
  <c r="W671" i="2" s="1"/>
  <c r="T672" i="2"/>
  <c r="W672" i="2" s="1"/>
  <c r="T673" i="2"/>
  <c r="W673" i="2" s="1"/>
  <c r="T674" i="2"/>
  <c r="W674" i="2" s="1"/>
  <c r="T675" i="2"/>
  <c r="W675" i="2" s="1"/>
  <c r="T676" i="2"/>
  <c r="W676" i="2" s="1"/>
  <c r="T677" i="2"/>
  <c r="W677" i="2" s="1"/>
  <c r="T678" i="2"/>
  <c r="W678" i="2" s="1"/>
  <c r="T679" i="2"/>
  <c r="W679" i="2" s="1"/>
  <c r="T680" i="2"/>
  <c r="W680" i="2" s="1"/>
  <c r="T681" i="2"/>
  <c r="W681" i="2" s="1"/>
  <c r="T682" i="2"/>
  <c r="W682" i="2" s="1"/>
  <c r="T683" i="2"/>
  <c r="W683" i="2" s="1"/>
  <c r="T684" i="2"/>
  <c r="W684" i="2" s="1"/>
  <c r="T685" i="2"/>
  <c r="W685" i="2" s="1"/>
  <c r="T686" i="2"/>
  <c r="W686" i="2" s="1"/>
  <c r="T687" i="2"/>
  <c r="W687" i="2" s="1"/>
  <c r="T688" i="2"/>
  <c r="W688" i="2" s="1"/>
  <c r="T689" i="2"/>
  <c r="W689" i="2" s="1"/>
  <c r="T690" i="2"/>
  <c r="W690" i="2" s="1"/>
  <c r="T691" i="2"/>
  <c r="W691" i="2" s="1"/>
  <c r="T692" i="2"/>
  <c r="W692" i="2" s="1"/>
  <c r="T693" i="2"/>
  <c r="W693" i="2" s="1"/>
  <c r="T694" i="2"/>
  <c r="W694" i="2" s="1"/>
  <c r="T695" i="2"/>
  <c r="W695" i="2" s="1"/>
  <c r="T696" i="2"/>
  <c r="W696" i="2" s="1"/>
  <c r="T697" i="2"/>
  <c r="W697" i="2" s="1"/>
  <c r="T698" i="2"/>
  <c r="W698" i="2" s="1"/>
  <c r="T699" i="2"/>
  <c r="W699" i="2" s="1"/>
  <c r="T700" i="2"/>
  <c r="W700" i="2" s="1"/>
  <c r="T701" i="2"/>
  <c r="W701" i="2" s="1"/>
  <c r="T702" i="2"/>
  <c r="W702" i="2" s="1"/>
  <c r="T703" i="2"/>
  <c r="W703" i="2" s="1"/>
  <c r="T704" i="2"/>
  <c r="W704" i="2" s="1"/>
  <c r="T705" i="2"/>
  <c r="W705" i="2" s="1"/>
  <c r="T706" i="2"/>
  <c r="W706" i="2" s="1"/>
  <c r="T707" i="2"/>
  <c r="W707" i="2" s="1"/>
  <c r="T708" i="2"/>
  <c r="W708" i="2" s="1"/>
  <c r="T709" i="2"/>
  <c r="W709" i="2" s="1"/>
  <c r="T710" i="2"/>
  <c r="W710" i="2" s="1"/>
  <c r="T711" i="2"/>
  <c r="W711" i="2" s="1"/>
  <c r="T712" i="2"/>
  <c r="W712" i="2" s="1"/>
  <c r="T713" i="2"/>
  <c r="W713" i="2" s="1"/>
  <c r="T714" i="2"/>
  <c r="W714" i="2" s="1"/>
  <c r="T715" i="2"/>
  <c r="W715" i="2" s="1"/>
  <c r="T716" i="2"/>
  <c r="W716" i="2" s="1"/>
  <c r="T717" i="2"/>
  <c r="W717" i="2" s="1"/>
  <c r="T718" i="2"/>
  <c r="W718" i="2" s="1"/>
  <c r="T719" i="2"/>
  <c r="W719" i="2" s="1"/>
  <c r="T720" i="2"/>
  <c r="W720" i="2" s="1"/>
  <c r="T721" i="2"/>
  <c r="W721" i="2" s="1"/>
  <c r="T722" i="2"/>
  <c r="W722" i="2" s="1"/>
  <c r="T723" i="2"/>
  <c r="W723" i="2" s="1"/>
  <c r="T724" i="2"/>
  <c r="W724" i="2" s="1"/>
  <c r="T725" i="2"/>
  <c r="W725" i="2" s="1"/>
  <c r="T726" i="2"/>
  <c r="W726" i="2" s="1"/>
  <c r="T727" i="2"/>
  <c r="W727" i="2" s="1"/>
  <c r="T728" i="2"/>
  <c r="W728" i="2" s="1"/>
  <c r="T729" i="2"/>
  <c r="W729" i="2" s="1"/>
  <c r="T730" i="2"/>
  <c r="W730" i="2" s="1"/>
  <c r="T731" i="2"/>
  <c r="W731" i="2" s="1"/>
  <c r="T732" i="2"/>
  <c r="W732" i="2" s="1"/>
  <c r="T733" i="2"/>
  <c r="W733" i="2" s="1"/>
  <c r="T734" i="2"/>
  <c r="W734" i="2" s="1"/>
  <c r="T735" i="2"/>
  <c r="W735" i="2" s="1"/>
  <c r="S4" i="2"/>
  <c r="C4" i="2"/>
  <c r="P4" i="2" s="1"/>
  <c r="C5" i="2"/>
  <c r="P5" i="2" s="1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U5" i="2"/>
  <c r="S5" i="2"/>
  <c r="F8" i="2"/>
  <c r="U8" i="2" s="1"/>
  <c r="F9" i="2"/>
  <c r="U9" i="2" s="1"/>
  <c r="F10" i="2"/>
  <c r="U10" i="2" s="1"/>
  <c r="F11" i="2"/>
  <c r="U11" i="2" s="1"/>
  <c r="F12" i="2"/>
  <c r="U12" i="2" s="1"/>
  <c r="F13" i="2"/>
  <c r="U13" i="2" s="1"/>
  <c r="F14" i="2"/>
  <c r="U14" i="2" s="1"/>
  <c r="F15" i="2"/>
  <c r="U15" i="2" s="1"/>
  <c r="F16" i="2"/>
  <c r="U16" i="2" s="1"/>
  <c r="F17" i="2"/>
  <c r="U17" i="2" s="1"/>
  <c r="F18" i="2"/>
  <c r="U18" i="2" s="1"/>
  <c r="F19" i="2"/>
  <c r="U19" i="2" s="1"/>
  <c r="F20" i="2"/>
  <c r="U20" i="2" s="1"/>
  <c r="F21" i="2"/>
  <c r="U21" i="2" s="1"/>
  <c r="F22" i="2"/>
  <c r="U22" i="2" s="1"/>
  <c r="F23" i="2"/>
  <c r="U23" i="2" s="1"/>
  <c r="F24" i="2"/>
  <c r="U24" i="2" s="1"/>
  <c r="F25" i="2"/>
  <c r="U25" i="2" s="1"/>
  <c r="F26" i="2"/>
  <c r="U26" i="2" s="1"/>
  <c r="F27" i="2"/>
  <c r="U27" i="2" s="1"/>
  <c r="F28" i="2"/>
  <c r="U28" i="2" s="1"/>
  <c r="F29" i="2"/>
  <c r="U29" i="2" s="1"/>
  <c r="F30" i="2"/>
  <c r="U30" i="2" s="1"/>
  <c r="F31" i="2"/>
  <c r="U31" i="2" s="1"/>
  <c r="F32" i="2"/>
  <c r="U32" i="2" s="1"/>
  <c r="F33" i="2"/>
  <c r="U33" i="2" s="1"/>
  <c r="F34" i="2"/>
  <c r="U34" i="2" s="1"/>
  <c r="F35" i="2"/>
  <c r="U35" i="2" s="1"/>
  <c r="F36" i="2"/>
  <c r="U36" i="2" s="1"/>
  <c r="F37" i="2"/>
  <c r="U37" i="2" s="1"/>
  <c r="F38" i="2"/>
  <c r="U38" i="2" s="1"/>
  <c r="F39" i="2"/>
  <c r="U39" i="2" s="1"/>
  <c r="F40" i="2"/>
  <c r="U40" i="2" s="1"/>
  <c r="F41" i="2"/>
  <c r="U41" i="2" s="1"/>
  <c r="F42" i="2"/>
  <c r="U42" i="2" s="1"/>
  <c r="F43" i="2"/>
  <c r="U43" i="2" s="1"/>
  <c r="F44" i="2"/>
  <c r="U44" i="2" s="1"/>
  <c r="F45" i="2"/>
  <c r="U45" i="2" s="1"/>
  <c r="F46" i="2"/>
  <c r="U46" i="2" s="1"/>
  <c r="F47" i="2"/>
  <c r="U47" i="2" s="1"/>
  <c r="F48" i="2"/>
  <c r="U48" i="2" s="1"/>
  <c r="F49" i="2"/>
  <c r="U49" i="2" s="1"/>
  <c r="F50" i="2"/>
  <c r="U50" i="2" s="1"/>
  <c r="F51" i="2"/>
  <c r="U51" i="2" s="1"/>
  <c r="F52" i="2"/>
  <c r="U52" i="2" s="1"/>
  <c r="F53" i="2"/>
  <c r="U53" i="2" s="1"/>
  <c r="F54" i="2"/>
  <c r="U54" i="2" s="1"/>
  <c r="F55" i="2"/>
  <c r="U55" i="2" s="1"/>
  <c r="F56" i="2"/>
  <c r="U56" i="2" s="1"/>
  <c r="F57" i="2"/>
  <c r="U57" i="2" s="1"/>
  <c r="F58" i="2"/>
  <c r="U58" i="2" s="1"/>
  <c r="F59" i="2"/>
  <c r="U59" i="2" s="1"/>
  <c r="F60" i="2"/>
  <c r="U60" i="2" s="1"/>
  <c r="F61" i="2"/>
  <c r="U61" i="2" s="1"/>
  <c r="F62" i="2"/>
  <c r="U62" i="2" s="1"/>
  <c r="F63" i="2"/>
  <c r="U63" i="2" s="1"/>
  <c r="F64" i="2"/>
  <c r="U64" i="2" s="1"/>
  <c r="F65" i="2"/>
  <c r="U65" i="2" s="1"/>
  <c r="F66" i="2"/>
  <c r="U66" i="2" s="1"/>
  <c r="F67" i="2"/>
  <c r="U67" i="2" s="1"/>
  <c r="F68" i="2"/>
  <c r="U68" i="2" s="1"/>
  <c r="F69" i="2"/>
  <c r="U69" i="2" s="1"/>
  <c r="F70" i="2"/>
  <c r="U70" i="2" s="1"/>
  <c r="F71" i="2"/>
  <c r="U71" i="2" s="1"/>
  <c r="F72" i="2"/>
  <c r="U72" i="2" s="1"/>
  <c r="F73" i="2"/>
  <c r="U73" i="2" s="1"/>
  <c r="F74" i="2"/>
  <c r="U74" i="2" s="1"/>
  <c r="F75" i="2"/>
  <c r="U75" i="2" s="1"/>
  <c r="F76" i="2"/>
  <c r="U76" i="2" s="1"/>
  <c r="F77" i="2"/>
  <c r="U77" i="2" s="1"/>
  <c r="F78" i="2"/>
  <c r="U78" i="2" s="1"/>
  <c r="F79" i="2"/>
  <c r="U79" i="2" s="1"/>
  <c r="F80" i="2"/>
  <c r="U80" i="2" s="1"/>
  <c r="F81" i="2"/>
  <c r="U81" i="2" s="1"/>
  <c r="F82" i="2"/>
  <c r="U82" i="2" s="1"/>
  <c r="F83" i="2"/>
  <c r="U83" i="2" s="1"/>
  <c r="F84" i="2"/>
  <c r="U84" i="2" s="1"/>
  <c r="F85" i="2"/>
  <c r="U85" i="2" s="1"/>
  <c r="F86" i="2"/>
  <c r="U86" i="2" s="1"/>
  <c r="F87" i="2"/>
  <c r="U87" i="2" s="1"/>
  <c r="F88" i="2"/>
  <c r="U88" i="2" s="1"/>
  <c r="F89" i="2"/>
  <c r="U89" i="2" s="1"/>
  <c r="F90" i="2"/>
  <c r="U90" i="2" s="1"/>
  <c r="F91" i="2"/>
  <c r="U91" i="2" s="1"/>
  <c r="F92" i="2"/>
  <c r="U92" i="2" s="1"/>
  <c r="F93" i="2"/>
  <c r="U93" i="2" s="1"/>
  <c r="F94" i="2"/>
  <c r="U94" i="2" s="1"/>
  <c r="F95" i="2"/>
  <c r="U95" i="2" s="1"/>
  <c r="F96" i="2"/>
  <c r="U96" i="2" s="1"/>
  <c r="F97" i="2"/>
  <c r="U97" i="2" s="1"/>
  <c r="F98" i="2"/>
  <c r="U98" i="2" s="1"/>
  <c r="F99" i="2"/>
  <c r="U99" i="2" s="1"/>
  <c r="F100" i="2"/>
  <c r="U100" i="2" s="1"/>
  <c r="F101" i="2"/>
  <c r="U101" i="2" s="1"/>
  <c r="F102" i="2"/>
  <c r="U102" i="2" s="1"/>
  <c r="F103" i="2"/>
  <c r="U103" i="2" s="1"/>
  <c r="F104" i="2"/>
  <c r="U104" i="2" s="1"/>
  <c r="F105" i="2"/>
  <c r="U105" i="2" s="1"/>
  <c r="F106" i="2"/>
  <c r="U106" i="2" s="1"/>
  <c r="F107" i="2"/>
  <c r="U107" i="2" s="1"/>
  <c r="F108" i="2"/>
  <c r="U108" i="2" s="1"/>
  <c r="F109" i="2"/>
  <c r="U109" i="2" s="1"/>
  <c r="F110" i="2"/>
  <c r="U110" i="2" s="1"/>
  <c r="F111" i="2"/>
  <c r="U111" i="2" s="1"/>
  <c r="F112" i="2"/>
  <c r="U112" i="2" s="1"/>
  <c r="F113" i="2"/>
  <c r="U113" i="2" s="1"/>
  <c r="F114" i="2"/>
  <c r="U114" i="2" s="1"/>
  <c r="F115" i="2"/>
  <c r="U115" i="2" s="1"/>
  <c r="F116" i="2"/>
  <c r="U116" i="2" s="1"/>
  <c r="F117" i="2"/>
  <c r="U117" i="2" s="1"/>
  <c r="F118" i="2"/>
  <c r="U118" i="2" s="1"/>
  <c r="F119" i="2"/>
  <c r="U119" i="2" s="1"/>
  <c r="F120" i="2"/>
  <c r="U120" i="2" s="1"/>
  <c r="F121" i="2"/>
  <c r="U121" i="2" s="1"/>
  <c r="F122" i="2"/>
  <c r="U122" i="2" s="1"/>
  <c r="F123" i="2"/>
  <c r="U123" i="2" s="1"/>
  <c r="F124" i="2"/>
  <c r="U124" i="2" s="1"/>
  <c r="F125" i="2"/>
  <c r="U125" i="2" s="1"/>
  <c r="F126" i="2"/>
  <c r="U126" i="2" s="1"/>
  <c r="F127" i="2"/>
  <c r="U127" i="2" s="1"/>
  <c r="F128" i="2"/>
  <c r="U128" i="2" s="1"/>
  <c r="F129" i="2"/>
  <c r="U129" i="2" s="1"/>
  <c r="F130" i="2"/>
  <c r="U130" i="2" s="1"/>
  <c r="F131" i="2"/>
  <c r="U131" i="2" s="1"/>
  <c r="F132" i="2"/>
  <c r="U132" i="2" s="1"/>
  <c r="F133" i="2"/>
  <c r="U133" i="2" s="1"/>
  <c r="F134" i="2"/>
  <c r="U134" i="2" s="1"/>
  <c r="F135" i="2"/>
  <c r="U135" i="2" s="1"/>
  <c r="F136" i="2"/>
  <c r="U136" i="2" s="1"/>
  <c r="F137" i="2"/>
  <c r="U137" i="2" s="1"/>
  <c r="F138" i="2"/>
  <c r="U138" i="2" s="1"/>
  <c r="F139" i="2"/>
  <c r="U139" i="2" s="1"/>
  <c r="F140" i="2"/>
  <c r="U140" i="2" s="1"/>
  <c r="F141" i="2"/>
  <c r="U141" i="2" s="1"/>
  <c r="F142" i="2"/>
  <c r="U142" i="2" s="1"/>
  <c r="F143" i="2"/>
  <c r="U143" i="2" s="1"/>
  <c r="F144" i="2"/>
  <c r="U144" i="2" s="1"/>
  <c r="F145" i="2"/>
  <c r="U145" i="2" s="1"/>
  <c r="F146" i="2"/>
  <c r="U146" i="2" s="1"/>
  <c r="F147" i="2"/>
  <c r="U147" i="2" s="1"/>
  <c r="F148" i="2"/>
  <c r="U148" i="2" s="1"/>
  <c r="F149" i="2"/>
  <c r="U149" i="2" s="1"/>
  <c r="F150" i="2"/>
  <c r="U150" i="2" s="1"/>
  <c r="F151" i="2"/>
  <c r="U151" i="2" s="1"/>
  <c r="F152" i="2"/>
  <c r="U152" i="2" s="1"/>
  <c r="F153" i="2"/>
  <c r="U153" i="2" s="1"/>
  <c r="F154" i="2"/>
  <c r="U154" i="2" s="1"/>
  <c r="F155" i="2"/>
  <c r="U155" i="2" s="1"/>
  <c r="F156" i="2"/>
  <c r="U156" i="2" s="1"/>
  <c r="F157" i="2"/>
  <c r="U157" i="2" s="1"/>
  <c r="F158" i="2"/>
  <c r="U158" i="2" s="1"/>
  <c r="F159" i="2"/>
  <c r="U159" i="2" s="1"/>
  <c r="F160" i="2"/>
  <c r="U160" i="2" s="1"/>
  <c r="F161" i="2"/>
  <c r="U161" i="2" s="1"/>
  <c r="F162" i="2"/>
  <c r="U162" i="2" s="1"/>
  <c r="F163" i="2"/>
  <c r="U163" i="2" s="1"/>
  <c r="F164" i="2"/>
  <c r="U164" i="2" s="1"/>
  <c r="F165" i="2"/>
  <c r="U165" i="2" s="1"/>
  <c r="F166" i="2"/>
  <c r="U166" i="2" s="1"/>
  <c r="F167" i="2"/>
  <c r="U167" i="2" s="1"/>
  <c r="F168" i="2"/>
  <c r="U168" i="2" s="1"/>
  <c r="F169" i="2"/>
  <c r="U169" i="2" s="1"/>
  <c r="F170" i="2"/>
  <c r="U170" i="2" s="1"/>
  <c r="F171" i="2"/>
  <c r="U171" i="2" s="1"/>
  <c r="F172" i="2"/>
  <c r="U172" i="2" s="1"/>
  <c r="F173" i="2"/>
  <c r="U173" i="2" s="1"/>
  <c r="F174" i="2"/>
  <c r="U174" i="2" s="1"/>
  <c r="F175" i="2"/>
  <c r="U175" i="2" s="1"/>
  <c r="F176" i="2"/>
  <c r="U176" i="2" s="1"/>
  <c r="F177" i="2"/>
  <c r="U177" i="2" s="1"/>
  <c r="F178" i="2"/>
  <c r="U178" i="2" s="1"/>
  <c r="F179" i="2"/>
  <c r="U179" i="2" s="1"/>
  <c r="F180" i="2"/>
  <c r="U180" i="2" s="1"/>
  <c r="F181" i="2"/>
  <c r="U181" i="2" s="1"/>
  <c r="F182" i="2"/>
  <c r="U182" i="2" s="1"/>
  <c r="F183" i="2"/>
  <c r="U183" i="2" s="1"/>
  <c r="F184" i="2"/>
  <c r="U184" i="2" s="1"/>
  <c r="F185" i="2"/>
  <c r="U185" i="2" s="1"/>
  <c r="F186" i="2"/>
  <c r="U186" i="2" s="1"/>
  <c r="F187" i="2"/>
  <c r="U187" i="2" s="1"/>
  <c r="F188" i="2"/>
  <c r="U188" i="2" s="1"/>
  <c r="F189" i="2"/>
  <c r="U189" i="2" s="1"/>
  <c r="F190" i="2"/>
  <c r="U190" i="2" s="1"/>
  <c r="F191" i="2"/>
  <c r="U191" i="2" s="1"/>
  <c r="F192" i="2"/>
  <c r="U192" i="2" s="1"/>
  <c r="F193" i="2"/>
  <c r="U193" i="2" s="1"/>
  <c r="F194" i="2"/>
  <c r="U194" i="2" s="1"/>
  <c r="F195" i="2"/>
  <c r="U195" i="2" s="1"/>
  <c r="F196" i="2"/>
  <c r="U196" i="2" s="1"/>
  <c r="F197" i="2"/>
  <c r="U197" i="2" s="1"/>
  <c r="F198" i="2"/>
  <c r="U198" i="2" s="1"/>
  <c r="F199" i="2"/>
  <c r="U199" i="2" s="1"/>
  <c r="F200" i="2"/>
  <c r="U200" i="2" s="1"/>
  <c r="F201" i="2"/>
  <c r="U201" i="2" s="1"/>
  <c r="F202" i="2"/>
  <c r="U202" i="2" s="1"/>
  <c r="F203" i="2"/>
  <c r="U203" i="2" s="1"/>
  <c r="F204" i="2"/>
  <c r="U204" i="2" s="1"/>
  <c r="F205" i="2"/>
  <c r="U205" i="2" s="1"/>
  <c r="F206" i="2"/>
  <c r="U206" i="2" s="1"/>
  <c r="F207" i="2"/>
  <c r="U207" i="2" s="1"/>
  <c r="F208" i="2"/>
  <c r="U208" i="2" s="1"/>
  <c r="F209" i="2"/>
  <c r="U209" i="2" s="1"/>
  <c r="F210" i="2"/>
  <c r="U210" i="2" s="1"/>
  <c r="F211" i="2"/>
  <c r="U211" i="2" s="1"/>
  <c r="F212" i="2"/>
  <c r="U212" i="2" s="1"/>
  <c r="F213" i="2"/>
  <c r="U213" i="2" s="1"/>
  <c r="F214" i="2"/>
  <c r="U214" i="2" s="1"/>
  <c r="F215" i="2"/>
  <c r="U215" i="2" s="1"/>
  <c r="F216" i="2"/>
  <c r="U216" i="2" s="1"/>
  <c r="F217" i="2"/>
  <c r="U217" i="2" s="1"/>
  <c r="F218" i="2"/>
  <c r="U218" i="2" s="1"/>
  <c r="F219" i="2"/>
  <c r="U219" i="2" s="1"/>
  <c r="F220" i="2"/>
  <c r="U220" i="2" s="1"/>
  <c r="F221" i="2"/>
  <c r="U221" i="2" s="1"/>
  <c r="F222" i="2"/>
  <c r="U222" i="2" s="1"/>
  <c r="F223" i="2"/>
  <c r="U223" i="2" s="1"/>
  <c r="F224" i="2"/>
  <c r="U224" i="2" s="1"/>
  <c r="F225" i="2"/>
  <c r="U225" i="2" s="1"/>
  <c r="F226" i="2"/>
  <c r="U226" i="2" s="1"/>
  <c r="F227" i="2"/>
  <c r="U227" i="2" s="1"/>
  <c r="F228" i="2"/>
  <c r="U228" i="2" s="1"/>
  <c r="F229" i="2"/>
  <c r="U229" i="2" s="1"/>
  <c r="F230" i="2"/>
  <c r="U230" i="2" s="1"/>
  <c r="F231" i="2"/>
  <c r="U231" i="2" s="1"/>
  <c r="F232" i="2"/>
  <c r="U232" i="2" s="1"/>
  <c r="F233" i="2"/>
  <c r="U233" i="2" s="1"/>
  <c r="F234" i="2"/>
  <c r="U234" i="2" s="1"/>
  <c r="F235" i="2"/>
  <c r="U235" i="2" s="1"/>
  <c r="F236" i="2"/>
  <c r="U236" i="2" s="1"/>
  <c r="F237" i="2"/>
  <c r="U237" i="2" s="1"/>
  <c r="F238" i="2"/>
  <c r="U238" i="2" s="1"/>
  <c r="F239" i="2"/>
  <c r="U239" i="2" s="1"/>
  <c r="F240" i="2"/>
  <c r="U240" i="2" s="1"/>
  <c r="F241" i="2"/>
  <c r="U241" i="2" s="1"/>
  <c r="F242" i="2"/>
  <c r="U242" i="2" s="1"/>
  <c r="F243" i="2"/>
  <c r="U243" i="2" s="1"/>
  <c r="F244" i="2"/>
  <c r="U244" i="2" s="1"/>
  <c r="F245" i="2"/>
  <c r="U245" i="2" s="1"/>
  <c r="F246" i="2"/>
  <c r="U246" i="2" s="1"/>
  <c r="F247" i="2"/>
  <c r="U247" i="2" s="1"/>
  <c r="F248" i="2"/>
  <c r="U248" i="2" s="1"/>
  <c r="F249" i="2"/>
  <c r="U249" i="2" s="1"/>
  <c r="F250" i="2"/>
  <c r="U250" i="2" s="1"/>
  <c r="F251" i="2"/>
  <c r="U251" i="2" s="1"/>
  <c r="F252" i="2"/>
  <c r="U252" i="2" s="1"/>
  <c r="F253" i="2"/>
  <c r="U253" i="2" s="1"/>
  <c r="F254" i="2"/>
  <c r="U254" i="2" s="1"/>
  <c r="F255" i="2"/>
  <c r="U255" i="2" s="1"/>
  <c r="F256" i="2"/>
  <c r="U256" i="2" s="1"/>
  <c r="F257" i="2"/>
  <c r="U257" i="2" s="1"/>
  <c r="F258" i="2"/>
  <c r="U258" i="2" s="1"/>
  <c r="F259" i="2"/>
  <c r="U259" i="2" s="1"/>
  <c r="F260" i="2"/>
  <c r="U260" i="2" s="1"/>
  <c r="F261" i="2"/>
  <c r="U261" i="2" s="1"/>
  <c r="F262" i="2"/>
  <c r="U262" i="2" s="1"/>
  <c r="F263" i="2"/>
  <c r="U263" i="2" s="1"/>
  <c r="F264" i="2"/>
  <c r="U264" i="2" s="1"/>
  <c r="F265" i="2"/>
  <c r="U265" i="2" s="1"/>
  <c r="F266" i="2"/>
  <c r="U266" i="2" s="1"/>
  <c r="F267" i="2"/>
  <c r="U267" i="2" s="1"/>
  <c r="F268" i="2"/>
  <c r="U268" i="2" s="1"/>
  <c r="F269" i="2"/>
  <c r="U269" i="2" s="1"/>
  <c r="F270" i="2"/>
  <c r="U270" i="2" s="1"/>
  <c r="F271" i="2"/>
  <c r="U271" i="2" s="1"/>
  <c r="F272" i="2"/>
  <c r="U272" i="2" s="1"/>
  <c r="F273" i="2"/>
  <c r="U273" i="2" s="1"/>
  <c r="F274" i="2"/>
  <c r="U274" i="2" s="1"/>
  <c r="F275" i="2"/>
  <c r="U275" i="2" s="1"/>
  <c r="F276" i="2"/>
  <c r="U276" i="2" s="1"/>
  <c r="F277" i="2"/>
  <c r="U277" i="2" s="1"/>
  <c r="F278" i="2"/>
  <c r="U278" i="2" s="1"/>
  <c r="F279" i="2"/>
  <c r="U279" i="2" s="1"/>
  <c r="F280" i="2"/>
  <c r="U280" i="2" s="1"/>
  <c r="F281" i="2"/>
  <c r="U281" i="2" s="1"/>
  <c r="F282" i="2"/>
  <c r="U282" i="2" s="1"/>
  <c r="F283" i="2"/>
  <c r="U283" i="2" s="1"/>
  <c r="F284" i="2"/>
  <c r="U284" i="2" s="1"/>
  <c r="F285" i="2"/>
  <c r="U285" i="2" s="1"/>
  <c r="F286" i="2"/>
  <c r="U286" i="2" s="1"/>
  <c r="F287" i="2"/>
  <c r="U287" i="2" s="1"/>
  <c r="F288" i="2"/>
  <c r="U288" i="2" s="1"/>
  <c r="F289" i="2"/>
  <c r="U289" i="2" s="1"/>
  <c r="F290" i="2"/>
  <c r="U290" i="2" s="1"/>
  <c r="F291" i="2"/>
  <c r="U291" i="2" s="1"/>
  <c r="F292" i="2"/>
  <c r="U292" i="2" s="1"/>
  <c r="F293" i="2"/>
  <c r="U293" i="2" s="1"/>
  <c r="F294" i="2"/>
  <c r="U294" i="2" s="1"/>
  <c r="F295" i="2"/>
  <c r="U295" i="2" s="1"/>
  <c r="F296" i="2"/>
  <c r="U296" i="2" s="1"/>
  <c r="F297" i="2"/>
  <c r="U297" i="2" s="1"/>
  <c r="F298" i="2"/>
  <c r="U298" i="2" s="1"/>
  <c r="F299" i="2"/>
  <c r="U299" i="2" s="1"/>
  <c r="F300" i="2"/>
  <c r="U300" i="2" s="1"/>
  <c r="F301" i="2"/>
  <c r="U301" i="2" s="1"/>
  <c r="F302" i="2"/>
  <c r="U302" i="2" s="1"/>
  <c r="F303" i="2"/>
  <c r="U303" i="2" s="1"/>
  <c r="F304" i="2"/>
  <c r="U304" i="2" s="1"/>
  <c r="F305" i="2"/>
  <c r="U305" i="2" s="1"/>
  <c r="F306" i="2"/>
  <c r="U306" i="2" s="1"/>
  <c r="F307" i="2"/>
  <c r="U307" i="2" s="1"/>
  <c r="F308" i="2"/>
  <c r="U308" i="2" s="1"/>
  <c r="F309" i="2"/>
  <c r="U309" i="2" s="1"/>
  <c r="F310" i="2"/>
  <c r="U310" i="2" s="1"/>
  <c r="F311" i="2"/>
  <c r="U311" i="2" s="1"/>
  <c r="F312" i="2"/>
  <c r="U312" i="2" s="1"/>
  <c r="F313" i="2"/>
  <c r="U313" i="2" s="1"/>
  <c r="F314" i="2"/>
  <c r="U314" i="2" s="1"/>
  <c r="F315" i="2"/>
  <c r="U315" i="2" s="1"/>
  <c r="F316" i="2"/>
  <c r="U316" i="2" s="1"/>
  <c r="F317" i="2"/>
  <c r="U317" i="2" s="1"/>
  <c r="F318" i="2"/>
  <c r="U318" i="2" s="1"/>
  <c r="F319" i="2"/>
  <c r="U319" i="2" s="1"/>
  <c r="F320" i="2"/>
  <c r="U320" i="2" s="1"/>
  <c r="F321" i="2"/>
  <c r="U321" i="2" s="1"/>
  <c r="F322" i="2"/>
  <c r="U322" i="2" s="1"/>
  <c r="F323" i="2"/>
  <c r="U323" i="2" s="1"/>
  <c r="F324" i="2"/>
  <c r="U324" i="2" s="1"/>
  <c r="F325" i="2"/>
  <c r="U325" i="2" s="1"/>
  <c r="F326" i="2"/>
  <c r="U326" i="2" s="1"/>
  <c r="F327" i="2"/>
  <c r="U327" i="2" s="1"/>
  <c r="F328" i="2"/>
  <c r="U328" i="2" s="1"/>
  <c r="F329" i="2"/>
  <c r="U329" i="2" s="1"/>
  <c r="F330" i="2"/>
  <c r="U330" i="2" s="1"/>
  <c r="F331" i="2"/>
  <c r="U331" i="2" s="1"/>
  <c r="F332" i="2"/>
  <c r="U332" i="2" s="1"/>
  <c r="F333" i="2"/>
  <c r="U333" i="2" s="1"/>
  <c r="F334" i="2"/>
  <c r="U334" i="2" s="1"/>
  <c r="F335" i="2"/>
  <c r="U335" i="2" s="1"/>
  <c r="F336" i="2"/>
  <c r="U336" i="2" s="1"/>
  <c r="F337" i="2"/>
  <c r="U337" i="2" s="1"/>
  <c r="F338" i="2"/>
  <c r="U338" i="2" s="1"/>
  <c r="F339" i="2"/>
  <c r="U339" i="2" s="1"/>
  <c r="F340" i="2"/>
  <c r="U340" i="2" s="1"/>
  <c r="F341" i="2"/>
  <c r="U341" i="2" s="1"/>
  <c r="F342" i="2"/>
  <c r="U342" i="2" s="1"/>
  <c r="F343" i="2"/>
  <c r="U343" i="2" s="1"/>
  <c r="F344" i="2"/>
  <c r="U344" i="2" s="1"/>
  <c r="F345" i="2"/>
  <c r="U345" i="2" s="1"/>
  <c r="F346" i="2"/>
  <c r="U346" i="2" s="1"/>
  <c r="F347" i="2"/>
  <c r="U347" i="2" s="1"/>
  <c r="F348" i="2"/>
  <c r="U348" i="2" s="1"/>
  <c r="F349" i="2"/>
  <c r="U349" i="2" s="1"/>
  <c r="F350" i="2"/>
  <c r="U350" i="2" s="1"/>
  <c r="F351" i="2"/>
  <c r="U351" i="2" s="1"/>
  <c r="F352" i="2"/>
  <c r="U352" i="2" s="1"/>
  <c r="F353" i="2"/>
  <c r="U353" i="2" s="1"/>
  <c r="F354" i="2"/>
  <c r="U354" i="2" s="1"/>
  <c r="F355" i="2"/>
  <c r="U355" i="2" s="1"/>
  <c r="F356" i="2"/>
  <c r="U356" i="2" s="1"/>
  <c r="F357" i="2"/>
  <c r="U357" i="2" s="1"/>
  <c r="F358" i="2"/>
  <c r="U358" i="2" s="1"/>
  <c r="F359" i="2"/>
  <c r="U359" i="2" s="1"/>
  <c r="F360" i="2"/>
  <c r="U360" i="2" s="1"/>
  <c r="F361" i="2"/>
  <c r="U361" i="2" s="1"/>
  <c r="F362" i="2"/>
  <c r="U362" i="2" s="1"/>
  <c r="F363" i="2"/>
  <c r="U363" i="2" s="1"/>
  <c r="F364" i="2"/>
  <c r="U364" i="2" s="1"/>
  <c r="F365" i="2"/>
  <c r="U365" i="2" s="1"/>
  <c r="F366" i="2"/>
  <c r="U366" i="2" s="1"/>
  <c r="F367" i="2"/>
  <c r="U367" i="2" s="1"/>
  <c r="F368" i="2"/>
  <c r="U368" i="2" s="1"/>
  <c r="F369" i="2"/>
  <c r="U369" i="2" s="1"/>
  <c r="F370" i="2"/>
  <c r="U370" i="2" s="1"/>
  <c r="F371" i="2"/>
  <c r="U371" i="2" s="1"/>
  <c r="F372" i="2"/>
  <c r="U372" i="2" s="1"/>
  <c r="F373" i="2"/>
  <c r="U373" i="2" s="1"/>
  <c r="F374" i="2"/>
  <c r="U374" i="2" s="1"/>
  <c r="F375" i="2"/>
  <c r="U375" i="2" s="1"/>
  <c r="F376" i="2"/>
  <c r="U376" i="2" s="1"/>
  <c r="F377" i="2"/>
  <c r="U377" i="2" s="1"/>
  <c r="F378" i="2"/>
  <c r="U378" i="2" s="1"/>
  <c r="F379" i="2"/>
  <c r="U379" i="2" s="1"/>
  <c r="F380" i="2"/>
  <c r="U380" i="2" s="1"/>
  <c r="F381" i="2"/>
  <c r="U381" i="2" s="1"/>
  <c r="F382" i="2"/>
  <c r="U382" i="2" s="1"/>
  <c r="F383" i="2"/>
  <c r="U383" i="2" s="1"/>
  <c r="F384" i="2"/>
  <c r="U384" i="2" s="1"/>
  <c r="F385" i="2"/>
  <c r="U385" i="2" s="1"/>
  <c r="F386" i="2"/>
  <c r="U386" i="2" s="1"/>
  <c r="F387" i="2"/>
  <c r="U387" i="2" s="1"/>
  <c r="F388" i="2"/>
  <c r="U388" i="2" s="1"/>
  <c r="F389" i="2"/>
  <c r="U389" i="2" s="1"/>
  <c r="F390" i="2"/>
  <c r="U390" i="2" s="1"/>
  <c r="F391" i="2"/>
  <c r="U391" i="2" s="1"/>
  <c r="F392" i="2"/>
  <c r="U392" i="2" s="1"/>
  <c r="F393" i="2"/>
  <c r="U393" i="2" s="1"/>
  <c r="F394" i="2"/>
  <c r="U394" i="2" s="1"/>
  <c r="F395" i="2"/>
  <c r="U395" i="2" s="1"/>
  <c r="F396" i="2"/>
  <c r="U396" i="2" s="1"/>
  <c r="F397" i="2"/>
  <c r="U397" i="2" s="1"/>
  <c r="F398" i="2"/>
  <c r="U398" i="2" s="1"/>
  <c r="F399" i="2"/>
  <c r="U399" i="2" s="1"/>
  <c r="F400" i="2"/>
  <c r="U400" i="2" s="1"/>
  <c r="F401" i="2"/>
  <c r="U401" i="2" s="1"/>
  <c r="F402" i="2"/>
  <c r="U402" i="2" s="1"/>
  <c r="F403" i="2"/>
  <c r="U403" i="2" s="1"/>
  <c r="F404" i="2"/>
  <c r="U404" i="2" s="1"/>
  <c r="F405" i="2"/>
  <c r="U405" i="2" s="1"/>
  <c r="F406" i="2"/>
  <c r="U406" i="2" s="1"/>
  <c r="F407" i="2"/>
  <c r="U407" i="2" s="1"/>
  <c r="F408" i="2"/>
  <c r="U408" i="2" s="1"/>
  <c r="F409" i="2"/>
  <c r="U409" i="2" s="1"/>
  <c r="F410" i="2"/>
  <c r="U410" i="2" s="1"/>
  <c r="F411" i="2"/>
  <c r="U411" i="2" s="1"/>
  <c r="F412" i="2"/>
  <c r="U412" i="2" s="1"/>
  <c r="F413" i="2"/>
  <c r="U413" i="2" s="1"/>
  <c r="F414" i="2"/>
  <c r="U414" i="2" s="1"/>
  <c r="F415" i="2"/>
  <c r="U415" i="2" s="1"/>
  <c r="F416" i="2"/>
  <c r="U416" i="2" s="1"/>
  <c r="F417" i="2"/>
  <c r="U417" i="2" s="1"/>
  <c r="F418" i="2"/>
  <c r="U418" i="2" s="1"/>
  <c r="F419" i="2"/>
  <c r="U419" i="2" s="1"/>
  <c r="F420" i="2"/>
  <c r="U420" i="2" s="1"/>
  <c r="F421" i="2"/>
  <c r="U421" i="2" s="1"/>
  <c r="F422" i="2"/>
  <c r="U422" i="2" s="1"/>
  <c r="F423" i="2"/>
  <c r="U423" i="2" s="1"/>
  <c r="F424" i="2"/>
  <c r="U424" i="2" s="1"/>
  <c r="F425" i="2"/>
  <c r="U425" i="2" s="1"/>
  <c r="F426" i="2"/>
  <c r="U426" i="2" s="1"/>
  <c r="F427" i="2"/>
  <c r="U427" i="2" s="1"/>
  <c r="F428" i="2"/>
  <c r="U428" i="2" s="1"/>
  <c r="F429" i="2"/>
  <c r="U429" i="2" s="1"/>
  <c r="F430" i="2"/>
  <c r="U430" i="2" s="1"/>
  <c r="F431" i="2"/>
  <c r="U431" i="2" s="1"/>
  <c r="F432" i="2"/>
  <c r="U432" i="2" s="1"/>
  <c r="F433" i="2"/>
  <c r="U433" i="2" s="1"/>
  <c r="F434" i="2"/>
  <c r="U434" i="2" s="1"/>
  <c r="F435" i="2"/>
  <c r="U435" i="2" s="1"/>
  <c r="F436" i="2"/>
  <c r="U436" i="2" s="1"/>
  <c r="F437" i="2"/>
  <c r="U437" i="2" s="1"/>
  <c r="F438" i="2"/>
  <c r="U438" i="2" s="1"/>
  <c r="F439" i="2"/>
  <c r="U439" i="2" s="1"/>
  <c r="F440" i="2"/>
  <c r="U440" i="2" s="1"/>
  <c r="F441" i="2"/>
  <c r="U441" i="2" s="1"/>
  <c r="F442" i="2"/>
  <c r="U442" i="2" s="1"/>
  <c r="F443" i="2"/>
  <c r="U443" i="2" s="1"/>
  <c r="F444" i="2"/>
  <c r="U444" i="2" s="1"/>
  <c r="F445" i="2"/>
  <c r="U445" i="2" s="1"/>
  <c r="F446" i="2"/>
  <c r="U446" i="2" s="1"/>
  <c r="F447" i="2"/>
  <c r="U447" i="2" s="1"/>
  <c r="F448" i="2"/>
  <c r="U448" i="2" s="1"/>
  <c r="F449" i="2"/>
  <c r="U449" i="2" s="1"/>
  <c r="F450" i="2"/>
  <c r="U450" i="2" s="1"/>
  <c r="F451" i="2"/>
  <c r="U451" i="2" s="1"/>
  <c r="F452" i="2"/>
  <c r="U452" i="2" s="1"/>
  <c r="F453" i="2"/>
  <c r="U453" i="2" s="1"/>
  <c r="F454" i="2"/>
  <c r="U454" i="2" s="1"/>
  <c r="F455" i="2"/>
  <c r="U455" i="2" s="1"/>
  <c r="F456" i="2"/>
  <c r="U456" i="2" s="1"/>
  <c r="F457" i="2"/>
  <c r="U457" i="2" s="1"/>
  <c r="F458" i="2"/>
  <c r="U458" i="2" s="1"/>
  <c r="F459" i="2"/>
  <c r="U459" i="2" s="1"/>
  <c r="F460" i="2"/>
  <c r="U460" i="2" s="1"/>
  <c r="F461" i="2"/>
  <c r="U461" i="2" s="1"/>
  <c r="F462" i="2"/>
  <c r="U462" i="2" s="1"/>
  <c r="F463" i="2"/>
  <c r="U463" i="2" s="1"/>
  <c r="F464" i="2"/>
  <c r="U464" i="2" s="1"/>
  <c r="F465" i="2"/>
  <c r="U465" i="2" s="1"/>
  <c r="F466" i="2"/>
  <c r="U466" i="2" s="1"/>
  <c r="F467" i="2"/>
  <c r="U467" i="2" s="1"/>
  <c r="F468" i="2"/>
  <c r="U468" i="2" s="1"/>
  <c r="F469" i="2"/>
  <c r="U469" i="2" s="1"/>
  <c r="F470" i="2"/>
  <c r="U470" i="2" s="1"/>
  <c r="F471" i="2"/>
  <c r="U471" i="2" s="1"/>
  <c r="F472" i="2"/>
  <c r="U472" i="2" s="1"/>
  <c r="F473" i="2"/>
  <c r="U473" i="2" s="1"/>
  <c r="F474" i="2"/>
  <c r="U474" i="2" s="1"/>
  <c r="F475" i="2"/>
  <c r="U475" i="2" s="1"/>
  <c r="F476" i="2"/>
  <c r="U476" i="2" s="1"/>
  <c r="F477" i="2"/>
  <c r="U477" i="2" s="1"/>
  <c r="F478" i="2"/>
  <c r="U478" i="2" s="1"/>
  <c r="F479" i="2"/>
  <c r="U479" i="2" s="1"/>
  <c r="F480" i="2"/>
  <c r="U480" i="2" s="1"/>
  <c r="F481" i="2"/>
  <c r="U481" i="2" s="1"/>
  <c r="F482" i="2"/>
  <c r="U482" i="2" s="1"/>
  <c r="F483" i="2"/>
  <c r="U483" i="2" s="1"/>
  <c r="F484" i="2"/>
  <c r="U484" i="2" s="1"/>
  <c r="F485" i="2"/>
  <c r="U485" i="2" s="1"/>
  <c r="F486" i="2"/>
  <c r="U486" i="2" s="1"/>
  <c r="F487" i="2"/>
  <c r="U487" i="2" s="1"/>
  <c r="F488" i="2"/>
  <c r="U488" i="2" s="1"/>
  <c r="F489" i="2"/>
  <c r="U489" i="2" s="1"/>
  <c r="F490" i="2"/>
  <c r="U490" i="2" s="1"/>
  <c r="F491" i="2"/>
  <c r="U491" i="2" s="1"/>
  <c r="F492" i="2"/>
  <c r="U492" i="2" s="1"/>
  <c r="F493" i="2"/>
  <c r="U493" i="2" s="1"/>
  <c r="F494" i="2"/>
  <c r="U494" i="2" s="1"/>
  <c r="F495" i="2"/>
  <c r="U495" i="2" s="1"/>
  <c r="F496" i="2"/>
  <c r="U496" i="2" s="1"/>
  <c r="F497" i="2"/>
  <c r="U497" i="2" s="1"/>
  <c r="F498" i="2"/>
  <c r="U498" i="2" s="1"/>
  <c r="F499" i="2"/>
  <c r="U499" i="2" s="1"/>
  <c r="F500" i="2"/>
  <c r="U500" i="2" s="1"/>
  <c r="F501" i="2"/>
  <c r="U501" i="2" s="1"/>
  <c r="F502" i="2"/>
  <c r="U502" i="2" s="1"/>
  <c r="F503" i="2"/>
  <c r="U503" i="2" s="1"/>
  <c r="F504" i="2"/>
  <c r="U504" i="2" s="1"/>
  <c r="F505" i="2"/>
  <c r="U505" i="2" s="1"/>
  <c r="F506" i="2"/>
  <c r="U506" i="2" s="1"/>
  <c r="F507" i="2"/>
  <c r="U507" i="2" s="1"/>
  <c r="F508" i="2"/>
  <c r="U508" i="2" s="1"/>
  <c r="F509" i="2"/>
  <c r="U509" i="2" s="1"/>
  <c r="F510" i="2"/>
  <c r="U510" i="2" s="1"/>
  <c r="F511" i="2"/>
  <c r="U511" i="2" s="1"/>
  <c r="F512" i="2"/>
  <c r="U512" i="2" s="1"/>
  <c r="F513" i="2"/>
  <c r="U513" i="2" s="1"/>
  <c r="F514" i="2"/>
  <c r="U514" i="2" s="1"/>
  <c r="F515" i="2"/>
  <c r="U515" i="2" s="1"/>
  <c r="F516" i="2"/>
  <c r="U516" i="2" s="1"/>
  <c r="F517" i="2"/>
  <c r="U517" i="2" s="1"/>
  <c r="F518" i="2"/>
  <c r="U518" i="2" s="1"/>
  <c r="F519" i="2"/>
  <c r="U519" i="2" s="1"/>
  <c r="F520" i="2"/>
  <c r="U520" i="2" s="1"/>
  <c r="F521" i="2"/>
  <c r="U521" i="2" s="1"/>
  <c r="F522" i="2"/>
  <c r="U522" i="2" s="1"/>
  <c r="F523" i="2"/>
  <c r="U523" i="2" s="1"/>
  <c r="F524" i="2"/>
  <c r="U524" i="2" s="1"/>
  <c r="F525" i="2"/>
  <c r="U525" i="2" s="1"/>
  <c r="F526" i="2"/>
  <c r="U526" i="2" s="1"/>
  <c r="F527" i="2"/>
  <c r="U527" i="2" s="1"/>
  <c r="F528" i="2"/>
  <c r="U528" i="2" s="1"/>
  <c r="F529" i="2"/>
  <c r="U529" i="2" s="1"/>
  <c r="F530" i="2"/>
  <c r="U530" i="2" s="1"/>
  <c r="F531" i="2"/>
  <c r="U531" i="2" s="1"/>
  <c r="F532" i="2"/>
  <c r="U532" i="2" s="1"/>
  <c r="F533" i="2"/>
  <c r="U533" i="2" s="1"/>
  <c r="F534" i="2"/>
  <c r="U534" i="2" s="1"/>
  <c r="F535" i="2"/>
  <c r="U535" i="2" s="1"/>
  <c r="F536" i="2"/>
  <c r="U536" i="2" s="1"/>
  <c r="F537" i="2"/>
  <c r="U537" i="2" s="1"/>
  <c r="F538" i="2"/>
  <c r="U538" i="2" s="1"/>
  <c r="F539" i="2"/>
  <c r="U539" i="2" s="1"/>
  <c r="F540" i="2"/>
  <c r="U540" i="2" s="1"/>
  <c r="F541" i="2"/>
  <c r="U541" i="2" s="1"/>
  <c r="F542" i="2"/>
  <c r="U542" i="2" s="1"/>
  <c r="F543" i="2"/>
  <c r="U543" i="2" s="1"/>
  <c r="F544" i="2"/>
  <c r="U544" i="2" s="1"/>
  <c r="F545" i="2"/>
  <c r="U545" i="2" s="1"/>
  <c r="F546" i="2"/>
  <c r="U546" i="2" s="1"/>
  <c r="F547" i="2"/>
  <c r="U547" i="2" s="1"/>
  <c r="F548" i="2"/>
  <c r="U548" i="2" s="1"/>
  <c r="F549" i="2"/>
  <c r="U549" i="2" s="1"/>
  <c r="F550" i="2"/>
  <c r="U550" i="2" s="1"/>
  <c r="F551" i="2"/>
  <c r="U551" i="2" s="1"/>
  <c r="F552" i="2"/>
  <c r="U552" i="2" s="1"/>
  <c r="F553" i="2"/>
  <c r="U553" i="2" s="1"/>
  <c r="F554" i="2"/>
  <c r="U554" i="2" s="1"/>
  <c r="F555" i="2"/>
  <c r="U555" i="2" s="1"/>
  <c r="F556" i="2"/>
  <c r="U556" i="2" s="1"/>
  <c r="F557" i="2"/>
  <c r="U557" i="2" s="1"/>
  <c r="F558" i="2"/>
  <c r="U558" i="2" s="1"/>
  <c r="F559" i="2"/>
  <c r="U559" i="2" s="1"/>
  <c r="F560" i="2"/>
  <c r="U560" i="2" s="1"/>
  <c r="F561" i="2"/>
  <c r="U561" i="2" s="1"/>
  <c r="F562" i="2"/>
  <c r="U562" i="2" s="1"/>
  <c r="F563" i="2"/>
  <c r="U563" i="2" s="1"/>
  <c r="F564" i="2"/>
  <c r="U564" i="2" s="1"/>
  <c r="F565" i="2"/>
  <c r="U565" i="2" s="1"/>
  <c r="F566" i="2"/>
  <c r="U566" i="2" s="1"/>
  <c r="F567" i="2"/>
  <c r="U567" i="2" s="1"/>
  <c r="F568" i="2"/>
  <c r="U568" i="2" s="1"/>
  <c r="F569" i="2"/>
  <c r="U569" i="2" s="1"/>
  <c r="F570" i="2"/>
  <c r="U570" i="2" s="1"/>
  <c r="F571" i="2"/>
  <c r="U571" i="2" s="1"/>
  <c r="F572" i="2"/>
  <c r="U572" i="2" s="1"/>
  <c r="F573" i="2"/>
  <c r="U573" i="2" s="1"/>
  <c r="F574" i="2"/>
  <c r="U574" i="2" s="1"/>
  <c r="F575" i="2"/>
  <c r="U575" i="2" s="1"/>
  <c r="F576" i="2"/>
  <c r="U576" i="2" s="1"/>
  <c r="F577" i="2"/>
  <c r="U577" i="2" s="1"/>
  <c r="F578" i="2"/>
  <c r="U578" i="2" s="1"/>
  <c r="F579" i="2"/>
  <c r="U579" i="2" s="1"/>
  <c r="F580" i="2"/>
  <c r="U580" i="2" s="1"/>
  <c r="F581" i="2"/>
  <c r="U581" i="2" s="1"/>
  <c r="F582" i="2"/>
  <c r="U582" i="2" s="1"/>
  <c r="F583" i="2"/>
  <c r="U583" i="2" s="1"/>
  <c r="F584" i="2"/>
  <c r="U584" i="2" s="1"/>
  <c r="F585" i="2"/>
  <c r="U585" i="2" s="1"/>
  <c r="F586" i="2"/>
  <c r="U586" i="2" s="1"/>
  <c r="F587" i="2"/>
  <c r="U587" i="2" s="1"/>
  <c r="F588" i="2"/>
  <c r="U588" i="2" s="1"/>
  <c r="F589" i="2"/>
  <c r="U589" i="2" s="1"/>
  <c r="F590" i="2"/>
  <c r="U590" i="2" s="1"/>
  <c r="F591" i="2"/>
  <c r="U591" i="2" s="1"/>
  <c r="F592" i="2"/>
  <c r="U592" i="2" s="1"/>
  <c r="F593" i="2"/>
  <c r="U593" i="2" s="1"/>
  <c r="F594" i="2"/>
  <c r="U594" i="2" s="1"/>
  <c r="F595" i="2"/>
  <c r="U595" i="2" s="1"/>
  <c r="F596" i="2"/>
  <c r="U596" i="2" s="1"/>
  <c r="F597" i="2"/>
  <c r="U597" i="2" s="1"/>
  <c r="F598" i="2"/>
  <c r="U598" i="2" s="1"/>
  <c r="F599" i="2"/>
  <c r="U599" i="2" s="1"/>
  <c r="F600" i="2"/>
  <c r="U600" i="2" s="1"/>
  <c r="F601" i="2"/>
  <c r="U601" i="2" s="1"/>
  <c r="F602" i="2"/>
  <c r="U602" i="2" s="1"/>
  <c r="F603" i="2"/>
  <c r="U603" i="2" s="1"/>
  <c r="F604" i="2"/>
  <c r="U604" i="2" s="1"/>
  <c r="F605" i="2"/>
  <c r="U605" i="2" s="1"/>
  <c r="F606" i="2"/>
  <c r="U606" i="2" s="1"/>
  <c r="F607" i="2"/>
  <c r="U607" i="2" s="1"/>
  <c r="F608" i="2"/>
  <c r="U608" i="2" s="1"/>
  <c r="F609" i="2"/>
  <c r="U609" i="2" s="1"/>
  <c r="F610" i="2"/>
  <c r="U610" i="2" s="1"/>
  <c r="F611" i="2"/>
  <c r="U611" i="2" s="1"/>
  <c r="F612" i="2"/>
  <c r="U612" i="2" s="1"/>
  <c r="F613" i="2"/>
  <c r="U613" i="2" s="1"/>
  <c r="F614" i="2"/>
  <c r="U614" i="2" s="1"/>
  <c r="F615" i="2"/>
  <c r="U615" i="2" s="1"/>
  <c r="F616" i="2"/>
  <c r="U616" i="2" s="1"/>
  <c r="F617" i="2"/>
  <c r="U617" i="2" s="1"/>
  <c r="F618" i="2"/>
  <c r="U618" i="2" s="1"/>
  <c r="F619" i="2"/>
  <c r="U619" i="2" s="1"/>
  <c r="F620" i="2"/>
  <c r="U620" i="2" s="1"/>
  <c r="F621" i="2"/>
  <c r="U621" i="2" s="1"/>
  <c r="F622" i="2"/>
  <c r="U622" i="2" s="1"/>
  <c r="F623" i="2"/>
  <c r="U623" i="2" s="1"/>
  <c r="F624" i="2"/>
  <c r="U624" i="2" s="1"/>
  <c r="F625" i="2"/>
  <c r="U625" i="2" s="1"/>
  <c r="F626" i="2"/>
  <c r="U626" i="2" s="1"/>
  <c r="F627" i="2"/>
  <c r="U627" i="2" s="1"/>
  <c r="F628" i="2"/>
  <c r="U628" i="2" s="1"/>
  <c r="F629" i="2"/>
  <c r="U629" i="2" s="1"/>
  <c r="F630" i="2"/>
  <c r="U630" i="2" s="1"/>
  <c r="F631" i="2"/>
  <c r="U631" i="2" s="1"/>
  <c r="F632" i="2"/>
  <c r="U632" i="2" s="1"/>
  <c r="F633" i="2"/>
  <c r="U633" i="2" s="1"/>
  <c r="F634" i="2"/>
  <c r="U634" i="2" s="1"/>
  <c r="F635" i="2"/>
  <c r="U635" i="2" s="1"/>
  <c r="F636" i="2"/>
  <c r="U636" i="2" s="1"/>
  <c r="F637" i="2"/>
  <c r="U637" i="2" s="1"/>
  <c r="F638" i="2"/>
  <c r="U638" i="2" s="1"/>
  <c r="F639" i="2"/>
  <c r="U639" i="2" s="1"/>
  <c r="F640" i="2"/>
  <c r="U640" i="2" s="1"/>
  <c r="F641" i="2"/>
  <c r="U641" i="2" s="1"/>
  <c r="F642" i="2"/>
  <c r="U642" i="2" s="1"/>
  <c r="F643" i="2"/>
  <c r="U643" i="2" s="1"/>
  <c r="F644" i="2"/>
  <c r="U644" i="2" s="1"/>
  <c r="F645" i="2"/>
  <c r="U645" i="2" s="1"/>
  <c r="F646" i="2"/>
  <c r="U646" i="2" s="1"/>
  <c r="F647" i="2"/>
  <c r="U647" i="2" s="1"/>
  <c r="F648" i="2"/>
  <c r="U648" i="2" s="1"/>
  <c r="F649" i="2"/>
  <c r="U649" i="2" s="1"/>
  <c r="F650" i="2"/>
  <c r="U650" i="2" s="1"/>
  <c r="F651" i="2"/>
  <c r="U651" i="2" s="1"/>
  <c r="F652" i="2"/>
  <c r="U652" i="2" s="1"/>
  <c r="F653" i="2"/>
  <c r="U653" i="2" s="1"/>
  <c r="F654" i="2"/>
  <c r="U654" i="2" s="1"/>
  <c r="F655" i="2"/>
  <c r="U655" i="2" s="1"/>
  <c r="F656" i="2"/>
  <c r="U656" i="2" s="1"/>
  <c r="F657" i="2"/>
  <c r="U657" i="2" s="1"/>
  <c r="F658" i="2"/>
  <c r="U658" i="2" s="1"/>
  <c r="F659" i="2"/>
  <c r="U659" i="2" s="1"/>
  <c r="F660" i="2"/>
  <c r="U660" i="2" s="1"/>
  <c r="F661" i="2"/>
  <c r="U661" i="2" s="1"/>
  <c r="F662" i="2"/>
  <c r="U662" i="2" s="1"/>
  <c r="F663" i="2"/>
  <c r="U663" i="2" s="1"/>
  <c r="F664" i="2"/>
  <c r="U664" i="2" s="1"/>
  <c r="F665" i="2"/>
  <c r="U665" i="2" s="1"/>
  <c r="F666" i="2"/>
  <c r="U666" i="2" s="1"/>
  <c r="F667" i="2"/>
  <c r="U667" i="2" s="1"/>
  <c r="F668" i="2"/>
  <c r="U668" i="2" s="1"/>
  <c r="F669" i="2"/>
  <c r="U669" i="2" s="1"/>
  <c r="F670" i="2"/>
  <c r="U670" i="2" s="1"/>
  <c r="F671" i="2"/>
  <c r="U671" i="2" s="1"/>
  <c r="F672" i="2"/>
  <c r="U672" i="2" s="1"/>
  <c r="F673" i="2"/>
  <c r="U673" i="2" s="1"/>
  <c r="F674" i="2"/>
  <c r="U674" i="2" s="1"/>
  <c r="F675" i="2"/>
  <c r="U675" i="2" s="1"/>
  <c r="F676" i="2"/>
  <c r="U676" i="2" s="1"/>
  <c r="F677" i="2"/>
  <c r="U677" i="2" s="1"/>
  <c r="F678" i="2"/>
  <c r="U678" i="2" s="1"/>
  <c r="F679" i="2"/>
  <c r="U679" i="2" s="1"/>
  <c r="F680" i="2"/>
  <c r="U680" i="2" s="1"/>
  <c r="F681" i="2"/>
  <c r="U681" i="2" s="1"/>
  <c r="F682" i="2"/>
  <c r="U682" i="2" s="1"/>
  <c r="F683" i="2"/>
  <c r="U683" i="2" s="1"/>
  <c r="F684" i="2"/>
  <c r="U684" i="2" s="1"/>
  <c r="F685" i="2"/>
  <c r="U685" i="2" s="1"/>
  <c r="F686" i="2"/>
  <c r="U686" i="2" s="1"/>
  <c r="F687" i="2"/>
  <c r="U687" i="2" s="1"/>
  <c r="F688" i="2"/>
  <c r="U688" i="2" s="1"/>
  <c r="F689" i="2"/>
  <c r="U689" i="2" s="1"/>
  <c r="F690" i="2"/>
  <c r="U690" i="2" s="1"/>
  <c r="F691" i="2"/>
  <c r="U691" i="2" s="1"/>
  <c r="F692" i="2"/>
  <c r="U692" i="2" s="1"/>
  <c r="F693" i="2"/>
  <c r="U693" i="2" s="1"/>
  <c r="F694" i="2"/>
  <c r="U694" i="2" s="1"/>
  <c r="F695" i="2"/>
  <c r="U695" i="2" s="1"/>
  <c r="F696" i="2"/>
  <c r="U696" i="2" s="1"/>
  <c r="F697" i="2"/>
  <c r="U697" i="2" s="1"/>
  <c r="F698" i="2"/>
  <c r="U698" i="2" s="1"/>
  <c r="F699" i="2"/>
  <c r="U699" i="2" s="1"/>
  <c r="F700" i="2"/>
  <c r="U700" i="2" s="1"/>
  <c r="F701" i="2"/>
  <c r="U701" i="2" s="1"/>
  <c r="F702" i="2"/>
  <c r="U702" i="2" s="1"/>
  <c r="F703" i="2"/>
  <c r="U703" i="2" s="1"/>
  <c r="F704" i="2"/>
  <c r="U704" i="2" s="1"/>
  <c r="F705" i="2"/>
  <c r="U705" i="2" s="1"/>
  <c r="F706" i="2"/>
  <c r="U706" i="2" s="1"/>
  <c r="F707" i="2"/>
  <c r="U707" i="2" s="1"/>
  <c r="F708" i="2"/>
  <c r="U708" i="2" s="1"/>
  <c r="F709" i="2"/>
  <c r="U709" i="2" s="1"/>
  <c r="F710" i="2"/>
  <c r="U710" i="2" s="1"/>
  <c r="F711" i="2"/>
  <c r="U711" i="2" s="1"/>
  <c r="F712" i="2"/>
  <c r="U712" i="2" s="1"/>
  <c r="F713" i="2"/>
  <c r="U713" i="2" s="1"/>
  <c r="F714" i="2"/>
  <c r="U714" i="2" s="1"/>
  <c r="F715" i="2"/>
  <c r="U715" i="2" s="1"/>
  <c r="F716" i="2"/>
  <c r="U716" i="2" s="1"/>
  <c r="F717" i="2"/>
  <c r="U717" i="2" s="1"/>
  <c r="F718" i="2"/>
  <c r="U718" i="2" s="1"/>
  <c r="F719" i="2"/>
  <c r="U719" i="2" s="1"/>
  <c r="F720" i="2"/>
  <c r="U720" i="2" s="1"/>
  <c r="F721" i="2"/>
  <c r="U721" i="2" s="1"/>
  <c r="F722" i="2"/>
  <c r="U722" i="2" s="1"/>
  <c r="F723" i="2"/>
  <c r="U723" i="2" s="1"/>
  <c r="F724" i="2"/>
  <c r="U724" i="2" s="1"/>
  <c r="F725" i="2"/>
  <c r="U725" i="2" s="1"/>
  <c r="F726" i="2"/>
  <c r="U726" i="2" s="1"/>
  <c r="F727" i="2"/>
  <c r="U727" i="2" s="1"/>
  <c r="F728" i="2"/>
  <c r="U728" i="2" s="1"/>
  <c r="F729" i="2"/>
  <c r="U729" i="2" s="1"/>
  <c r="F730" i="2"/>
  <c r="U730" i="2" s="1"/>
  <c r="F731" i="2"/>
  <c r="U731" i="2" s="1"/>
  <c r="F732" i="2"/>
  <c r="U732" i="2" s="1"/>
  <c r="F733" i="2"/>
  <c r="U733" i="2" s="1"/>
  <c r="F734" i="2"/>
  <c r="U734" i="2" s="1"/>
  <c r="F735" i="2"/>
  <c r="U735" i="2" s="1"/>
  <c r="F736" i="2"/>
  <c r="U736" i="2" s="1"/>
  <c r="F7" i="2"/>
  <c r="U7" i="2" s="1"/>
  <c r="U6" i="2"/>
  <c r="C6" i="2"/>
  <c r="P6" i="2" s="1"/>
  <c r="C7" i="2"/>
  <c r="C8" i="2"/>
  <c r="C9" i="2"/>
  <c r="O9" i="2" s="1"/>
  <c r="C10" i="2"/>
  <c r="O10" i="2" s="1"/>
  <c r="C11" i="2"/>
  <c r="O11" i="2" s="1"/>
  <c r="C12" i="2"/>
  <c r="C13" i="2"/>
  <c r="C14" i="2"/>
  <c r="C15" i="2"/>
  <c r="C16" i="2"/>
  <c r="C17" i="2"/>
  <c r="O17" i="2" s="1"/>
  <c r="C18" i="2"/>
  <c r="O18" i="2" s="1"/>
  <c r="C19" i="2"/>
  <c r="O19" i="2" s="1"/>
  <c r="C20" i="2"/>
  <c r="C21" i="2"/>
  <c r="C22" i="2"/>
  <c r="P22" i="2" s="1"/>
  <c r="C23" i="2"/>
  <c r="C24" i="2"/>
  <c r="C25" i="2"/>
  <c r="O25" i="2" s="1"/>
  <c r="C26" i="2"/>
  <c r="O26" i="2" s="1"/>
  <c r="C27" i="2"/>
  <c r="O27" i="2" s="1"/>
  <c r="C28" i="2"/>
  <c r="C29" i="2"/>
  <c r="C30" i="2"/>
  <c r="C31" i="2"/>
  <c r="C32" i="2"/>
  <c r="C33" i="2"/>
  <c r="O33" i="2" s="1"/>
  <c r="C34" i="2"/>
  <c r="O34" i="2" s="1"/>
  <c r="C35" i="2"/>
  <c r="O35" i="2" s="1"/>
  <c r="C36" i="2"/>
  <c r="C37" i="2"/>
  <c r="C38" i="2"/>
  <c r="C39" i="2"/>
  <c r="C40" i="2"/>
  <c r="C41" i="2"/>
  <c r="O41" i="2" s="1"/>
  <c r="C42" i="2"/>
  <c r="O42" i="2" s="1"/>
  <c r="C43" i="2"/>
  <c r="O43" i="2" s="1"/>
  <c r="C44" i="2"/>
  <c r="C45" i="2"/>
  <c r="C46" i="2"/>
  <c r="C47" i="2"/>
  <c r="C48" i="2"/>
  <c r="C49" i="2"/>
  <c r="O49" i="2" s="1"/>
  <c r="C50" i="2"/>
  <c r="O50" i="2" s="1"/>
  <c r="C51" i="2"/>
  <c r="O51" i="2" s="1"/>
  <c r="C52" i="2"/>
  <c r="C53" i="2"/>
  <c r="C54" i="2"/>
  <c r="C55" i="2"/>
  <c r="C56" i="2"/>
  <c r="C57" i="2"/>
  <c r="O57" i="2" s="1"/>
  <c r="C58" i="2"/>
  <c r="O58" i="2" s="1"/>
  <c r="C59" i="2"/>
  <c r="O59" i="2" s="1"/>
  <c r="C60" i="2"/>
  <c r="C61" i="2"/>
  <c r="C62" i="2"/>
  <c r="P62" i="2" s="1"/>
  <c r="C63" i="2"/>
  <c r="C64" i="2"/>
  <c r="C65" i="2"/>
  <c r="O65" i="2" s="1"/>
  <c r="C66" i="2"/>
  <c r="O66" i="2" s="1"/>
  <c r="C67" i="2"/>
  <c r="O67" i="2" s="1"/>
  <c r="C68" i="2"/>
  <c r="C69" i="2"/>
  <c r="C70" i="2"/>
  <c r="C71" i="2"/>
  <c r="C72" i="2"/>
  <c r="C73" i="2"/>
  <c r="O73" i="2" s="1"/>
  <c r="C74" i="2"/>
  <c r="O74" i="2" s="1"/>
  <c r="C75" i="2"/>
  <c r="O75" i="2" s="1"/>
  <c r="C76" i="2"/>
  <c r="C77" i="2"/>
  <c r="C78" i="2"/>
  <c r="C79" i="2"/>
  <c r="C80" i="2"/>
  <c r="C81" i="2"/>
  <c r="O81" i="2" s="1"/>
  <c r="C82" i="2"/>
  <c r="O82" i="2" s="1"/>
  <c r="C83" i="2"/>
  <c r="O83" i="2" s="1"/>
  <c r="C84" i="2"/>
  <c r="C85" i="2"/>
  <c r="C86" i="2"/>
  <c r="P86" i="2" s="1"/>
  <c r="C87" i="2"/>
  <c r="C88" i="2"/>
  <c r="C89" i="2"/>
  <c r="O89" i="2" s="1"/>
  <c r="C90" i="2"/>
  <c r="P90" i="2" s="1"/>
  <c r="C91" i="2"/>
  <c r="O91" i="2" s="1"/>
  <c r="C92" i="2"/>
  <c r="C93" i="2"/>
  <c r="C94" i="2"/>
  <c r="C95" i="2"/>
  <c r="C96" i="2"/>
  <c r="C97" i="2"/>
  <c r="O97" i="2" s="1"/>
  <c r="C98" i="2"/>
  <c r="O98" i="2" s="1"/>
  <c r="C99" i="2"/>
  <c r="O99" i="2" s="1"/>
  <c r="C100" i="2"/>
  <c r="C101" i="2"/>
  <c r="C102" i="2"/>
  <c r="C103" i="2"/>
  <c r="C104" i="2"/>
  <c r="C105" i="2"/>
  <c r="O105" i="2" s="1"/>
  <c r="C106" i="2"/>
  <c r="P106" i="2" s="1"/>
  <c r="C107" i="2"/>
  <c r="O107" i="2" s="1"/>
  <c r="C108" i="2"/>
  <c r="C109" i="2"/>
  <c r="C110" i="2"/>
  <c r="C111" i="2"/>
  <c r="C112" i="2"/>
  <c r="P112" i="2" s="1"/>
  <c r="C113" i="2"/>
  <c r="O113" i="2" s="1"/>
  <c r="C114" i="2"/>
  <c r="O114" i="2" s="1"/>
  <c r="C115" i="2"/>
  <c r="O115" i="2" s="1"/>
  <c r="C116" i="2"/>
  <c r="C117" i="2"/>
  <c r="C118" i="2"/>
  <c r="C119" i="2"/>
  <c r="C120" i="2"/>
  <c r="C121" i="2"/>
  <c r="O121" i="2" s="1"/>
  <c r="C122" i="2"/>
  <c r="O122" i="2" s="1"/>
  <c r="C123" i="2"/>
  <c r="O123" i="2" s="1"/>
  <c r="C124" i="2"/>
  <c r="C125" i="2"/>
  <c r="C126" i="2"/>
  <c r="C127" i="2"/>
  <c r="C128" i="2"/>
  <c r="P128" i="2" s="1"/>
  <c r="C129" i="2"/>
  <c r="O129" i="2" s="1"/>
  <c r="C130" i="2"/>
  <c r="O130" i="2" s="1"/>
  <c r="C131" i="2"/>
  <c r="O131" i="2" s="1"/>
  <c r="C132" i="2"/>
  <c r="C133" i="2"/>
  <c r="C134" i="2"/>
  <c r="P134" i="2" s="1"/>
  <c r="C135" i="2"/>
  <c r="C136" i="2"/>
  <c r="C137" i="2"/>
  <c r="O137" i="2" s="1"/>
  <c r="C138" i="2"/>
  <c r="O138" i="2" s="1"/>
  <c r="C139" i="2"/>
  <c r="O139" i="2" s="1"/>
  <c r="C140" i="2"/>
  <c r="C141" i="2"/>
  <c r="C142" i="2"/>
  <c r="C143" i="2"/>
  <c r="C144" i="2"/>
  <c r="C145" i="2"/>
  <c r="O145" i="2" s="1"/>
  <c r="C146" i="2"/>
  <c r="O146" i="2" s="1"/>
  <c r="C147" i="2"/>
  <c r="O147" i="2" s="1"/>
  <c r="C148" i="2"/>
  <c r="C149" i="2"/>
  <c r="C150" i="2"/>
  <c r="P150" i="2" s="1"/>
  <c r="C151" i="2"/>
  <c r="C152" i="2"/>
  <c r="C153" i="2"/>
  <c r="O153" i="2" s="1"/>
  <c r="C154" i="2"/>
  <c r="P154" i="2" s="1"/>
  <c r="C155" i="2"/>
  <c r="O155" i="2" s="1"/>
  <c r="C156" i="2"/>
  <c r="C157" i="2"/>
  <c r="C158" i="2"/>
  <c r="C159" i="2"/>
  <c r="C160" i="2"/>
  <c r="C161" i="2"/>
  <c r="O161" i="2" s="1"/>
  <c r="C162" i="2"/>
  <c r="O162" i="2" s="1"/>
  <c r="C163" i="2"/>
  <c r="O163" i="2" s="1"/>
  <c r="C164" i="2"/>
  <c r="C165" i="2"/>
  <c r="C166" i="2"/>
  <c r="C167" i="2"/>
  <c r="C168" i="2"/>
  <c r="C169" i="2"/>
  <c r="O169" i="2" s="1"/>
  <c r="C170" i="2"/>
  <c r="P170" i="2" s="1"/>
  <c r="C171" i="2"/>
  <c r="O171" i="2" s="1"/>
  <c r="C172" i="2"/>
  <c r="C173" i="2"/>
  <c r="C174" i="2"/>
  <c r="C175" i="2"/>
  <c r="C176" i="2"/>
  <c r="P176" i="2" s="1"/>
  <c r="C177" i="2"/>
  <c r="O177" i="2" s="1"/>
  <c r="C178" i="2"/>
  <c r="O178" i="2" s="1"/>
  <c r="C179" i="2"/>
  <c r="O179" i="2" s="1"/>
  <c r="C180" i="2"/>
  <c r="C181" i="2"/>
  <c r="C182" i="2"/>
  <c r="C183" i="2"/>
  <c r="C184" i="2"/>
  <c r="C185" i="2"/>
  <c r="O185" i="2" s="1"/>
  <c r="C186" i="2"/>
  <c r="O186" i="2" s="1"/>
  <c r="C187" i="2"/>
  <c r="O187" i="2" s="1"/>
  <c r="C188" i="2"/>
  <c r="C189" i="2"/>
  <c r="C190" i="2"/>
  <c r="C191" i="2"/>
  <c r="C192" i="2"/>
  <c r="P192" i="2" s="1"/>
  <c r="C193" i="2"/>
  <c r="O193" i="2" s="1"/>
  <c r="C194" i="2"/>
  <c r="O194" i="2" s="1"/>
  <c r="C195" i="2"/>
  <c r="O195" i="2" s="1"/>
  <c r="C196" i="2"/>
  <c r="C197" i="2"/>
  <c r="C198" i="2"/>
  <c r="P198" i="2" s="1"/>
  <c r="C199" i="2"/>
  <c r="C200" i="2"/>
  <c r="C201" i="2"/>
  <c r="O201" i="2" s="1"/>
  <c r="C202" i="2"/>
  <c r="O202" i="2" s="1"/>
  <c r="C203" i="2"/>
  <c r="O203" i="2" s="1"/>
  <c r="C204" i="2"/>
  <c r="C205" i="2"/>
  <c r="C206" i="2"/>
  <c r="C207" i="2"/>
  <c r="C208" i="2"/>
  <c r="C209" i="2"/>
  <c r="O209" i="2" s="1"/>
  <c r="C210" i="2"/>
  <c r="O210" i="2" s="1"/>
  <c r="C211" i="2"/>
  <c r="O211" i="2" s="1"/>
  <c r="C212" i="2"/>
  <c r="C213" i="2"/>
  <c r="C214" i="2"/>
  <c r="P214" i="2" s="1"/>
  <c r="C215" i="2"/>
  <c r="C216" i="2"/>
  <c r="C217" i="2"/>
  <c r="O217" i="2" s="1"/>
  <c r="C218" i="2"/>
  <c r="O218" i="2" s="1"/>
  <c r="C219" i="2"/>
  <c r="O219" i="2" s="1"/>
  <c r="C220" i="2"/>
  <c r="C221" i="2"/>
  <c r="C222" i="2"/>
  <c r="C223" i="2"/>
  <c r="C224" i="2"/>
  <c r="C225" i="2"/>
  <c r="O225" i="2" s="1"/>
  <c r="C226" i="2"/>
  <c r="O226" i="2" s="1"/>
  <c r="C227" i="2"/>
  <c r="O227" i="2" s="1"/>
  <c r="C228" i="2"/>
  <c r="C229" i="2"/>
  <c r="C230" i="2"/>
  <c r="C231" i="2"/>
  <c r="C232" i="2"/>
  <c r="C233" i="2"/>
  <c r="O233" i="2" s="1"/>
  <c r="C234" i="2"/>
  <c r="P234" i="2" s="1"/>
  <c r="C235" i="2"/>
  <c r="O235" i="2" s="1"/>
  <c r="C236" i="2"/>
  <c r="C237" i="2"/>
  <c r="C238" i="2"/>
  <c r="C239" i="2"/>
  <c r="C240" i="2"/>
  <c r="P240" i="2" s="1"/>
  <c r="C241" i="2"/>
  <c r="O241" i="2" s="1"/>
  <c r="C242" i="2"/>
  <c r="O242" i="2" s="1"/>
  <c r="C243" i="2"/>
  <c r="O243" i="2" s="1"/>
  <c r="C244" i="2"/>
  <c r="C245" i="2"/>
  <c r="C246" i="2"/>
  <c r="C247" i="2"/>
  <c r="C248" i="2"/>
  <c r="C249" i="2"/>
  <c r="O249" i="2" s="1"/>
  <c r="C250" i="2"/>
  <c r="O250" i="2" s="1"/>
  <c r="C251" i="2"/>
  <c r="O251" i="2" s="1"/>
  <c r="C252" i="2"/>
  <c r="C253" i="2"/>
  <c r="C254" i="2"/>
  <c r="C255" i="2"/>
  <c r="C256" i="2"/>
  <c r="C257" i="2"/>
  <c r="O257" i="2" s="1"/>
  <c r="C258" i="2"/>
  <c r="O258" i="2" s="1"/>
  <c r="C259" i="2"/>
  <c r="O259" i="2" s="1"/>
  <c r="C260" i="2"/>
  <c r="C261" i="2"/>
  <c r="C262" i="2"/>
  <c r="C263" i="2"/>
  <c r="C264" i="2"/>
  <c r="C265" i="2"/>
  <c r="O265" i="2" s="1"/>
  <c r="C266" i="2"/>
  <c r="O266" i="2" s="1"/>
  <c r="C267" i="2"/>
  <c r="O267" i="2" s="1"/>
  <c r="C268" i="2"/>
  <c r="C269" i="2"/>
  <c r="C270" i="2"/>
  <c r="C271" i="2"/>
  <c r="C272" i="2"/>
  <c r="C273" i="2"/>
  <c r="O273" i="2" s="1"/>
  <c r="C274" i="2"/>
  <c r="O274" i="2" s="1"/>
  <c r="C275" i="2"/>
  <c r="O275" i="2" s="1"/>
  <c r="C276" i="2"/>
  <c r="C277" i="2"/>
  <c r="C278" i="2"/>
  <c r="P278" i="2" s="1"/>
  <c r="C279" i="2"/>
  <c r="C280" i="2"/>
  <c r="C281" i="2"/>
  <c r="O281" i="2" s="1"/>
  <c r="C282" i="2"/>
  <c r="P282" i="2" s="1"/>
  <c r="C283" i="2"/>
  <c r="O283" i="2" s="1"/>
  <c r="C284" i="2"/>
  <c r="C285" i="2"/>
  <c r="C286" i="2"/>
  <c r="C287" i="2"/>
  <c r="C288" i="2"/>
  <c r="C289" i="2"/>
  <c r="O289" i="2" s="1"/>
  <c r="C290" i="2"/>
  <c r="O290" i="2" s="1"/>
  <c r="C291" i="2"/>
  <c r="O291" i="2" s="1"/>
  <c r="C292" i="2"/>
  <c r="C293" i="2"/>
  <c r="C294" i="2"/>
  <c r="C295" i="2"/>
  <c r="C296" i="2"/>
  <c r="C297" i="2"/>
  <c r="O297" i="2" s="1"/>
  <c r="C298" i="2"/>
  <c r="P298" i="2" s="1"/>
  <c r="C299" i="2"/>
  <c r="O299" i="2" s="1"/>
  <c r="C300" i="2"/>
  <c r="C301" i="2"/>
  <c r="C302" i="2"/>
  <c r="C303" i="2"/>
  <c r="C304" i="2"/>
  <c r="C305" i="2"/>
  <c r="O305" i="2" s="1"/>
  <c r="C306" i="2"/>
  <c r="O306" i="2" s="1"/>
  <c r="C307" i="2"/>
  <c r="O307" i="2" s="1"/>
  <c r="C308" i="2"/>
  <c r="C309" i="2"/>
  <c r="C310" i="2"/>
  <c r="C311" i="2"/>
  <c r="C312" i="2"/>
  <c r="C313" i="2"/>
  <c r="O313" i="2" s="1"/>
  <c r="C314" i="2"/>
  <c r="O314" i="2" s="1"/>
  <c r="C315" i="2"/>
  <c r="O315" i="2" s="1"/>
  <c r="C316" i="2"/>
  <c r="C317" i="2"/>
  <c r="C318" i="2"/>
  <c r="C319" i="2"/>
  <c r="C320" i="2"/>
  <c r="P320" i="2" s="1"/>
  <c r="C321" i="2"/>
  <c r="O321" i="2" s="1"/>
  <c r="C322" i="2"/>
  <c r="O322" i="2" s="1"/>
  <c r="C323" i="2"/>
  <c r="O323" i="2" s="1"/>
  <c r="C324" i="2"/>
  <c r="C325" i="2"/>
  <c r="C326" i="2"/>
  <c r="P326" i="2" s="1"/>
  <c r="C327" i="2"/>
  <c r="C328" i="2"/>
  <c r="C329" i="2"/>
  <c r="O329" i="2" s="1"/>
  <c r="C330" i="2"/>
  <c r="O330" i="2" s="1"/>
  <c r="C331" i="2"/>
  <c r="O331" i="2" s="1"/>
  <c r="C332" i="2"/>
  <c r="C333" i="2"/>
  <c r="C334" i="2"/>
  <c r="C335" i="2"/>
  <c r="C336" i="2"/>
  <c r="C337" i="2"/>
  <c r="O337" i="2" s="1"/>
  <c r="C338" i="2"/>
  <c r="O338" i="2" s="1"/>
  <c r="C339" i="2"/>
  <c r="O339" i="2" s="1"/>
  <c r="C340" i="2"/>
  <c r="C341" i="2"/>
  <c r="C342" i="2"/>
  <c r="C343" i="2"/>
  <c r="C344" i="2"/>
  <c r="C345" i="2"/>
  <c r="O345" i="2" s="1"/>
  <c r="C346" i="2"/>
  <c r="O346" i="2" s="1"/>
  <c r="C347" i="2"/>
  <c r="O347" i="2" s="1"/>
  <c r="C348" i="2"/>
  <c r="C349" i="2"/>
  <c r="C350" i="2"/>
  <c r="C351" i="2"/>
  <c r="C352" i="2"/>
  <c r="C353" i="2"/>
  <c r="O353" i="2" s="1"/>
  <c r="C354" i="2"/>
  <c r="O354" i="2" s="1"/>
  <c r="C355" i="2"/>
  <c r="O355" i="2" s="1"/>
  <c r="C356" i="2"/>
  <c r="C357" i="2"/>
  <c r="C358" i="2"/>
  <c r="C359" i="2"/>
  <c r="C360" i="2"/>
  <c r="C361" i="2"/>
  <c r="O361" i="2" s="1"/>
  <c r="C362" i="2"/>
  <c r="P362" i="2" s="1"/>
  <c r="C363" i="2"/>
  <c r="O363" i="2" s="1"/>
  <c r="C364" i="2"/>
  <c r="C365" i="2"/>
  <c r="C366" i="2"/>
  <c r="C367" i="2"/>
  <c r="C368" i="2"/>
  <c r="P368" i="2" s="1"/>
  <c r="C369" i="2"/>
  <c r="O369" i="2" s="1"/>
  <c r="C370" i="2"/>
  <c r="O370" i="2" s="1"/>
  <c r="C371" i="2"/>
  <c r="O371" i="2" s="1"/>
  <c r="C372" i="2"/>
  <c r="C373" i="2"/>
  <c r="C374" i="2"/>
  <c r="C375" i="2"/>
  <c r="C376" i="2"/>
  <c r="C377" i="2"/>
  <c r="O377" i="2" s="1"/>
  <c r="C378" i="2"/>
  <c r="O378" i="2" s="1"/>
  <c r="C379" i="2"/>
  <c r="O379" i="2" s="1"/>
  <c r="C380" i="2"/>
  <c r="C381" i="2"/>
  <c r="C382" i="2"/>
  <c r="C383" i="2"/>
  <c r="C384" i="2"/>
  <c r="P384" i="2" s="1"/>
  <c r="C385" i="2"/>
  <c r="O385" i="2" s="1"/>
  <c r="C386" i="2"/>
  <c r="O386" i="2" s="1"/>
  <c r="C387" i="2"/>
  <c r="O387" i="2" s="1"/>
  <c r="C388" i="2"/>
  <c r="C389" i="2"/>
  <c r="C390" i="2"/>
  <c r="C391" i="2"/>
  <c r="C392" i="2"/>
  <c r="C393" i="2"/>
  <c r="O393" i="2" s="1"/>
  <c r="C394" i="2"/>
  <c r="O394" i="2" s="1"/>
  <c r="C395" i="2"/>
  <c r="O395" i="2" s="1"/>
  <c r="C396" i="2"/>
  <c r="C397" i="2"/>
  <c r="C398" i="2"/>
  <c r="C399" i="2"/>
  <c r="C400" i="2"/>
  <c r="C401" i="2"/>
  <c r="O401" i="2" s="1"/>
  <c r="C402" i="2"/>
  <c r="O402" i="2" s="1"/>
  <c r="C403" i="2"/>
  <c r="O403" i="2" s="1"/>
  <c r="C404" i="2"/>
  <c r="C405" i="2"/>
  <c r="C406" i="2"/>
  <c r="P406" i="2" s="1"/>
  <c r="C407" i="2"/>
  <c r="C408" i="2"/>
  <c r="C409" i="2"/>
  <c r="O409" i="2" s="1"/>
  <c r="C410" i="2"/>
  <c r="P410" i="2" s="1"/>
  <c r="C411" i="2"/>
  <c r="O411" i="2" s="1"/>
  <c r="C412" i="2"/>
  <c r="C413" i="2"/>
  <c r="C414" i="2"/>
  <c r="C415" i="2"/>
  <c r="C416" i="2"/>
  <c r="C417" i="2"/>
  <c r="O417" i="2" s="1"/>
  <c r="C418" i="2"/>
  <c r="O418" i="2" s="1"/>
  <c r="C419" i="2"/>
  <c r="O419" i="2" s="1"/>
  <c r="C420" i="2"/>
  <c r="C421" i="2"/>
  <c r="C422" i="2"/>
  <c r="C423" i="2"/>
  <c r="C424" i="2"/>
  <c r="C425" i="2"/>
  <c r="O425" i="2" s="1"/>
  <c r="C426" i="2"/>
  <c r="O426" i="2" s="1"/>
  <c r="C427" i="2"/>
  <c r="O427" i="2" s="1"/>
  <c r="C428" i="2"/>
  <c r="C429" i="2"/>
  <c r="C430" i="2"/>
  <c r="C431" i="2"/>
  <c r="C432" i="2"/>
  <c r="C433" i="2"/>
  <c r="O433" i="2" s="1"/>
  <c r="C434" i="2"/>
  <c r="O434" i="2" s="1"/>
  <c r="C435" i="2"/>
  <c r="O435" i="2" s="1"/>
  <c r="C436" i="2"/>
  <c r="C437" i="2"/>
  <c r="C438" i="2"/>
  <c r="C439" i="2"/>
  <c r="C440" i="2"/>
  <c r="C441" i="2"/>
  <c r="O441" i="2" s="1"/>
  <c r="C442" i="2"/>
  <c r="O442" i="2" s="1"/>
  <c r="C443" i="2"/>
  <c r="O443" i="2" s="1"/>
  <c r="C444" i="2"/>
  <c r="C445" i="2"/>
  <c r="C446" i="2"/>
  <c r="C447" i="2"/>
  <c r="C448" i="2"/>
  <c r="P448" i="2" s="1"/>
  <c r="C449" i="2"/>
  <c r="O449" i="2" s="1"/>
  <c r="C450" i="2"/>
  <c r="O450" i="2" s="1"/>
  <c r="C451" i="2"/>
  <c r="O451" i="2" s="1"/>
  <c r="C452" i="2"/>
  <c r="C453" i="2"/>
  <c r="C454" i="2"/>
  <c r="P454" i="2" s="1"/>
  <c r="C455" i="2"/>
  <c r="C456" i="2"/>
  <c r="C457" i="2"/>
  <c r="O457" i="2" s="1"/>
  <c r="C458" i="2"/>
  <c r="O458" i="2" s="1"/>
  <c r="C459" i="2"/>
  <c r="O459" i="2" s="1"/>
  <c r="C460" i="2"/>
  <c r="C461" i="2"/>
  <c r="C462" i="2"/>
  <c r="C463" i="2"/>
  <c r="C464" i="2"/>
  <c r="C465" i="2"/>
  <c r="O465" i="2" s="1"/>
  <c r="C466" i="2"/>
  <c r="O466" i="2" s="1"/>
  <c r="C467" i="2"/>
  <c r="O467" i="2" s="1"/>
  <c r="C468" i="2"/>
  <c r="C469" i="2"/>
  <c r="C470" i="2"/>
  <c r="P470" i="2" s="1"/>
  <c r="C471" i="2"/>
  <c r="C472" i="2"/>
  <c r="C473" i="2"/>
  <c r="O473" i="2" s="1"/>
  <c r="C474" i="2"/>
  <c r="O474" i="2" s="1"/>
  <c r="C475" i="2"/>
  <c r="O475" i="2" s="1"/>
  <c r="C476" i="2"/>
  <c r="C477" i="2"/>
  <c r="C478" i="2"/>
  <c r="C479" i="2"/>
  <c r="C480" i="2"/>
  <c r="C481" i="2"/>
  <c r="O481" i="2" s="1"/>
  <c r="C482" i="2"/>
  <c r="O482" i="2" s="1"/>
  <c r="C483" i="2"/>
  <c r="O483" i="2" s="1"/>
  <c r="C484" i="2"/>
  <c r="C485" i="2"/>
  <c r="C486" i="2"/>
  <c r="C487" i="2"/>
  <c r="C488" i="2"/>
  <c r="C489" i="2"/>
  <c r="O489" i="2" s="1"/>
  <c r="C490" i="2"/>
  <c r="P490" i="2" s="1"/>
  <c r="C491" i="2"/>
  <c r="O491" i="2" s="1"/>
  <c r="C492" i="2"/>
  <c r="C493" i="2"/>
  <c r="C494" i="2"/>
  <c r="C495" i="2"/>
  <c r="C496" i="2"/>
  <c r="P496" i="2" s="1"/>
  <c r="C497" i="2"/>
  <c r="O497" i="2" s="1"/>
  <c r="C498" i="2"/>
  <c r="O498" i="2" s="1"/>
  <c r="C499" i="2"/>
  <c r="O499" i="2" s="1"/>
  <c r="C500" i="2"/>
  <c r="C501" i="2"/>
  <c r="C502" i="2"/>
  <c r="C503" i="2"/>
  <c r="C504" i="2"/>
  <c r="C505" i="2"/>
  <c r="O505" i="2" s="1"/>
  <c r="C506" i="2"/>
  <c r="O506" i="2" s="1"/>
  <c r="C507" i="2"/>
  <c r="O507" i="2" s="1"/>
  <c r="C508" i="2"/>
  <c r="C509" i="2"/>
  <c r="C510" i="2"/>
  <c r="C511" i="2"/>
  <c r="C512" i="2"/>
  <c r="C513" i="2"/>
  <c r="O513" i="2" s="1"/>
  <c r="C514" i="2"/>
  <c r="O514" i="2" s="1"/>
  <c r="C515" i="2"/>
  <c r="O515" i="2" s="1"/>
  <c r="C516" i="2"/>
  <c r="C517" i="2"/>
  <c r="C518" i="2"/>
  <c r="C519" i="2"/>
  <c r="C520" i="2"/>
  <c r="C521" i="2"/>
  <c r="O521" i="2" s="1"/>
  <c r="C522" i="2"/>
  <c r="O522" i="2" s="1"/>
  <c r="C523" i="2"/>
  <c r="O523" i="2" s="1"/>
  <c r="C524" i="2"/>
  <c r="C525" i="2"/>
  <c r="C526" i="2"/>
  <c r="C527" i="2"/>
  <c r="C528" i="2"/>
  <c r="C529" i="2"/>
  <c r="O529" i="2" s="1"/>
  <c r="C530" i="2"/>
  <c r="O530" i="2" s="1"/>
  <c r="C531" i="2"/>
  <c r="O531" i="2" s="1"/>
  <c r="C532" i="2"/>
  <c r="C533" i="2"/>
  <c r="C534" i="2"/>
  <c r="P534" i="2" s="1"/>
  <c r="C535" i="2"/>
  <c r="C536" i="2"/>
  <c r="C537" i="2"/>
  <c r="O537" i="2" s="1"/>
  <c r="C538" i="2"/>
  <c r="P538" i="2" s="1"/>
  <c r="C539" i="2"/>
  <c r="O539" i="2" s="1"/>
  <c r="C540" i="2"/>
  <c r="C541" i="2"/>
  <c r="C542" i="2"/>
  <c r="C543" i="2"/>
  <c r="C544" i="2"/>
  <c r="C545" i="2"/>
  <c r="O545" i="2" s="1"/>
  <c r="C546" i="2"/>
  <c r="O546" i="2" s="1"/>
  <c r="C547" i="2"/>
  <c r="O547" i="2" s="1"/>
  <c r="C548" i="2"/>
  <c r="C549" i="2"/>
  <c r="C550" i="2"/>
  <c r="C551" i="2"/>
  <c r="C552" i="2"/>
  <c r="C553" i="2"/>
  <c r="O553" i="2" s="1"/>
  <c r="C554" i="2"/>
  <c r="P554" i="2" s="1"/>
  <c r="C555" i="2"/>
  <c r="O555" i="2" s="1"/>
  <c r="C556" i="2"/>
  <c r="C557" i="2"/>
  <c r="C558" i="2"/>
  <c r="C559" i="2"/>
  <c r="C560" i="2"/>
  <c r="C561" i="2"/>
  <c r="O561" i="2" s="1"/>
  <c r="C562" i="2"/>
  <c r="O562" i="2" s="1"/>
  <c r="C563" i="2"/>
  <c r="O563" i="2" s="1"/>
  <c r="C564" i="2"/>
  <c r="C565" i="2"/>
  <c r="C566" i="2"/>
  <c r="C567" i="2"/>
  <c r="C568" i="2"/>
  <c r="C569" i="2"/>
  <c r="O569" i="2" s="1"/>
  <c r="C570" i="2"/>
  <c r="O570" i="2" s="1"/>
  <c r="C571" i="2"/>
  <c r="O571" i="2" s="1"/>
  <c r="C572" i="2"/>
  <c r="C573" i="2"/>
  <c r="C574" i="2"/>
  <c r="C575" i="2"/>
  <c r="C576" i="2"/>
  <c r="P576" i="2" s="1"/>
  <c r="C577" i="2"/>
  <c r="O577" i="2" s="1"/>
  <c r="C578" i="2"/>
  <c r="O578" i="2" s="1"/>
  <c r="C579" i="2"/>
  <c r="O579" i="2" s="1"/>
  <c r="C580" i="2"/>
  <c r="C581" i="2"/>
  <c r="C582" i="2"/>
  <c r="P582" i="2" s="1"/>
  <c r="C583" i="2"/>
  <c r="C584" i="2"/>
  <c r="C585" i="2"/>
  <c r="O585" i="2" s="1"/>
  <c r="C586" i="2"/>
  <c r="O586" i="2" s="1"/>
  <c r="C587" i="2"/>
  <c r="O587" i="2" s="1"/>
  <c r="C588" i="2"/>
  <c r="C589" i="2"/>
  <c r="C590" i="2"/>
  <c r="C591" i="2"/>
  <c r="C592" i="2"/>
  <c r="C593" i="2"/>
  <c r="O593" i="2" s="1"/>
  <c r="C594" i="2"/>
  <c r="O594" i="2" s="1"/>
  <c r="C595" i="2"/>
  <c r="O595" i="2" s="1"/>
  <c r="C596" i="2"/>
  <c r="C597" i="2"/>
  <c r="C598" i="2"/>
  <c r="C599" i="2"/>
  <c r="C600" i="2"/>
  <c r="C601" i="2"/>
  <c r="O601" i="2" s="1"/>
  <c r="C602" i="2"/>
  <c r="O602" i="2" s="1"/>
  <c r="C603" i="2"/>
  <c r="O603" i="2" s="1"/>
  <c r="C604" i="2"/>
  <c r="C605" i="2"/>
  <c r="C606" i="2"/>
  <c r="C607" i="2"/>
  <c r="C608" i="2"/>
  <c r="C609" i="2"/>
  <c r="O609" i="2" s="1"/>
  <c r="C610" i="2"/>
  <c r="O610" i="2" s="1"/>
  <c r="C611" i="2"/>
  <c r="O611" i="2" s="1"/>
  <c r="C612" i="2"/>
  <c r="C613" i="2"/>
  <c r="C614" i="2"/>
  <c r="C615" i="2"/>
  <c r="C616" i="2"/>
  <c r="C617" i="2"/>
  <c r="O617" i="2" s="1"/>
  <c r="C618" i="2"/>
  <c r="P618" i="2" s="1"/>
  <c r="C619" i="2"/>
  <c r="O619" i="2" s="1"/>
  <c r="C620" i="2"/>
  <c r="C621" i="2"/>
  <c r="C622" i="2"/>
  <c r="C623" i="2"/>
  <c r="C624" i="2"/>
  <c r="P624" i="2" s="1"/>
  <c r="C625" i="2"/>
  <c r="O625" i="2" s="1"/>
  <c r="C626" i="2"/>
  <c r="O626" i="2" s="1"/>
  <c r="C627" i="2"/>
  <c r="O627" i="2" s="1"/>
  <c r="C628" i="2"/>
  <c r="C629" i="2"/>
  <c r="C630" i="2"/>
  <c r="C631" i="2"/>
  <c r="C632" i="2"/>
  <c r="C633" i="2"/>
  <c r="O633" i="2" s="1"/>
  <c r="C634" i="2"/>
  <c r="O634" i="2" s="1"/>
  <c r="C635" i="2"/>
  <c r="O635" i="2" s="1"/>
  <c r="C636" i="2"/>
  <c r="C637" i="2"/>
  <c r="C638" i="2"/>
  <c r="C639" i="2"/>
  <c r="C640" i="2"/>
  <c r="P640" i="2" s="1"/>
  <c r="C641" i="2"/>
  <c r="O641" i="2" s="1"/>
  <c r="C642" i="2"/>
  <c r="O642" i="2" s="1"/>
  <c r="C643" i="2"/>
  <c r="O643" i="2" s="1"/>
  <c r="C644" i="2"/>
  <c r="C645" i="2"/>
  <c r="C646" i="2"/>
  <c r="C647" i="2"/>
  <c r="C648" i="2"/>
  <c r="C649" i="2"/>
  <c r="O649" i="2" s="1"/>
  <c r="C650" i="2"/>
  <c r="O650" i="2" s="1"/>
  <c r="C651" i="2"/>
  <c r="O651" i="2" s="1"/>
  <c r="C652" i="2"/>
  <c r="C653" i="2"/>
  <c r="C654" i="2"/>
  <c r="C655" i="2"/>
  <c r="C656" i="2"/>
  <c r="C657" i="2"/>
  <c r="O657" i="2" s="1"/>
  <c r="C658" i="2"/>
  <c r="O658" i="2" s="1"/>
  <c r="C659" i="2"/>
  <c r="O659" i="2" s="1"/>
  <c r="C660" i="2"/>
  <c r="C661" i="2"/>
  <c r="C662" i="2"/>
  <c r="P662" i="2" s="1"/>
  <c r="C663" i="2"/>
  <c r="C664" i="2"/>
  <c r="C665" i="2"/>
  <c r="O665" i="2" s="1"/>
  <c r="C666" i="2"/>
  <c r="P666" i="2" s="1"/>
  <c r="C667" i="2"/>
  <c r="O667" i="2" s="1"/>
  <c r="C668" i="2"/>
  <c r="C669" i="2"/>
  <c r="C670" i="2"/>
  <c r="C671" i="2"/>
  <c r="C672" i="2"/>
  <c r="C673" i="2"/>
  <c r="O673" i="2" s="1"/>
  <c r="C674" i="2"/>
  <c r="O674" i="2" s="1"/>
  <c r="C675" i="2"/>
  <c r="O675" i="2" s="1"/>
  <c r="C676" i="2"/>
  <c r="C677" i="2"/>
  <c r="C678" i="2"/>
  <c r="C679" i="2"/>
  <c r="C680" i="2"/>
  <c r="C681" i="2"/>
  <c r="O681" i="2" s="1"/>
  <c r="C682" i="2"/>
  <c r="O682" i="2" s="1"/>
  <c r="C683" i="2"/>
  <c r="O683" i="2" s="1"/>
  <c r="C684" i="2"/>
  <c r="O684" i="2" s="1"/>
  <c r="C685" i="2"/>
  <c r="O685" i="2" s="1"/>
  <c r="C686" i="2"/>
  <c r="O686" i="2" s="1"/>
  <c r="C687" i="2"/>
  <c r="O687" i="2" s="1"/>
  <c r="C688" i="2"/>
  <c r="O688" i="2" s="1"/>
  <c r="C689" i="2"/>
  <c r="O689" i="2" s="1"/>
  <c r="C690" i="2"/>
  <c r="O690" i="2" s="1"/>
  <c r="C691" i="2"/>
  <c r="O691" i="2" s="1"/>
  <c r="C692" i="2"/>
  <c r="P692" i="2" s="1"/>
  <c r="C693" i="2"/>
  <c r="O693" i="2" s="1"/>
  <c r="C694" i="2"/>
  <c r="P694" i="2" s="1"/>
  <c r="C695" i="2"/>
  <c r="O695" i="2" s="1"/>
  <c r="C696" i="2"/>
  <c r="O696" i="2" s="1"/>
  <c r="C697" i="2"/>
  <c r="O697" i="2" s="1"/>
  <c r="C698" i="2"/>
  <c r="O698" i="2" s="1"/>
  <c r="C699" i="2"/>
  <c r="O699" i="2" s="1"/>
  <c r="C700" i="2"/>
  <c r="P700" i="2" s="1"/>
  <c r="C701" i="2"/>
  <c r="O701" i="2" s="1"/>
  <c r="C702" i="2"/>
  <c r="O702" i="2" s="1"/>
  <c r="C703" i="2"/>
  <c r="O703" i="2" s="1"/>
  <c r="C704" i="2"/>
  <c r="O704" i="2" s="1"/>
  <c r="C705" i="2"/>
  <c r="O705" i="2" s="1"/>
  <c r="C706" i="2"/>
  <c r="O706" i="2" s="1"/>
  <c r="C707" i="2"/>
  <c r="O707" i="2" s="1"/>
  <c r="C708" i="2"/>
  <c r="P708" i="2" s="1"/>
  <c r="C709" i="2"/>
  <c r="O709" i="2" s="1"/>
  <c r="C710" i="2"/>
  <c r="P710" i="2" s="1"/>
  <c r="C711" i="2"/>
  <c r="O711" i="2" s="1"/>
  <c r="C712" i="2"/>
  <c r="O712" i="2" s="1"/>
  <c r="C713" i="2"/>
  <c r="O713" i="2" s="1"/>
  <c r="C714" i="2"/>
  <c r="O714" i="2" s="1"/>
  <c r="C715" i="2"/>
  <c r="O715" i="2" s="1"/>
  <c r="C716" i="2"/>
  <c r="O716" i="2" s="1"/>
  <c r="C717" i="2"/>
  <c r="O717" i="2" s="1"/>
  <c r="C718" i="2"/>
  <c r="O718" i="2" s="1"/>
  <c r="C719" i="2"/>
  <c r="O719" i="2" s="1"/>
  <c r="C720" i="2"/>
  <c r="O720" i="2" s="1"/>
  <c r="C721" i="2"/>
  <c r="O721" i="2" s="1"/>
  <c r="C722" i="2"/>
  <c r="O722" i="2" s="1"/>
  <c r="C723" i="2"/>
  <c r="O723" i="2" s="1"/>
  <c r="C724" i="2"/>
  <c r="O724" i="2" s="1"/>
  <c r="C725" i="2"/>
  <c r="O725" i="2" s="1"/>
  <c r="C726" i="2"/>
  <c r="O726" i="2" s="1"/>
  <c r="C727" i="2"/>
  <c r="O727" i="2" s="1"/>
  <c r="C728" i="2"/>
  <c r="O728" i="2" s="1"/>
  <c r="C729" i="2"/>
  <c r="O729" i="2" s="1"/>
  <c r="C730" i="2"/>
  <c r="O730" i="2" s="1"/>
  <c r="C731" i="2"/>
  <c r="O731" i="2" s="1"/>
  <c r="C732" i="2"/>
  <c r="P732" i="2" s="1"/>
  <c r="C733" i="2"/>
  <c r="O733" i="2" s="1"/>
  <c r="C734" i="2"/>
  <c r="O734" i="2" s="1"/>
  <c r="C735" i="2"/>
  <c r="O735" i="2" s="1"/>
  <c r="C736" i="2"/>
  <c r="O736" i="2" s="1"/>
  <c r="T371" i="2" l="1"/>
  <c r="W371" i="2" s="1"/>
  <c r="O678" i="2"/>
  <c r="P678" i="2"/>
  <c r="O670" i="2"/>
  <c r="P670" i="2"/>
  <c r="O654" i="2"/>
  <c r="P654" i="2"/>
  <c r="O646" i="2"/>
  <c r="P646" i="2"/>
  <c r="O638" i="2"/>
  <c r="P638" i="2"/>
  <c r="O630" i="2"/>
  <c r="P630" i="2"/>
  <c r="O622" i="2"/>
  <c r="P622" i="2"/>
  <c r="O614" i="2"/>
  <c r="P614" i="2"/>
  <c r="O606" i="2"/>
  <c r="P606" i="2"/>
  <c r="O598" i="2"/>
  <c r="P598" i="2"/>
  <c r="O590" i="2"/>
  <c r="P590" i="2"/>
  <c r="O574" i="2"/>
  <c r="P574" i="2"/>
  <c r="O566" i="2"/>
  <c r="P566" i="2"/>
  <c r="O558" i="2"/>
  <c r="P558" i="2"/>
  <c r="O550" i="2"/>
  <c r="P550" i="2"/>
  <c r="O542" i="2"/>
  <c r="P542" i="2"/>
  <c r="O526" i="2"/>
  <c r="P526" i="2"/>
  <c r="O518" i="2"/>
  <c r="P518" i="2"/>
  <c r="O510" i="2"/>
  <c r="P510" i="2"/>
  <c r="O502" i="2"/>
  <c r="P502" i="2"/>
  <c r="O494" i="2"/>
  <c r="P494" i="2"/>
  <c r="O486" i="2"/>
  <c r="P486" i="2"/>
  <c r="O478" i="2"/>
  <c r="P478" i="2"/>
  <c r="O462" i="2"/>
  <c r="P462" i="2"/>
  <c r="O446" i="2"/>
  <c r="P446" i="2"/>
  <c r="O438" i="2"/>
  <c r="P438" i="2"/>
  <c r="O430" i="2"/>
  <c r="P430" i="2"/>
  <c r="O422" i="2"/>
  <c r="P422" i="2"/>
  <c r="O414" i="2"/>
  <c r="P414" i="2"/>
  <c r="O398" i="2"/>
  <c r="P398" i="2"/>
  <c r="O390" i="2"/>
  <c r="P390" i="2"/>
  <c r="O382" i="2"/>
  <c r="P382" i="2"/>
  <c r="O374" i="2"/>
  <c r="P374" i="2"/>
  <c r="O366" i="2"/>
  <c r="P366" i="2"/>
  <c r="O358" i="2"/>
  <c r="P358" i="2"/>
  <c r="O350" i="2"/>
  <c r="P350" i="2"/>
  <c r="O342" i="2"/>
  <c r="P342" i="2"/>
  <c r="O334" i="2"/>
  <c r="P334" i="2"/>
  <c r="O318" i="2"/>
  <c r="P318" i="2"/>
  <c r="O310" i="2"/>
  <c r="P310" i="2"/>
  <c r="O302" i="2"/>
  <c r="P302" i="2"/>
  <c r="O294" i="2"/>
  <c r="P294" i="2"/>
  <c r="O286" i="2"/>
  <c r="P286" i="2"/>
  <c r="O270" i="2"/>
  <c r="P270" i="2"/>
  <c r="O262" i="2"/>
  <c r="P262" i="2"/>
  <c r="O254" i="2"/>
  <c r="P254" i="2"/>
  <c r="O246" i="2"/>
  <c r="P246" i="2"/>
  <c r="O238" i="2"/>
  <c r="P238" i="2"/>
  <c r="O230" i="2"/>
  <c r="P230" i="2"/>
  <c r="O222" i="2"/>
  <c r="P222" i="2"/>
  <c r="O206" i="2"/>
  <c r="P206" i="2"/>
  <c r="O190" i="2"/>
  <c r="P190" i="2"/>
  <c r="O182" i="2"/>
  <c r="P182" i="2"/>
  <c r="O174" i="2"/>
  <c r="P174" i="2"/>
  <c r="O166" i="2"/>
  <c r="P166" i="2"/>
  <c r="O158" i="2"/>
  <c r="P158" i="2"/>
  <c r="O142" i="2"/>
  <c r="P142" i="2"/>
  <c r="O126" i="2"/>
  <c r="P126" i="2"/>
  <c r="O118" i="2"/>
  <c r="P118" i="2"/>
  <c r="O110" i="2"/>
  <c r="P110" i="2"/>
  <c r="O102" i="2"/>
  <c r="P102" i="2"/>
  <c r="O94" i="2"/>
  <c r="P94" i="2"/>
  <c r="O78" i="2"/>
  <c r="P78" i="2"/>
  <c r="O70" i="2"/>
  <c r="P70" i="2"/>
  <c r="O54" i="2"/>
  <c r="P54" i="2"/>
  <c r="O46" i="2"/>
  <c r="P46" i="2"/>
  <c r="O38" i="2"/>
  <c r="P38" i="2"/>
  <c r="O30" i="2"/>
  <c r="P30" i="2"/>
  <c r="O14" i="2"/>
  <c r="P14" i="2"/>
  <c r="P724" i="2"/>
  <c r="P716" i="2"/>
  <c r="P684" i="2"/>
  <c r="P643" i="2"/>
  <c r="P625" i="2"/>
  <c r="P602" i="2"/>
  <c r="P579" i="2"/>
  <c r="P561" i="2"/>
  <c r="P515" i="2"/>
  <c r="P497" i="2"/>
  <c r="P474" i="2"/>
  <c r="P451" i="2"/>
  <c r="P433" i="2"/>
  <c r="P387" i="2"/>
  <c r="P369" i="2"/>
  <c r="P346" i="2"/>
  <c r="P323" i="2"/>
  <c r="P305" i="2"/>
  <c r="P259" i="2"/>
  <c r="P241" i="2"/>
  <c r="P218" i="2"/>
  <c r="P195" i="2"/>
  <c r="P177" i="2"/>
  <c r="P131" i="2"/>
  <c r="P113" i="2"/>
  <c r="P67" i="2"/>
  <c r="P49" i="2"/>
  <c r="P26" i="2"/>
  <c r="O677" i="2"/>
  <c r="P677" i="2"/>
  <c r="O661" i="2"/>
  <c r="P661" i="2"/>
  <c r="O645" i="2"/>
  <c r="P645" i="2"/>
  <c r="O637" i="2"/>
  <c r="P637" i="2"/>
  <c r="O621" i="2"/>
  <c r="P621" i="2"/>
  <c r="O613" i="2"/>
  <c r="P613" i="2"/>
  <c r="O605" i="2"/>
  <c r="P605" i="2"/>
  <c r="O597" i="2"/>
  <c r="P597" i="2"/>
  <c r="O589" i="2"/>
  <c r="P589" i="2"/>
  <c r="O581" i="2"/>
  <c r="P581" i="2"/>
  <c r="O573" i="2"/>
  <c r="P573" i="2"/>
  <c r="O565" i="2"/>
  <c r="P565" i="2"/>
  <c r="O557" i="2"/>
  <c r="P557" i="2"/>
  <c r="O549" i="2"/>
  <c r="P549" i="2"/>
  <c r="O541" i="2"/>
  <c r="P541" i="2"/>
  <c r="O533" i="2"/>
  <c r="P533" i="2"/>
  <c r="O525" i="2"/>
  <c r="P525" i="2"/>
  <c r="O517" i="2"/>
  <c r="P517" i="2"/>
  <c r="O509" i="2"/>
  <c r="P509" i="2"/>
  <c r="O501" i="2"/>
  <c r="P501" i="2"/>
  <c r="O493" i="2"/>
  <c r="P493" i="2"/>
  <c r="O485" i="2"/>
  <c r="P485" i="2"/>
  <c r="O477" i="2"/>
  <c r="P477" i="2"/>
  <c r="O469" i="2"/>
  <c r="P469" i="2"/>
  <c r="O461" i="2"/>
  <c r="P461" i="2"/>
  <c r="O453" i="2"/>
  <c r="P453" i="2"/>
  <c r="O445" i="2"/>
  <c r="P445" i="2"/>
  <c r="O437" i="2"/>
  <c r="P437" i="2"/>
  <c r="O429" i="2"/>
  <c r="P429" i="2"/>
  <c r="O421" i="2"/>
  <c r="P421" i="2"/>
  <c r="O413" i="2"/>
  <c r="P413" i="2"/>
  <c r="O405" i="2"/>
  <c r="P405" i="2"/>
  <c r="O397" i="2"/>
  <c r="P397" i="2"/>
  <c r="O389" i="2"/>
  <c r="P389" i="2"/>
  <c r="O381" i="2"/>
  <c r="P381" i="2"/>
  <c r="O373" i="2"/>
  <c r="P373" i="2"/>
  <c r="O365" i="2"/>
  <c r="P365" i="2"/>
  <c r="O357" i="2"/>
  <c r="P357" i="2"/>
  <c r="O349" i="2"/>
  <c r="P349" i="2"/>
  <c r="O341" i="2"/>
  <c r="P341" i="2"/>
  <c r="O333" i="2"/>
  <c r="P333" i="2"/>
  <c r="O325" i="2"/>
  <c r="P325" i="2"/>
  <c r="O317" i="2"/>
  <c r="P317" i="2"/>
  <c r="O309" i="2"/>
  <c r="P309" i="2"/>
  <c r="O301" i="2"/>
  <c r="P301" i="2"/>
  <c r="O293" i="2"/>
  <c r="P293" i="2"/>
  <c r="O285" i="2"/>
  <c r="P285" i="2"/>
  <c r="O277" i="2"/>
  <c r="P277" i="2"/>
  <c r="O269" i="2"/>
  <c r="P269" i="2"/>
  <c r="O261" i="2"/>
  <c r="P261" i="2"/>
  <c r="O253" i="2"/>
  <c r="P253" i="2"/>
  <c r="O245" i="2"/>
  <c r="P245" i="2"/>
  <c r="O237" i="2"/>
  <c r="P237" i="2"/>
  <c r="O229" i="2"/>
  <c r="P229" i="2"/>
  <c r="O221" i="2"/>
  <c r="P221" i="2"/>
  <c r="O213" i="2"/>
  <c r="P213" i="2"/>
  <c r="O205" i="2"/>
  <c r="P205" i="2"/>
  <c r="O197" i="2"/>
  <c r="P197" i="2"/>
  <c r="O189" i="2"/>
  <c r="P189" i="2"/>
  <c r="O181" i="2"/>
  <c r="P181" i="2"/>
  <c r="O173" i="2"/>
  <c r="P173" i="2"/>
  <c r="O165" i="2"/>
  <c r="P165" i="2"/>
  <c r="O157" i="2"/>
  <c r="P157" i="2"/>
  <c r="O149" i="2"/>
  <c r="P149" i="2"/>
  <c r="O141" i="2"/>
  <c r="P141" i="2"/>
  <c r="O133" i="2"/>
  <c r="P133" i="2"/>
  <c r="O125" i="2"/>
  <c r="P125" i="2"/>
  <c r="O117" i="2"/>
  <c r="P117" i="2"/>
  <c r="O109" i="2"/>
  <c r="P109" i="2"/>
  <c r="O101" i="2"/>
  <c r="P101" i="2"/>
  <c r="O93" i="2"/>
  <c r="P93" i="2"/>
  <c r="O85" i="2"/>
  <c r="P85" i="2"/>
  <c r="O77" i="2"/>
  <c r="P77" i="2"/>
  <c r="O69" i="2"/>
  <c r="P69" i="2"/>
  <c r="O61" i="2"/>
  <c r="P61" i="2"/>
  <c r="O53" i="2"/>
  <c r="P53" i="2"/>
  <c r="O45" i="2"/>
  <c r="P45" i="2"/>
  <c r="O37" i="2"/>
  <c r="P37" i="2"/>
  <c r="O29" i="2"/>
  <c r="P29" i="2"/>
  <c r="O21" i="2"/>
  <c r="P21" i="2"/>
  <c r="O13" i="2"/>
  <c r="P13" i="2"/>
  <c r="P731" i="2"/>
  <c r="P723" i="2"/>
  <c r="P715" i="2"/>
  <c r="P707" i="2"/>
  <c r="P699" i="2"/>
  <c r="P691" i="2"/>
  <c r="P683" i="2"/>
  <c r="P665" i="2"/>
  <c r="P642" i="2"/>
  <c r="P619" i="2"/>
  <c r="P601" i="2"/>
  <c r="P578" i="2"/>
  <c r="P555" i="2"/>
  <c r="P537" i="2"/>
  <c r="P514" i="2"/>
  <c r="P491" i="2"/>
  <c r="P473" i="2"/>
  <c r="P450" i="2"/>
  <c r="P427" i="2"/>
  <c r="P409" i="2"/>
  <c r="P386" i="2"/>
  <c r="P363" i="2"/>
  <c r="P345" i="2"/>
  <c r="P322" i="2"/>
  <c r="P299" i="2"/>
  <c r="P281" i="2"/>
  <c r="P258" i="2"/>
  <c r="P235" i="2"/>
  <c r="P217" i="2"/>
  <c r="P194" i="2"/>
  <c r="P171" i="2"/>
  <c r="P153" i="2"/>
  <c r="P130" i="2"/>
  <c r="P107" i="2"/>
  <c r="P89" i="2"/>
  <c r="P66" i="2"/>
  <c r="P43" i="2"/>
  <c r="P25" i="2"/>
  <c r="O669" i="2"/>
  <c r="P669" i="2"/>
  <c r="O653" i="2"/>
  <c r="P653" i="2"/>
  <c r="O629" i="2"/>
  <c r="P629" i="2"/>
  <c r="O676" i="2"/>
  <c r="P676" i="2"/>
  <c r="O668" i="2"/>
  <c r="P668" i="2"/>
  <c r="O660" i="2"/>
  <c r="P660" i="2"/>
  <c r="O652" i="2"/>
  <c r="P652" i="2"/>
  <c r="O644" i="2"/>
  <c r="P644" i="2"/>
  <c r="O636" i="2"/>
  <c r="P636" i="2"/>
  <c r="O628" i="2"/>
  <c r="P628" i="2"/>
  <c r="O620" i="2"/>
  <c r="P620" i="2"/>
  <c r="O612" i="2"/>
  <c r="P612" i="2"/>
  <c r="O604" i="2"/>
  <c r="P604" i="2"/>
  <c r="O596" i="2"/>
  <c r="P596" i="2"/>
  <c r="O588" i="2"/>
  <c r="P588" i="2"/>
  <c r="O580" i="2"/>
  <c r="P580" i="2"/>
  <c r="O572" i="2"/>
  <c r="P572" i="2"/>
  <c r="O564" i="2"/>
  <c r="P564" i="2"/>
  <c r="O556" i="2"/>
  <c r="P556" i="2"/>
  <c r="O548" i="2"/>
  <c r="P548" i="2"/>
  <c r="O540" i="2"/>
  <c r="P540" i="2"/>
  <c r="O532" i="2"/>
  <c r="P532" i="2"/>
  <c r="O524" i="2"/>
  <c r="P524" i="2"/>
  <c r="O516" i="2"/>
  <c r="P516" i="2"/>
  <c r="O508" i="2"/>
  <c r="P508" i="2"/>
  <c r="O500" i="2"/>
  <c r="P500" i="2"/>
  <c r="O492" i="2"/>
  <c r="P492" i="2"/>
  <c r="O484" i="2"/>
  <c r="P484" i="2"/>
  <c r="O476" i="2"/>
  <c r="P476" i="2"/>
  <c r="O468" i="2"/>
  <c r="P468" i="2"/>
  <c r="O460" i="2"/>
  <c r="P460" i="2"/>
  <c r="O452" i="2"/>
  <c r="P452" i="2"/>
  <c r="O444" i="2"/>
  <c r="P444" i="2"/>
  <c r="O436" i="2"/>
  <c r="P436" i="2"/>
  <c r="O428" i="2"/>
  <c r="P428" i="2"/>
  <c r="O420" i="2"/>
  <c r="P420" i="2"/>
  <c r="O412" i="2"/>
  <c r="P412" i="2"/>
  <c r="O404" i="2"/>
  <c r="P404" i="2"/>
  <c r="O396" i="2"/>
  <c r="P396" i="2"/>
  <c r="O388" i="2"/>
  <c r="P388" i="2"/>
  <c r="O380" i="2"/>
  <c r="P380" i="2"/>
  <c r="O372" i="2"/>
  <c r="P372" i="2"/>
  <c r="O364" i="2"/>
  <c r="P364" i="2"/>
  <c r="O356" i="2"/>
  <c r="P356" i="2"/>
  <c r="O348" i="2"/>
  <c r="P348" i="2"/>
  <c r="O340" i="2"/>
  <c r="P340" i="2"/>
  <c r="O332" i="2"/>
  <c r="P332" i="2"/>
  <c r="O324" i="2"/>
  <c r="P324" i="2"/>
  <c r="O316" i="2"/>
  <c r="P316" i="2"/>
  <c r="O308" i="2"/>
  <c r="P308" i="2"/>
  <c r="O300" i="2"/>
  <c r="P300" i="2"/>
  <c r="O292" i="2"/>
  <c r="P292" i="2"/>
  <c r="O284" i="2"/>
  <c r="P284" i="2"/>
  <c r="O276" i="2"/>
  <c r="P276" i="2"/>
  <c r="O268" i="2"/>
  <c r="P268" i="2"/>
  <c r="O260" i="2"/>
  <c r="P260" i="2"/>
  <c r="O252" i="2"/>
  <c r="P252" i="2"/>
  <c r="O244" i="2"/>
  <c r="P244" i="2"/>
  <c r="O236" i="2"/>
  <c r="P236" i="2"/>
  <c r="O228" i="2"/>
  <c r="P228" i="2"/>
  <c r="O220" i="2"/>
  <c r="P220" i="2"/>
  <c r="O212" i="2"/>
  <c r="P212" i="2"/>
  <c r="O204" i="2"/>
  <c r="P204" i="2"/>
  <c r="O196" i="2"/>
  <c r="P196" i="2"/>
  <c r="O188" i="2"/>
  <c r="P188" i="2"/>
  <c r="O180" i="2"/>
  <c r="P180" i="2"/>
  <c r="O172" i="2"/>
  <c r="P172" i="2"/>
  <c r="O164" i="2"/>
  <c r="P164" i="2"/>
  <c r="O156" i="2"/>
  <c r="P156" i="2"/>
  <c r="O148" i="2"/>
  <c r="P148" i="2"/>
  <c r="O140" i="2"/>
  <c r="P140" i="2"/>
  <c r="O132" i="2"/>
  <c r="P132" i="2"/>
  <c r="O124" i="2"/>
  <c r="P124" i="2"/>
  <c r="O116" i="2"/>
  <c r="P116" i="2"/>
  <c r="O108" i="2"/>
  <c r="P108" i="2"/>
  <c r="O100" i="2"/>
  <c r="P100" i="2"/>
  <c r="O92" i="2"/>
  <c r="P92" i="2"/>
  <c r="O84" i="2"/>
  <c r="P84" i="2"/>
  <c r="O76" i="2"/>
  <c r="P76" i="2"/>
  <c r="O68" i="2"/>
  <c r="P68" i="2"/>
  <c r="O60" i="2"/>
  <c r="P60" i="2"/>
  <c r="O52" i="2"/>
  <c r="P52" i="2"/>
  <c r="O44" i="2"/>
  <c r="P44" i="2"/>
  <c r="O36" i="2"/>
  <c r="P36" i="2"/>
  <c r="O28" i="2"/>
  <c r="P28" i="2"/>
  <c r="O20" i="2"/>
  <c r="P20" i="2"/>
  <c r="O12" i="2"/>
  <c r="P12" i="2"/>
  <c r="P730" i="2"/>
  <c r="P722" i="2"/>
  <c r="P714" i="2"/>
  <c r="P706" i="2"/>
  <c r="P698" i="2"/>
  <c r="P690" i="2"/>
  <c r="P682" i="2"/>
  <c r="P659" i="2"/>
  <c r="P641" i="2"/>
  <c r="P595" i="2"/>
  <c r="P577" i="2"/>
  <c r="P531" i="2"/>
  <c r="P513" i="2"/>
  <c r="P467" i="2"/>
  <c r="P449" i="2"/>
  <c r="P426" i="2"/>
  <c r="P403" i="2"/>
  <c r="P385" i="2"/>
  <c r="P339" i="2"/>
  <c r="P321" i="2"/>
  <c r="P275" i="2"/>
  <c r="P257" i="2"/>
  <c r="P211" i="2"/>
  <c r="P193" i="2"/>
  <c r="P147" i="2"/>
  <c r="P129" i="2"/>
  <c r="P83" i="2"/>
  <c r="P65" i="2"/>
  <c r="P42" i="2"/>
  <c r="P19" i="2"/>
  <c r="P737" i="2"/>
  <c r="P729" i="2"/>
  <c r="P721" i="2"/>
  <c r="P713" i="2"/>
  <c r="P705" i="2"/>
  <c r="P697" i="2"/>
  <c r="P689" i="2"/>
  <c r="P681" i="2"/>
  <c r="P658" i="2"/>
  <c r="P635" i="2"/>
  <c r="P617" i="2"/>
  <c r="P594" i="2"/>
  <c r="P571" i="2"/>
  <c r="P553" i="2"/>
  <c r="P530" i="2"/>
  <c r="P507" i="2"/>
  <c r="P489" i="2"/>
  <c r="P466" i="2"/>
  <c r="P443" i="2"/>
  <c r="P425" i="2"/>
  <c r="P402" i="2"/>
  <c r="P379" i="2"/>
  <c r="P361" i="2"/>
  <c r="P338" i="2"/>
  <c r="P315" i="2"/>
  <c r="P297" i="2"/>
  <c r="P274" i="2"/>
  <c r="P251" i="2"/>
  <c r="P233" i="2"/>
  <c r="P210" i="2"/>
  <c r="P187" i="2"/>
  <c r="P169" i="2"/>
  <c r="P146" i="2"/>
  <c r="P123" i="2"/>
  <c r="P105" i="2"/>
  <c r="P82" i="2"/>
  <c r="P59" i="2"/>
  <c r="P41" i="2"/>
  <c r="P18" i="2"/>
  <c r="P736" i="2"/>
  <c r="P728" i="2"/>
  <c r="P720" i="2"/>
  <c r="P712" i="2"/>
  <c r="P704" i="2"/>
  <c r="P696" i="2"/>
  <c r="P688" i="2"/>
  <c r="P675" i="2"/>
  <c r="P657" i="2"/>
  <c r="P634" i="2"/>
  <c r="P611" i="2"/>
  <c r="P593" i="2"/>
  <c r="P570" i="2"/>
  <c r="P547" i="2"/>
  <c r="P529" i="2"/>
  <c r="P506" i="2"/>
  <c r="P483" i="2"/>
  <c r="P465" i="2"/>
  <c r="P442" i="2"/>
  <c r="P419" i="2"/>
  <c r="P401" i="2"/>
  <c r="P378" i="2"/>
  <c r="P355" i="2"/>
  <c r="P337" i="2"/>
  <c r="P314" i="2"/>
  <c r="P291" i="2"/>
  <c r="P273" i="2"/>
  <c r="P250" i="2"/>
  <c r="P227" i="2"/>
  <c r="P209" i="2"/>
  <c r="P186" i="2"/>
  <c r="P163" i="2"/>
  <c r="P145" i="2"/>
  <c r="P122" i="2"/>
  <c r="P99" i="2"/>
  <c r="P81" i="2"/>
  <c r="P58" i="2"/>
  <c r="P35" i="2"/>
  <c r="P17" i="2"/>
  <c r="P735" i="2"/>
  <c r="P727" i="2"/>
  <c r="P719" i="2"/>
  <c r="P711" i="2"/>
  <c r="P703" i="2"/>
  <c r="P695" i="2"/>
  <c r="P687" i="2"/>
  <c r="P674" i="2"/>
  <c r="P651" i="2"/>
  <c r="P633" i="2"/>
  <c r="P610" i="2"/>
  <c r="P587" i="2"/>
  <c r="P569" i="2"/>
  <c r="P546" i="2"/>
  <c r="P523" i="2"/>
  <c r="P505" i="2"/>
  <c r="P482" i="2"/>
  <c r="P459" i="2"/>
  <c r="P441" i="2"/>
  <c r="P418" i="2"/>
  <c r="P395" i="2"/>
  <c r="P377" i="2"/>
  <c r="P354" i="2"/>
  <c r="P331" i="2"/>
  <c r="P313" i="2"/>
  <c r="P290" i="2"/>
  <c r="P267" i="2"/>
  <c r="P249" i="2"/>
  <c r="P226" i="2"/>
  <c r="P203" i="2"/>
  <c r="P185" i="2"/>
  <c r="P162" i="2"/>
  <c r="P139" i="2"/>
  <c r="P121" i="2"/>
  <c r="P98" i="2"/>
  <c r="P75" i="2"/>
  <c r="P57" i="2"/>
  <c r="P34" i="2"/>
  <c r="P11" i="2"/>
  <c r="O680" i="2"/>
  <c r="P680" i="2"/>
  <c r="O672" i="2"/>
  <c r="P672" i="2"/>
  <c r="O664" i="2"/>
  <c r="P664" i="2"/>
  <c r="O656" i="2"/>
  <c r="P656" i="2"/>
  <c r="O648" i="2"/>
  <c r="P648" i="2"/>
  <c r="O632" i="2"/>
  <c r="P632" i="2"/>
  <c r="O616" i="2"/>
  <c r="P616" i="2"/>
  <c r="O608" i="2"/>
  <c r="P608" i="2"/>
  <c r="O600" i="2"/>
  <c r="P600" i="2"/>
  <c r="O592" i="2"/>
  <c r="P592" i="2"/>
  <c r="O584" i="2"/>
  <c r="P584" i="2"/>
  <c r="O568" i="2"/>
  <c r="P568" i="2"/>
  <c r="O560" i="2"/>
  <c r="P560" i="2"/>
  <c r="O552" i="2"/>
  <c r="P552" i="2"/>
  <c r="O544" i="2"/>
  <c r="P544" i="2"/>
  <c r="O536" i="2"/>
  <c r="P536" i="2"/>
  <c r="O528" i="2"/>
  <c r="P528" i="2"/>
  <c r="O520" i="2"/>
  <c r="P520" i="2"/>
  <c r="O512" i="2"/>
  <c r="P512" i="2"/>
  <c r="O504" i="2"/>
  <c r="P504" i="2"/>
  <c r="O488" i="2"/>
  <c r="P488" i="2"/>
  <c r="O480" i="2"/>
  <c r="P480" i="2"/>
  <c r="O472" i="2"/>
  <c r="P472" i="2"/>
  <c r="O464" i="2"/>
  <c r="P464" i="2"/>
  <c r="O456" i="2"/>
  <c r="P456" i="2"/>
  <c r="O440" i="2"/>
  <c r="P440" i="2"/>
  <c r="O432" i="2"/>
  <c r="P432" i="2"/>
  <c r="O424" i="2"/>
  <c r="P424" i="2"/>
  <c r="O416" i="2"/>
  <c r="P416" i="2"/>
  <c r="O408" i="2"/>
  <c r="P408" i="2"/>
  <c r="O400" i="2"/>
  <c r="P400" i="2"/>
  <c r="O392" i="2"/>
  <c r="P392" i="2"/>
  <c r="O376" i="2"/>
  <c r="P376" i="2"/>
  <c r="O360" i="2"/>
  <c r="P360" i="2"/>
  <c r="O352" i="2"/>
  <c r="P352" i="2"/>
  <c r="O344" i="2"/>
  <c r="P344" i="2"/>
  <c r="O336" i="2"/>
  <c r="P336" i="2"/>
  <c r="O328" i="2"/>
  <c r="P328" i="2"/>
  <c r="O312" i="2"/>
  <c r="P312" i="2"/>
  <c r="O304" i="2"/>
  <c r="P304" i="2"/>
  <c r="O296" i="2"/>
  <c r="P296" i="2"/>
  <c r="O288" i="2"/>
  <c r="P288" i="2"/>
  <c r="O280" i="2"/>
  <c r="P280" i="2"/>
  <c r="O272" i="2"/>
  <c r="P272" i="2"/>
  <c r="O264" i="2"/>
  <c r="P264" i="2"/>
  <c r="O256" i="2"/>
  <c r="P256" i="2"/>
  <c r="O248" i="2"/>
  <c r="P248" i="2"/>
  <c r="O232" i="2"/>
  <c r="P232" i="2"/>
  <c r="O224" i="2"/>
  <c r="P224" i="2"/>
  <c r="O216" i="2"/>
  <c r="P216" i="2"/>
  <c r="O208" i="2"/>
  <c r="P208" i="2"/>
  <c r="O200" i="2"/>
  <c r="P200" i="2"/>
  <c r="O184" i="2"/>
  <c r="P184" i="2"/>
  <c r="O168" i="2"/>
  <c r="P168" i="2"/>
  <c r="O160" i="2"/>
  <c r="P160" i="2"/>
  <c r="O152" i="2"/>
  <c r="P152" i="2"/>
  <c r="O144" i="2"/>
  <c r="P144" i="2"/>
  <c r="O136" i="2"/>
  <c r="P136" i="2"/>
  <c r="O120" i="2"/>
  <c r="P120" i="2"/>
  <c r="O104" i="2"/>
  <c r="P104" i="2"/>
  <c r="O96" i="2"/>
  <c r="P96" i="2"/>
  <c r="O88" i="2"/>
  <c r="P88" i="2"/>
  <c r="O80" i="2"/>
  <c r="P80" i="2"/>
  <c r="O72" i="2"/>
  <c r="P72" i="2"/>
  <c r="O64" i="2"/>
  <c r="P64" i="2"/>
  <c r="O56" i="2"/>
  <c r="P56" i="2"/>
  <c r="O48" i="2"/>
  <c r="P48" i="2"/>
  <c r="O40" i="2"/>
  <c r="P40" i="2"/>
  <c r="O32" i="2"/>
  <c r="P32" i="2"/>
  <c r="O24" i="2"/>
  <c r="P24" i="2"/>
  <c r="O16" i="2"/>
  <c r="P16" i="2"/>
  <c r="O8" i="2"/>
  <c r="P8" i="2"/>
  <c r="P734" i="2"/>
  <c r="P726" i="2"/>
  <c r="P718" i="2"/>
  <c r="P702" i="2"/>
  <c r="P686" i="2"/>
  <c r="P673" i="2"/>
  <c r="P650" i="2"/>
  <c r="P627" i="2"/>
  <c r="P609" i="2"/>
  <c r="P586" i="2"/>
  <c r="P563" i="2"/>
  <c r="P545" i="2"/>
  <c r="P522" i="2"/>
  <c r="P499" i="2"/>
  <c r="P481" i="2"/>
  <c r="P458" i="2"/>
  <c r="P435" i="2"/>
  <c r="P417" i="2"/>
  <c r="P394" i="2"/>
  <c r="P371" i="2"/>
  <c r="P353" i="2"/>
  <c r="P330" i="2"/>
  <c r="P307" i="2"/>
  <c r="P289" i="2"/>
  <c r="P266" i="2"/>
  <c r="P243" i="2"/>
  <c r="P225" i="2"/>
  <c r="P202" i="2"/>
  <c r="P179" i="2"/>
  <c r="P161" i="2"/>
  <c r="P138" i="2"/>
  <c r="P115" i="2"/>
  <c r="P97" i="2"/>
  <c r="P74" i="2"/>
  <c r="P51" i="2"/>
  <c r="P33" i="2"/>
  <c r="P10" i="2"/>
  <c r="O679" i="2"/>
  <c r="P679" i="2"/>
  <c r="O671" i="2"/>
  <c r="P671" i="2"/>
  <c r="O663" i="2"/>
  <c r="P663" i="2"/>
  <c r="O655" i="2"/>
  <c r="P655" i="2"/>
  <c r="O647" i="2"/>
  <c r="P647" i="2"/>
  <c r="O639" i="2"/>
  <c r="P639" i="2"/>
  <c r="O631" i="2"/>
  <c r="P631" i="2"/>
  <c r="O623" i="2"/>
  <c r="P623" i="2"/>
  <c r="O615" i="2"/>
  <c r="P615" i="2"/>
  <c r="O607" i="2"/>
  <c r="P607" i="2"/>
  <c r="O599" i="2"/>
  <c r="P599" i="2"/>
  <c r="O591" i="2"/>
  <c r="P591" i="2"/>
  <c r="O583" i="2"/>
  <c r="P583" i="2"/>
  <c r="O575" i="2"/>
  <c r="P575" i="2"/>
  <c r="O567" i="2"/>
  <c r="P567" i="2"/>
  <c r="O559" i="2"/>
  <c r="P559" i="2"/>
  <c r="O551" i="2"/>
  <c r="P551" i="2"/>
  <c r="O543" i="2"/>
  <c r="P543" i="2"/>
  <c r="O535" i="2"/>
  <c r="P535" i="2"/>
  <c r="O527" i="2"/>
  <c r="P527" i="2"/>
  <c r="O519" i="2"/>
  <c r="P519" i="2"/>
  <c r="O511" i="2"/>
  <c r="P511" i="2"/>
  <c r="O503" i="2"/>
  <c r="P503" i="2"/>
  <c r="O495" i="2"/>
  <c r="P495" i="2"/>
  <c r="O487" i="2"/>
  <c r="P487" i="2"/>
  <c r="O479" i="2"/>
  <c r="P479" i="2"/>
  <c r="O471" i="2"/>
  <c r="P471" i="2"/>
  <c r="O463" i="2"/>
  <c r="P463" i="2"/>
  <c r="O455" i="2"/>
  <c r="P455" i="2"/>
  <c r="O447" i="2"/>
  <c r="P447" i="2"/>
  <c r="O439" i="2"/>
  <c r="P439" i="2"/>
  <c r="O431" i="2"/>
  <c r="P431" i="2"/>
  <c r="O423" i="2"/>
  <c r="P423" i="2"/>
  <c r="O415" i="2"/>
  <c r="P415" i="2"/>
  <c r="O407" i="2"/>
  <c r="P407" i="2"/>
  <c r="O399" i="2"/>
  <c r="P399" i="2"/>
  <c r="O391" i="2"/>
  <c r="P391" i="2"/>
  <c r="O383" i="2"/>
  <c r="P383" i="2"/>
  <c r="O375" i="2"/>
  <c r="P375" i="2"/>
  <c r="O367" i="2"/>
  <c r="P367" i="2"/>
  <c r="O359" i="2"/>
  <c r="P359" i="2"/>
  <c r="O351" i="2"/>
  <c r="P351" i="2"/>
  <c r="O343" i="2"/>
  <c r="P343" i="2"/>
  <c r="O335" i="2"/>
  <c r="P335" i="2"/>
  <c r="O327" i="2"/>
  <c r="P327" i="2"/>
  <c r="O319" i="2"/>
  <c r="P319" i="2"/>
  <c r="O311" i="2"/>
  <c r="P311" i="2"/>
  <c r="O303" i="2"/>
  <c r="P303" i="2"/>
  <c r="O295" i="2"/>
  <c r="P295" i="2"/>
  <c r="O287" i="2"/>
  <c r="P287" i="2"/>
  <c r="O279" i="2"/>
  <c r="P279" i="2"/>
  <c r="O271" i="2"/>
  <c r="P271" i="2"/>
  <c r="O263" i="2"/>
  <c r="P263" i="2"/>
  <c r="O255" i="2"/>
  <c r="P255" i="2"/>
  <c r="O247" i="2"/>
  <c r="P247" i="2"/>
  <c r="O239" i="2"/>
  <c r="P239" i="2"/>
  <c r="O231" i="2"/>
  <c r="P231" i="2"/>
  <c r="O223" i="2"/>
  <c r="P223" i="2"/>
  <c r="O215" i="2"/>
  <c r="P215" i="2"/>
  <c r="O207" i="2"/>
  <c r="P207" i="2"/>
  <c r="O199" i="2"/>
  <c r="P199" i="2"/>
  <c r="O191" i="2"/>
  <c r="P191" i="2"/>
  <c r="O183" i="2"/>
  <c r="P183" i="2"/>
  <c r="O175" i="2"/>
  <c r="P175" i="2"/>
  <c r="O167" i="2"/>
  <c r="P167" i="2"/>
  <c r="O159" i="2"/>
  <c r="P159" i="2"/>
  <c r="O151" i="2"/>
  <c r="P151" i="2"/>
  <c r="O143" i="2"/>
  <c r="P143" i="2"/>
  <c r="O135" i="2"/>
  <c r="P135" i="2"/>
  <c r="O127" i="2"/>
  <c r="P127" i="2"/>
  <c r="O119" i="2"/>
  <c r="P119" i="2"/>
  <c r="O111" i="2"/>
  <c r="P111" i="2"/>
  <c r="O103" i="2"/>
  <c r="P103" i="2"/>
  <c r="O95" i="2"/>
  <c r="P95" i="2"/>
  <c r="O87" i="2"/>
  <c r="P87" i="2"/>
  <c r="O79" i="2"/>
  <c r="P79" i="2"/>
  <c r="O71" i="2"/>
  <c r="P71" i="2"/>
  <c r="O63" i="2"/>
  <c r="P63" i="2"/>
  <c r="O55" i="2"/>
  <c r="P55" i="2"/>
  <c r="O47" i="2"/>
  <c r="P47" i="2"/>
  <c r="O39" i="2"/>
  <c r="P39" i="2"/>
  <c r="O31" i="2"/>
  <c r="P31" i="2"/>
  <c r="O23" i="2"/>
  <c r="P23" i="2"/>
  <c r="O15" i="2"/>
  <c r="P15" i="2"/>
  <c r="O7" i="2"/>
  <c r="P7" i="2"/>
  <c r="P733" i="2"/>
  <c r="P725" i="2"/>
  <c r="P717" i="2"/>
  <c r="P709" i="2"/>
  <c r="P701" i="2"/>
  <c r="P693" i="2"/>
  <c r="P685" i="2"/>
  <c r="P667" i="2"/>
  <c r="P649" i="2"/>
  <c r="P626" i="2"/>
  <c r="P603" i="2"/>
  <c r="P585" i="2"/>
  <c r="P562" i="2"/>
  <c r="P539" i="2"/>
  <c r="P521" i="2"/>
  <c r="P498" i="2"/>
  <c r="P475" i="2"/>
  <c r="P457" i="2"/>
  <c r="P434" i="2"/>
  <c r="P411" i="2"/>
  <c r="P393" i="2"/>
  <c r="P370" i="2"/>
  <c r="P347" i="2"/>
  <c r="P329" i="2"/>
  <c r="P306" i="2"/>
  <c r="P283" i="2"/>
  <c r="P265" i="2"/>
  <c r="P242" i="2"/>
  <c r="P219" i="2"/>
  <c r="P201" i="2"/>
  <c r="P178" i="2"/>
  <c r="P155" i="2"/>
  <c r="P137" i="2"/>
  <c r="P114" i="2"/>
  <c r="P91" i="2"/>
  <c r="P73" i="2"/>
  <c r="P50" i="2"/>
  <c r="P27" i="2"/>
  <c r="P9" i="2"/>
  <c r="T737" i="2"/>
  <c r="W737" i="2" s="1"/>
  <c r="X737" i="2" s="1"/>
  <c r="I6" i="2"/>
  <c r="T736" i="2"/>
  <c r="W736" i="2" s="1"/>
  <c r="O4" i="2"/>
  <c r="U4" i="2"/>
  <c r="V4" i="2"/>
  <c r="E5" i="2"/>
  <c r="G5" i="2" s="1"/>
  <c r="H5" i="2" s="1"/>
  <c r="K5" i="2" s="1"/>
  <c r="O618" i="2"/>
  <c r="O298" i="2"/>
  <c r="O170" i="2"/>
  <c r="O640" i="2"/>
  <c r="O624" i="2"/>
  <c r="O576" i="2"/>
  <c r="O496" i="2"/>
  <c r="O448" i="2"/>
  <c r="O384" i="2"/>
  <c r="O368" i="2"/>
  <c r="O320" i="2"/>
  <c r="O240" i="2"/>
  <c r="O192" i="2"/>
  <c r="O176" i="2"/>
  <c r="O128" i="2"/>
  <c r="O112" i="2"/>
  <c r="O666" i="2"/>
  <c r="O282" i="2"/>
  <c r="O234" i="2"/>
  <c r="O490" i="2"/>
  <c r="O90" i="2"/>
  <c r="O710" i="2"/>
  <c r="O694" i="2"/>
  <c r="O662" i="2"/>
  <c r="O582" i="2"/>
  <c r="O534" i="2"/>
  <c r="O470" i="2"/>
  <c r="O454" i="2"/>
  <c r="O406" i="2"/>
  <c r="O326" i="2"/>
  <c r="O278" i="2"/>
  <c r="O214" i="2"/>
  <c r="O198" i="2"/>
  <c r="O150" i="2"/>
  <c r="O134" i="2"/>
  <c r="O86" i="2"/>
  <c r="O62" i="2"/>
  <c r="O22" i="2"/>
  <c r="O6" i="2"/>
  <c r="O554" i="2"/>
  <c r="O410" i="2"/>
  <c r="O106" i="2"/>
  <c r="O732" i="2"/>
  <c r="O708" i="2"/>
  <c r="O700" i="2"/>
  <c r="O692" i="2"/>
  <c r="O362" i="2"/>
  <c r="O154" i="2"/>
  <c r="O5" i="2"/>
  <c r="O538" i="2"/>
  <c r="X4" i="2" l="1"/>
  <c r="M4" i="2" s="1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I556" i="2" s="1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I579" i="2" s="1"/>
  <c r="I580" i="2" s="1"/>
  <c r="I581" i="2" s="1"/>
  <c r="I582" i="2" s="1"/>
  <c r="I583" i="2" s="1"/>
  <c r="I584" i="2" s="1"/>
  <c r="I585" i="2" s="1"/>
  <c r="I586" i="2" s="1"/>
  <c r="I587" i="2" s="1"/>
  <c r="I588" i="2" s="1"/>
  <c r="I589" i="2" s="1"/>
  <c r="I590" i="2" s="1"/>
  <c r="I591" i="2" s="1"/>
  <c r="I592" i="2" s="1"/>
  <c r="I593" i="2" s="1"/>
  <c r="I594" i="2" s="1"/>
  <c r="I595" i="2" s="1"/>
  <c r="I596" i="2" s="1"/>
  <c r="I597" i="2" s="1"/>
  <c r="I598" i="2" s="1"/>
  <c r="I599" i="2" s="1"/>
  <c r="I600" i="2" s="1"/>
  <c r="I601" i="2" s="1"/>
  <c r="I602" i="2" s="1"/>
  <c r="I603" i="2" s="1"/>
  <c r="I604" i="2" s="1"/>
  <c r="I605" i="2" s="1"/>
  <c r="I606" i="2" s="1"/>
  <c r="I607" i="2" s="1"/>
  <c r="I608" i="2" s="1"/>
  <c r="I609" i="2" s="1"/>
  <c r="I610" i="2" s="1"/>
  <c r="I611" i="2" s="1"/>
  <c r="I612" i="2" s="1"/>
  <c r="I613" i="2" s="1"/>
  <c r="I614" i="2" s="1"/>
  <c r="I615" i="2" s="1"/>
  <c r="I616" i="2" s="1"/>
  <c r="I617" i="2" s="1"/>
  <c r="I618" i="2" s="1"/>
  <c r="I619" i="2" s="1"/>
  <c r="I620" i="2" s="1"/>
  <c r="I621" i="2" s="1"/>
  <c r="I622" i="2" s="1"/>
  <c r="I623" i="2" s="1"/>
  <c r="I624" i="2" s="1"/>
  <c r="I625" i="2" s="1"/>
  <c r="I626" i="2" s="1"/>
  <c r="I627" i="2" s="1"/>
  <c r="I628" i="2" s="1"/>
  <c r="I629" i="2" s="1"/>
  <c r="I630" i="2" s="1"/>
  <c r="I631" i="2" s="1"/>
  <c r="I632" i="2" s="1"/>
  <c r="I633" i="2" s="1"/>
  <c r="I634" i="2" s="1"/>
  <c r="I635" i="2" s="1"/>
  <c r="I636" i="2" s="1"/>
  <c r="I637" i="2" s="1"/>
  <c r="I638" i="2" s="1"/>
  <c r="I639" i="2" s="1"/>
  <c r="I640" i="2" s="1"/>
  <c r="I641" i="2" s="1"/>
  <c r="I642" i="2" s="1"/>
  <c r="I643" i="2" s="1"/>
  <c r="I644" i="2" s="1"/>
  <c r="I645" i="2" s="1"/>
  <c r="I646" i="2" s="1"/>
  <c r="I647" i="2" s="1"/>
  <c r="I648" i="2" s="1"/>
  <c r="I649" i="2" s="1"/>
  <c r="I650" i="2" s="1"/>
  <c r="I651" i="2" s="1"/>
  <c r="I652" i="2" s="1"/>
  <c r="I653" i="2" s="1"/>
  <c r="I654" i="2" s="1"/>
  <c r="I655" i="2" s="1"/>
  <c r="I656" i="2" s="1"/>
  <c r="I657" i="2" s="1"/>
  <c r="I658" i="2" s="1"/>
  <c r="I659" i="2" s="1"/>
  <c r="I660" i="2" s="1"/>
  <c r="I661" i="2" s="1"/>
  <c r="I662" i="2" s="1"/>
  <c r="I663" i="2" s="1"/>
  <c r="I664" i="2" s="1"/>
  <c r="I665" i="2" s="1"/>
  <c r="I666" i="2" s="1"/>
  <c r="I667" i="2" s="1"/>
  <c r="I668" i="2" s="1"/>
  <c r="I669" i="2" s="1"/>
  <c r="I670" i="2" s="1"/>
  <c r="I671" i="2" s="1"/>
  <c r="I672" i="2" s="1"/>
  <c r="I673" i="2" s="1"/>
  <c r="I674" i="2" s="1"/>
  <c r="I675" i="2" s="1"/>
  <c r="I676" i="2" s="1"/>
  <c r="I677" i="2" s="1"/>
  <c r="I678" i="2" s="1"/>
  <c r="I679" i="2" s="1"/>
  <c r="I680" i="2" s="1"/>
  <c r="I681" i="2" s="1"/>
  <c r="I682" i="2" s="1"/>
  <c r="I683" i="2" s="1"/>
  <c r="I684" i="2" s="1"/>
  <c r="I685" i="2" s="1"/>
  <c r="I686" i="2" s="1"/>
  <c r="I687" i="2" s="1"/>
  <c r="I688" i="2" s="1"/>
  <c r="I689" i="2" s="1"/>
  <c r="I690" i="2" s="1"/>
  <c r="I691" i="2" s="1"/>
  <c r="I692" i="2" s="1"/>
  <c r="I693" i="2" s="1"/>
  <c r="I694" i="2" s="1"/>
  <c r="I695" i="2" s="1"/>
  <c r="I696" i="2" s="1"/>
  <c r="I697" i="2" s="1"/>
  <c r="I698" i="2" s="1"/>
  <c r="I699" i="2" s="1"/>
  <c r="I700" i="2" s="1"/>
  <c r="I701" i="2" s="1"/>
  <c r="I702" i="2" s="1"/>
  <c r="I703" i="2" s="1"/>
  <c r="I704" i="2" s="1"/>
  <c r="I705" i="2" s="1"/>
  <c r="I706" i="2" s="1"/>
  <c r="I707" i="2" s="1"/>
  <c r="I708" i="2" s="1"/>
  <c r="I709" i="2" s="1"/>
  <c r="I710" i="2" s="1"/>
  <c r="I711" i="2" s="1"/>
  <c r="I712" i="2" s="1"/>
  <c r="I713" i="2" s="1"/>
  <c r="I714" i="2" s="1"/>
  <c r="I715" i="2" s="1"/>
  <c r="I716" i="2" s="1"/>
  <c r="I717" i="2" s="1"/>
  <c r="I718" i="2" s="1"/>
  <c r="I719" i="2" s="1"/>
  <c r="I720" i="2" s="1"/>
  <c r="I721" i="2" s="1"/>
  <c r="I722" i="2" s="1"/>
  <c r="I723" i="2" s="1"/>
  <c r="I724" i="2" s="1"/>
  <c r="I725" i="2" s="1"/>
  <c r="I726" i="2" s="1"/>
  <c r="I727" i="2" s="1"/>
  <c r="I728" i="2" s="1"/>
  <c r="I729" i="2" s="1"/>
  <c r="I730" i="2" s="1"/>
  <c r="I731" i="2" s="1"/>
  <c r="I732" i="2" s="1"/>
  <c r="I733" i="2" s="1"/>
  <c r="I734" i="2" s="1"/>
  <c r="I735" i="2" s="1"/>
  <c r="I736" i="2" s="1"/>
  <c r="I737" i="2" s="1"/>
  <c r="E6" i="2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G737" i="2" s="1"/>
  <c r="G6" i="2" l="1"/>
  <c r="H6" i="2" s="1"/>
  <c r="G7" i="2"/>
  <c r="H7" i="2" l="1"/>
  <c r="G8" i="2"/>
  <c r="H8" i="2" l="1"/>
  <c r="G9" i="2"/>
  <c r="H9" i="2" l="1"/>
  <c r="G10" i="2"/>
  <c r="H10" i="2" l="1"/>
  <c r="G11" i="2"/>
  <c r="H11" i="2" l="1"/>
  <c r="G12" i="2"/>
  <c r="H12" i="2" l="1"/>
  <c r="G13" i="2"/>
  <c r="H13" i="2" l="1"/>
  <c r="G14" i="2"/>
  <c r="H14" i="2" l="1"/>
  <c r="G15" i="2"/>
  <c r="H15" i="2" l="1"/>
  <c r="G16" i="2"/>
  <c r="H16" i="2" l="1"/>
  <c r="G17" i="2"/>
  <c r="H17" i="2" l="1"/>
  <c r="G18" i="2"/>
  <c r="H18" i="2" l="1"/>
  <c r="G19" i="2"/>
  <c r="H19" i="2" l="1"/>
  <c r="G20" i="2"/>
  <c r="H20" i="2" l="1"/>
  <c r="G21" i="2"/>
  <c r="H21" i="2" l="1"/>
  <c r="G22" i="2"/>
  <c r="H22" i="2" l="1"/>
  <c r="G23" i="2"/>
  <c r="H23" i="2" l="1"/>
  <c r="G24" i="2"/>
  <c r="H24" i="2" l="1"/>
  <c r="G25" i="2"/>
  <c r="H25" i="2" l="1"/>
  <c r="G26" i="2"/>
  <c r="H26" i="2" l="1"/>
  <c r="G27" i="2"/>
  <c r="H27" i="2" l="1"/>
  <c r="G28" i="2"/>
  <c r="H28" i="2" l="1"/>
  <c r="G29" i="2"/>
  <c r="H29" i="2" l="1"/>
  <c r="G30" i="2"/>
  <c r="H30" i="2" l="1"/>
  <c r="G31" i="2"/>
  <c r="H31" i="2" l="1"/>
  <c r="G32" i="2"/>
  <c r="H32" i="2" l="1"/>
  <c r="G33" i="2"/>
  <c r="H33" i="2" l="1"/>
  <c r="G34" i="2"/>
  <c r="H34" i="2" l="1"/>
  <c r="G35" i="2"/>
  <c r="H35" i="2" l="1"/>
  <c r="G36" i="2"/>
  <c r="H36" i="2" l="1"/>
  <c r="G37" i="2"/>
  <c r="H37" i="2" l="1"/>
  <c r="G38" i="2"/>
  <c r="H38" i="2" l="1"/>
  <c r="G39" i="2"/>
  <c r="H39" i="2" l="1"/>
  <c r="G40" i="2"/>
  <c r="H40" i="2" l="1"/>
  <c r="G41" i="2"/>
  <c r="H41" i="2" l="1"/>
  <c r="G42" i="2"/>
  <c r="H42" i="2" l="1"/>
  <c r="G43" i="2"/>
  <c r="H43" i="2" l="1"/>
  <c r="G44" i="2"/>
  <c r="H44" i="2" l="1"/>
  <c r="G45" i="2"/>
  <c r="H45" i="2" l="1"/>
  <c r="G46" i="2"/>
  <c r="H46" i="2" l="1"/>
  <c r="G47" i="2"/>
  <c r="H47" i="2" l="1"/>
  <c r="G48" i="2"/>
  <c r="H48" i="2" l="1"/>
  <c r="G49" i="2"/>
  <c r="H49" i="2" l="1"/>
  <c r="G50" i="2"/>
  <c r="H50" i="2" l="1"/>
  <c r="G51" i="2"/>
  <c r="H51" i="2" l="1"/>
  <c r="G52" i="2"/>
  <c r="H52" i="2" l="1"/>
  <c r="G53" i="2"/>
  <c r="H53" i="2" l="1"/>
  <c r="G54" i="2"/>
  <c r="H54" i="2" l="1"/>
  <c r="G55" i="2"/>
  <c r="H55" i="2" l="1"/>
  <c r="G56" i="2"/>
  <c r="H56" i="2" l="1"/>
  <c r="G57" i="2"/>
  <c r="H57" i="2" l="1"/>
  <c r="G58" i="2"/>
  <c r="H58" i="2" l="1"/>
  <c r="G59" i="2"/>
  <c r="H59" i="2" l="1"/>
  <c r="G60" i="2"/>
  <c r="H60" i="2" l="1"/>
  <c r="G61" i="2"/>
  <c r="H61" i="2" l="1"/>
  <c r="G62" i="2"/>
  <c r="H62" i="2" l="1"/>
  <c r="G63" i="2"/>
  <c r="H63" i="2" l="1"/>
  <c r="G64" i="2"/>
  <c r="H64" i="2" l="1"/>
  <c r="G65" i="2"/>
  <c r="H65" i="2" l="1"/>
  <c r="G66" i="2"/>
  <c r="H66" i="2" l="1"/>
  <c r="G67" i="2"/>
  <c r="H67" i="2" l="1"/>
  <c r="G68" i="2"/>
  <c r="H68" i="2" l="1"/>
  <c r="G69" i="2"/>
  <c r="H69" i="2" l="1"/>
  <c r="G70" i="2"/>
  <c r="H70" i="2" l="1"/>
  <c r="G71" i="2"/>
  <c r="H71" i="2" l="1"/>
  <c r="G72" i="2"/>
  <c r="H72" i="2" l="1"/>
  <c r="G73" i="2"/>
  <c r="H73" i="2" l="1"/>
  <c r="G74" i="2"/>
  <c r="H74" i="2" l="1"/>
  <c r="G75" i="2"/>
  <c r="H75" i="2" l="1"/>
  <c r="G76" i="2"/>
  <c r="H76" i="2" l="1"/>
  <c r="G77" i="2"/>
  <c r="H77" i="2" l="1"/>
  <c r="G78" i="2"/>
  <c r="H78" i="2" l="1"/>
  <c r="G79" i="2"/>
  <c r="H79" i="2" l="1"/>
  <c r="G80" i="2"/>
  <c r="H80" i="2" l="1"/>
  <c r="G81" i="2"/>
  <c r="H81" i="2" l="1"/>
  <c r="G82" i="2"/>
  <c r="H82" i="2" l="1"/>
  <c r="G83" i="2"/>
  <c r="H83" i="2" l="1"/>
  <c r="G84" i="2"/>
  <c r="H84" i="2" l="1"/>
  <c r="G85" i="2"/>
  <c r="H85" i="2" l="1"/>
  <c r="G86" i="2"/>
  <c r="H86" i="2" l="1"/>
  <c r="G87" i="2"/>
  <c r="H87" i="2" l="1"/>
  <c r="G88" i="2"/>
  <c r="H88" i="2" l="1"/>
  <c r="G89" i="2"/>
  <c r="H89" i="2" l="1"/>
  <c r="G90" i="2"/>
  <c r="H90" i="2" l="1"/>
  <c r="G91" i="2"/>
  <c r="H91" i="2" l="1"/>
  <c r="G92" i="2"/>
  <c r="H92" i="2" l="1"/>
  <c r="G93" i="2"/>
  <c r="H93" i="2" l="1"/>
  <c r="G94" i="2"/>
  <c r="H94" i="2" l="1"/>
  <c r="G95" i="2"/>
  <c r="H95" i="2" l="1"/>
  <c r="G96" i="2"/>
  <c r="H96" i="2" l="1"/>
  <c r="G97" i="2"/>
  <c r="H97" i="2" l="1"/>
  <c r="G98" i="2"/>
  <c r="H98" i="2" l="1"/>
  <c r="G99" i="2"/>
  <c r="H99" i="2" l="1"/>
  <c r="G100" i="2"/>
  <c r="H100" i="2" l="1"/>
  <c r="G101" i="2"/>
  <c r="H101" i="2" l="1"/>
  <c r="G102" i="2"/>
  <c r="H102" i="2" l="1"/>
  <c r="G103" i="2"/>
  <c r="H103" i="2" l="1"/>
  <c r="G104" i="2"/>
  <c r="H104" i="2" l="1"/>
  <c r="G105" i="2"/>
  <c r="H105" i="2" l="1"/>
  <c r="G106" i="2"/>
  <c r="H106" i="2" l="1"/>
  <c r="G107" i="2"/>
  <c r="H107" i="2" l="1"/>
  <c r="G108" i="2"/>
  <c r="H108" i="2" l="1"/>
  <c r="G109" i="2"/>
  <c r="H109" i="2" l="1"/>
  <c r="G110" i="2"/>
  <c r="H110" i="2" l="1"/>
  <c r="G111" i="2"/>
  <c r="H111" i="2" l="1"/>
  <c r="G112" i="2"/>
  <c r="H112" i="2" l="1"/>
  <c r="G113" i="2"/>
  <c r="H113" i="2" l="1"/>
  <c r="G114" i="2"/>
  <c r="H114" i="2" l="1"/>
  <c r="G115" i="2"/>
  <c r="H115" i="2" l="1"/>
  <c r="G116" i="2"/>
  <c r="H116" i="2" l="1"/>
  <c r="G117" i="2"/>
  <c r="H117" i="2" l="1"/>
  <c r="G118" i="2"/>
  <c r="H118" i="2" l="1"/>
  <c r="G119" i="2"/>
  <c r="H119" i="2" l="1"/>
  <c r="G120" i="2"/>
  <c r="H120" i="2" l="1"/>
  <c r="G121" i="2"/>
  <c r="H121" i="2" l="1"/>
  <c r="G122" i="2"/>
  <c r="H122" i="2" l="1"/>
  <c r="G123" i="2"/>
  <c r="H123" i="2" l="1"/>
  <c r="G124" i="2"/>
  <c r="H124" i="2" l="1"/>
  <c r="G125" i="2"/>
  <c r="H125" i="2" l="1"/>
  <c r="G126" i="2"/>
  <c r="H126" i="2" l="1"/>
  <c r="G127" i="2"/>
  <c r="H127" i="2" l="1"/>
  <c r="G128" i="2"/>
  <c r="H128" i="2" l="1"/>
  <c r="G129" i="2"/>
  <c r="H129" i="2" l="1"/>
  <c r="G130" i="2"/>
  <c r="H130" i="2" l="1"/>
  <c r="G131" i="2"/>
  <c r="H131" i="2" l="1"/>
  <c r="G132" i="2"/>
  <c r="H132" i="2" l="1"/>
  <c r="G133" i="2"/>
  <c r="H133" i="2" l="1"/>
  <c r="G134" i="2"/>
  <c r="H134" i="2" l="1"/>
  <c r="G135" i="2"/>
  <c r="H135" i="2" l="1"/>
  <c r="G136" i="2"/>
  <c r="H136" i="2" l="1"/>
  <c r="G137" i="2"/>
  <c r="H137" i="2" l="1"/>
  <c r="G138" i="2"/>
  <c r="H138" i="2" l="1"/>
  <c r="G139" i="2"/>
  <c r="H139" i="2" l="1"/>
  <c r="G140" i="2"/>
  <c r="H140" i="2" l="1"/>
  <c r="G141" i="2"/>
  <c r="H141" i="2" l="1"/>
  <c r="G142" i="2"/>
  <c r="H142" i="2" l="1"/>
  <c r="G143" i="2"/>
  <c r="H143" i="2" l="1"/>
  <c r="G144" i="2"/>
  <c r="H144" i="2" l="1"/>
  <c r="G145" i="2"/>
  <c r="H145" i="2" l="1"/>
  <c r="G146" i="2"/>
  <c r="H146" i="2" l="1"/>
  <c r="G147" i="2"/>
  <c r="H147" i="2" l="1"/>
  <c r="G148" i="2"/>
  <c r="H148" i="2" l="1"/>
  <c r="G149" i="2"/>
  <c r="H149" i="2" l="1"/>
  <c r="G150" i="2"/>
  <c r="H150" i="2" l="1"/>
  <c r="G151" i="2"/>
  <c r="H151" i="2" l="1"/>
  <c r="G152" i="2"/>
  <c r="H152" i="2" l="1"/>
  <c r="G153" i="2"/>
  <c r="H153" i="2" l="1"/>
  <c r="G154" i="2"/>
  <c r="H154" i="2" l="1"/>
  <c r="G155" i="2"/>
  <c r="H155" i="2" l="1"/>
  <c r="G156" i="2"/>
  <c r="H156" i="2" l="1"/>
  <c r="G157" i="2"/>
  <c r="H157" i="2" l="1"/>
  <c r="G158" i="2"/>
  <c r="H158" i="2" l="1"/>
  <c r="G159" i="2"/>
  <c r="H159" i="2" l="1"/>
  <c r="G160" i="2"/>
  <c r="H160" i="2" l="1"/>
  <c r="G161" i="2"/>
  <c r="H161" i="2" l="1"/>
  <c r="G162" i="2"/>
  <c r="H162" i="2" l="1"/>
  <c r="G163" i="2"/>
  <c r="H163" i="2" l="1"/>
  <c r="G164" i="2"/>
  <c r="H164" i="2" l="1"/>
  <c r="G165" i="2"/>
  <c r="H165" i="2" l="1"/>
  <c r="G166" i="2"/>
  <c r="H166" i="2" l="1"/>
  <c r="G167" i="2"/>
  <c r="H167" i="2" l="1"/>
  <c r="G168" i="2"/>
  <c r="H168" i="2" l="1"/>
  <c r="G169" i="2"/>
  <c r="H169" i="2" l="1"/>
  <c r="G170" i="2"/>
  <c r="H170" i="2" l="1"/>
  <c r="G171" i="2"/>
  <c r="H171" i="2" l="1"/>
  <c r="G172" i="2"/>
  <c r="H172" i="2" l="1"/>
  <c r="G173" i="2"/>
  <c r="H173" i="2" l="1"/>
  <c r="G174" i="2"/>
  <c r="H174" i="2" l="1"/>
  <c r="G175" i="2"/>
  <c r="H175" i="2" l="1"/>
  <c r="G176" i="2"/>
  <c r="H176" i="2" l="1"/>
  <c r="G177" i="2"/>
  <c r="H177" i="2" l="1"/>
  <c r="G178" i="2"/>
  <c r="H178" i="2" l="1"/>
  <c r="G179" i="2"/>
  <c r="H179" i="2" l="1"/>
  <c r="G180" i="2"/>
  <c r="H180" i="2" l="1"/>
  <c r="G181" i="2"/>
  <c r="H181" i="2" l="1"/>
  <c r="G182" i="2"/>
  <c r="H182" i="2" l="1"/>
  <c r="G183" i="2"/>
  <c r="H183" i="2" l="1"/>
  <c r="G184" i="2"/>
  <c r="H184" i="2" l="1"/>
  <c r="G185" i="2"/>
  <c r="H185" i="2" l="1"/>
  <c r="G186" i="2"/>
  <c r="H186" i="2" l="1"/>
  <c r="G187" i="2"/>
  <c r="H187" i="2" l="1"/>
  <c r="G188" i="2"/>
  <c r="H188" i="2" l="1"/>
  <c r="G189" i="2"/>
  <c r="H189" i="2" l="1"/>
  <c r="G190" i="2"/>
  <c r="H190" i="2" l="1"/>
  <c r="G191" i="2"/>
  <c r="H191" i="2" l="1"/>
  <c r="G192" i="2"/>
  <c r="H192" i="2" l="1"/>
  <c r="G193" i="2"/>
  <c r="H193" i="2" l="1"/>
  <c r="G194" i="2"/>
  <c r="H194" i="2" l="1"/>
  <c r="G195" i="2"/>
  <c r="H195" i="2" l="1"/>
  <c r="G196" i="2"/>
  <c r="H196" i="2" l="1"/>
  <c r="G197" i="2"/>
  <c r="H197" i="2" l="1"/>
  <c r="G198" i="2"/>
  <c r="H198" i="2" l="1"/>
  <c r="G199" i="2"/>
  <c r="H199" i="2" l="1"/>
  <c r="G200" i="2"/>
  <c r="H200" i="2" l="1"/>
  <c r="G201" i="2"/>
  <c r="H201" i="2" l="1"/>
  <c r="G202" i="2"/>
  <c r="H202" i="2" l="1"/>
  <c r="G203" i="2"/>
  <c r="H203" i="2" l="1"/>
  <c r="G204" i="2"/>
  <c r="H204" i="2" l="1"/>
  <c r="G205" i="2"/>
  <c r="H205" i="2" l="1"/>
  <c r="G206" i="2"/>
  <c r="H206" i="2" l="1"/>
  <c r="G207" i="2"/>
  <c r="H207" i="2" l="1"/>
  <c r="G208" i="2"/>
  <c r="H208" i="2" l="1"/>
  <c r="G209" i="2"/>
  <c r="H209" i="2" l="1"/>
  <c r="G210" i="2"/>
  <c r="H210" i="2" l="1"/>
  <c r="G211" i="2"/>
  <c r="H211" i="2" l="1"/>
  <c r="G212" i="2"/>
  <c r="H212" i="2" l="1"/>
  <c r="G213" i="2"/>
  <c r="H213" i="2" l="1"/>
  <c r="G214" i="2"/>
  <c r="H214" i="2" l="1"/>
  <c r="G215" i="2"/>
  <c r="H215" i="2" l="1"/>
  <c r="G216" i="2"/>
  <c r="H216" i="2" l="1"/>
  <c r="G217" i="2"/>
  <c r="H217" i="2" l="1"/>
  <c r="G218" i="2"/>
  <c r="H218" i="2" l="1"/>
  <c r="G219" i="2"/>
  <c r="H219" i="2" l="1"/>
  <c r="G220" i="2"/>
  <c r="H220" i="2" l="1"/>
  <c r="G221" i="2"/>
  <c r="H221" i="2" l="1"/>
  <c r="G222" i="2"/>
  <c r="H222" i="2" l="1"/>
  <c r="G223" i="2"/>
  <c r="H223" i="2" l="1"/>
  <c r="G224" i="2"/>
  <c r="H224" i="2" l="1"/>
  <c r="G225" i="2"/>
  <c r="H225" i="2" l="1"/>
  <c r="G226" i="2"/>
  <c r="H226" i="2" l="1"/>
  <c r="G227" i="2"/>
  <c r="H227" i="2" l="1"/>
  <c r="G228" i="2"/>
  <c r="H228" i="2" l="1"/>
  <c r="G229" i="2"/>
  <c r="H229" i="2" l="1"/>
  <c r="G230" i="2"/>
  <c r="H230" i="2" l="1"/>
  <c r="G231" i="2"/>
  <c r="H231" i="2" l="1"/>
  <c r="G232" i="2"/>
  <c r="H232" i="2" l="1"/>
  <c r="G233" i="2"/>
  <c r="H233" i="2" l="1"/>
  <c r="G234" i="2"/>
  <c r="H234" i="2" l="1"/>
  <c r="G235" i="2"/>
  <c r="H235" i="2" l="1"/>
  <c r="G236" i="2"/>
  <c r="H236" i="2" l="1"/>
  <c r="G237" i="2"/>
  <c r="H237" i="2" l="1"/>
  <c r="G238" i="2"/>
  <c r="H238" i="2" l="1"/>
  <c r="G239" i="2"/>
  <c r="H239" i="2" l="1"/>
  <c r="G240" i="2"/>
  <c r="H240" i="2" l="1"/>
  <c r="G241" i="2"/>
  <c r="H241" i="2" l="1"/>
  <c r="G242" i="2"/>
  <c r="H242" i="2" l="1"/>
  <c r="G243" i="2"/>
  <c r="H243" i="2" l="1"/>
  <c r="G244" i="2"/>
  <c r="H244" i="2" l="1"/>
  <c r="G245" i="2"/>
  <c r="H245" i="2" l="1"/>
  <c r="G246" i="2"/>
  <c r="H246" i="2" l="1"/>
  <c r="G247" i="2"/>
  <c r="H247" i="2" l="1"/>
  <c r="G248" i="2"/>
  <c r="H248" i="2" l="1"/>
  <c r="G249" i="2"/>
  <c r="H249" i="2" l="1"/>
  <c r="G250" i="2"/>
  <c r="H250" i="2" l="1"/>
  <c r="G251" i="2"/>
  <c r="H251" i="2" l="1"/>
  <c r="G252" i="2"/>
  <c r="H252" i="2" l="1"/>
  <c r="G253" i="2"/>
  <c r="H253" i="2" l="1"/>
  <c r="G254" i="2"/>
  <c r="H254" i="2" l="1"/>
  <c r="G255" i="2"/>
  <c r="H255" i="2" l="1"/>
  <c r="G256" i="2"/>
  <c r="H256" i="2" l="1"/>
  <c r="G257" i="2"/>
  <c r="H257" i="2" l="1"/>
  <c r="G258" i="2"/>
  <c r="H258" i="2" l="1"/>
  <c r="G259" i="2"/>
  <c r="H259" i="2" l="1"/>
  <c r="G260" i="2"/>
  <c r="H260" i="2" l="1"/>
  <c r="G261" i="2"/>
  <c r="H261" i="2" l="1"/>
  <c r="G262" i="2"/>
  <c r="H262" i="2" l="1"/>
  <c r="G263" i="2"/>
  <c r="H263" i="2" l="1"/>
  <c r="G264" i="2"/>
  <c r="H264" i="2" l="1"/>
  <c r="G265" i="2"/>
  <c r="H265" i="2" l="1"/>
  <c r="G266" i="2"/>
  <c r="H266" i="2" l="1"/>
  <c r="G267" i="2"/>
  <c r="H267" i="2" l="1"/>
  <c r="G268" i="2"/>
  <c r="H268" i="2" l="1"/>
  <c r="G269" i="2"/>
  <c r="H269" i="2" l="1"/>
  <c r="G270" i="2"/>
  <c r="H270" i="2" l="1"/>
  <c r="G271" i="2"/>
  <c r="H271" i="2" l="1"/>
  <c r="G272" i="2"/>
  <c r="H272" i="2" l="1"/>
  <c r="G273" i="2"/>
  <c r="H273" i="2" l="1"/>
  <c r="G274" i="2"/>
  <c r="H274" i="2" l="1"/>
  <c r="G275" i="2"/>
  <c r="H275" i="2" l="1"/>
  <c r="G276" i="2"/>
  <c r="H276" i="2" l="1"/>
  <c r="G277" i="2"/>
  <c r="H277" i="2" l="1"/>
  <c r="G278" i="2"/>
  <c r="H278" i="2" l="1"/>
  <c r="G279" i="2"/>
  <c r="H279" i="2" l="1"/>
  <c r="G280" i="2"/>
  <c r="H280" i="2" l="1"/>
  <c r="G281" i="2"/>
  <c r="H281" i="2" l="1"/>
  <c r="G282" i="2"/>
  <c r="H282" i="2" l="1"/>
  <c r="G283" i="2"/>
  <c r="H283" i="2" l="1"/>
  <c r="G284" i="2"/>
  <c r="H284" i="2" l="1"/>
  <c r="G285" i="2"/>
  <c r="H285" i="2" l="1"/>
  <c r="G286" i="2"/>
  <c r="H286" i="2" l="1"/>
  <c r="G287" i="2"/>
  <c r="H287" i="2" l="1"/>
  <c r="G288" i="2"/>
  <c r="H288" i="2" l="1"/>
  <c r="G289" i="2"/>
  <c r="H289" i="2" l="1"/>
  <c r="G290" i="2"/>
  <c r="H290" i="2" l="1"/>
  <c r="G291" i="2"/>
  <c r="H291" i="2" l="1"/>
  <c r="G292" i="2"/>
  <c r="H292" i="2" l="1"/>
  <c r="G293" i="2"/>
  <c r="H293" i="2" l="1"/>
  <c r="G294" i="2"/>
  <c r="H294" i="2" l="1"/>
  <c r="G295" i="2"/>
  <c r="H295" i="2" l="1"/>
  <c r="G296" i="2"/>
  <c r="H296" i="2" l="1"/>
  <c r="G297" i="2"/>
  <c r="H297" i="2" l="1"/>
  <c r="G298" i="2"/>
  <c r="H298" i="2" l="1"/>
  <c r="G299" i="2"/>
  <c r="H299" i="2" l="1"/>
  <c r="G300" i="2"/>
  <c r="H300" i="2" l="1"/>
  <c r="G301" i="2"/>
  <c r="H301" i="2" l="1"/>
  <c r="G302" i="2"/>
  <c r="H302" i="2" l="1"/>
  <c r="G303" i="2"/>
  <c r="H303" i="2" l="1"/>
  <c r="G304" i="2"/>
  <c r="H304" i="2" l="1"/>
  <c r="G305" i="2"/>
  <c r="H305" i="2" l="1"/>
  <c r="G306" i="2"/>
  <c r="H306" i="2" l="1"/>
  <c r="G307" i="2"/>
  <c r="H307" i="2" l="1"/>
  <c r="G308" i="2"/>
  <c r="H308" i="2" l="1"/>
  <c r="G309" i="2"/>
  <c r="H309" i="2" l="1"/>
  <c r="G310" i="2"/>
  <c r="H310" i="2" l="1"/>
  <c r="G311" i="2"/>
  <c r="H311" i="2" l="1"/>
  <c r="G312" i="2"/>
  <c r="H312" i="2" l="1"/>
  <c r="G313" i="2"/>
  <c r="H313" i="2" l="1"/>
  <c r="G314" i="2"/>
  <c r="H314" i="2" l="1"/>
  <c r="G315" i="2"/>
  <c r="H315" i="2" l="1"/>
  <c r="G316" i="2"/>
  <c r="H316" i="2" l="1"/>
  <c r="G317" i="2"/>
  <c r="H317" i="2" l="1"/>
  <c r="G318" i="2"/>
  <c r="H318" i="2" l="1"/>
  <c r="G319" i="2"/>
  <c r="H319" i="2" l="1"/>
  <c r="G320" i="2"/>
  <c r="H320" i="2" l="1"/>
  <c r="G321" i="2"/>
  <c r="H321" i="2" l="1"/>
  <c r="G322" i="2"/>
  <c r="H322" i="2" l="1"/>
  <c r="G323" i="2"/>
  <c r="H323" i="2" l="1"/>
  <c r="G324" i="2"/>
  <c r="H324" i="2" l="1"/>
  <c r="G325" i="2"/>
  <c r="H325" i="2" l="1"/>
  <c r="G326" i="2"/>
  <c r="H326" i="2" l="1"/>
  <c r="G327" i="2"/>
  <c r="H327" i="2" l="1"/>
  <c r="G328" i="2"/>
  <c r="H328" i="2" l="1"/>
  <c r="G329" i="2"/>
  <c r="H329" i="2" l="1"/>
  <c r="G330" i="2"/>
  <c r="H330" i="2" l="1"/>
  <c r="G331" i="2"/>
  <c r="H331" i="2" l="1"/>
  <c r="G332" i="2"/>
  <c r="H332" i="2" l="1"/>
  <c r="G333" i="2"/>
  <c r="H333" i="2" l="1"/>
  <c r="G334" i="2"/>
  <c r="H334" i="2" l="1"/>
  <c r="G335" i="2"/>
  <c r="H335" i="2" l="1"/>
  <c r="G336" i="2"/>
  <c r="H336" i="2" l="1"/>
  <c r="G337" i="2"/>
  <c r="H337" i="2" l="1"/>
  <c r="G338" i="2"/>
  <c r="H338" i="2" l="1"/>
  <c r="G339" i="2"/>
  <c r="H339" i="2" l="1"/>
  <c r="G340" i="2"/>
  <c r="H340" i="2" l="1"/>
  <c r="G341" i="2"/>
  <c r="H341" i="2" l="1"/>
  <c r="G342" i="2"/>
  <c r="H342" i="2" l="1"/>
  <c r="G343" i="2"/>
  <c r="H343" i="2" l="1"/>
  <c r="G344" i="2"/>
  <c r="H344" i="2" l="1"/>
  <c r="G345" i="2"/>
  <c r="H345" i="2" l="1"/>
  <c r="G346" i="2"/>
  <c r="H346" i="2" l="1"/>
  <c r="G347" i="2"/>
  <c r="H347" i="2" l="1"/>
  <c r="G348" i="2"/>
  <c r="H348" i="2" l="1"/>
  <c r="G349" i="2"/>
  <c r="H349" i="2" l="1"/>
  <c r="G350" i="2"/>
  <c r="H350" i="2" l="1"/>
  <c r="G351" i="2"/>
  <c r="H351" i="2" l="1"/>
  <c r="G352" i="2"/>
  <c r="H352" i="2" l="1"/>
  <c r="G353" i="2"/>
  <c r="H353" i="2" l="1"/>
  <c r="G354" i="2"/>
  <c r="H354" i="2" l="1"/>
  <c r="G355" i="2"/>
  <c r="H355" i="2" l="1"/>
  <c r="G356" i="2"/>
  <c r="H356" i="2" l="1"/>
  <c r="G357" i="2"/>
  <c r="H357" i="2" l="1"/>
  <c r="G358" i="2"/>
  <c r="H358" i="2" l="1"/>
  <c r="G359" i="2"/>
  <c r="H359" i="2" l="1"/>
  <c r="G360" i="2"/>
  <c r="H360" i="2" l="1"/>
  <c r="G361" i="2"/>
  <c r="H361" i="2" l="1"/>
  <c r="G362" i="2"/>
  <c r="H362" i="2" l="1"/>
  <c r="G363" i="2"/>
  <c r="H363" i="2" l="1"/>
  <c r="G364" i="2"/>
  <c r="H364" i="2" l="1"/>
  <c r="G365" i="2"/>
  <c r="H365" i="2" l="1"/>
  <c r="G366" i="2"/>
  <c r="H366" i="2" l="1"/>
  <c r="G367" i="2"/>
  <c r="H367" i="2" l="1"/>
  <c r="G368" i="2"/>
  <c r="H368" i="2" l="1"/>
  <c r="G369" i="2"/>
  <c r="H369" i="2" l="1"/>
  <c r="G370" i="2"/>
  <c r="H370" i="2" l="1"/>
  <c r="G371" i="2"/>
  <c r="H371" i="2" l="1"/>
  <c r="G372" i="2"/>
  <c r="H372" i="2" l="1"/>
  <c r="G373" i="2"/>
  <c r="H373" i="2" l="1"/>
  <c r="G374" i="2"/>
  <c r="H374" i="2" l="1"/>
  <c r="G375" i="2"/>
  <c r="H375" i="2" l="1"/>
  <c r="G376" i="2"/>
  <c r="H376" i="2" l="1"/>
  <c r="G377" i="2"/>
  <c r="H377" i="2" l="1"/>
  <c r="G378" i="2"/>
  <c r="H378" i="2" l="1"/>
  <c r="G379" i="2"/>
  <c r="H379" i="2" l="1"/>
  <c r="G380" i="2"/>
  <c r="H380" i="2" l="1"/>
  <c r="G381" i="2"/>
  <c r="H381" i="2" l="1"/>
  <c r="G382" i="2"/>
  <c r="H382" i="2" l="1"/>
  <c r="G383" i="2"/>
  <c r="H383" i="2" l="1"/>
  <c r="G384" i="2"/>
  <c r="H384" i="2" l="1"/>
  <c r="G385" i="2"/>
  <c r="H385" i="2" l="1"/>
  <c r="G386" i="2"/>
  <c r="H386" i="2" l="1"/>
  <c r="G387" i="2"/>
  <c r="H387" i="2" l="1"/>
  <c r="G388" i="2"/>
  <c r="H388" i="2" l="1"/>
  <c r="G389" i="2"/>
  <c r="H389" i="2" l="1"/>
  <c r="G390" i="2"/>
  <c r="H390" i="2" l="1"/>
  <c r="G391" i="2"/>
  <c r="H391" i="2" l="1"/>
  <c r="G392" i="2"/>
  <c r="H392" i="2" l="1"/>
  <c r="G393" i="2"/>
  <c r="H393" i="2" l="1"/>
  <c r="G394" i="2"/>
  <c r="H394" i="2" l="1"/>
  <c r="G395" i="2"/>
  <c r="H395" i="2" l="1"/>
  <c r="G396" i="2"/>
  <c r="H396" i="2" l="1"/>
  <c r="G397" i="2"/>
  <c r="H397" i="2" l="1"/>
  <c r="G398" i="2"/>
  <c r="H398" i="2" l="1"/>
  <c r="G399" i="2"/>
  <c r="H399" i="2" l="1"/>
  <c r="G400" i="2"/>
  <c r="H400" i="2" l="1"/>
  <c r="G401" i="2"/>
  <c r="H401" i="2" l="1"/>
  <c r="G402" i="2"/>
  <c r="H402" i="2" l="1"/>
  <c r="G403" i="2"/>
  <c r="H403" i="2" l="1"/>
  <c r="G404" i="2"/>
  <c r="H404" i="2" l="1"/>
  <c r="G405" i="2"/>
  <c r="H405" i="2" l="1"/>
  <c r="G406" i="2"/>
  <c r="H406" i="2" l="1"/>
  <c r="G407" i="2"/>
  <c r="H407" i="2" l="1"/>
  <c r="G408" i="2"/>
  <c r="H408" i="2" l="1"/>
  <c r="G409" i="2"/>
  <c r="H409" i="2" l="1"/>
  <c r="G410" i="2"/>
  <c r="H410" i="2" l="1"/>
  <c r="G411" i="2"/>
  <c r="H411" i="2" l="1"/>
  <c r="G412" i="2"/>
  <c r="H412" i="2" l="1"/>
  <c r="G413" i="2"/>
  <c r="H413" i="2" l="1"/>
  <c r="G414" i="2"/>
  <c r="H414" i="2" l="1"/>
  <c r="G415" i="2"/>
  <c r="H415" i="2" l="1"/>
  <c r="G416" i="2"/>
  <c r="H416" i="2" l="1"/>
  <c r="G417" i="2"/>
  <c r="H417" i="2" l="1"/>
  <c r="G418" i="2"/>
  <c r="H418" i="2" l="1"/>
  <c r="G419" i="2"/>
  <c r="H419" i="2" l="1"/>
  <c r="G420" i="2"/>
  <c r="H420" i="2" l="1"/>
  <c r="G421" i="2"/>
  <c r="H421" i="2" l="1"/>
  <c r="G422" i="2"/>
  <c r="H422" i="2" l="1"/>
  <c r="G423" i="2"/>
  <c r="H423" i="2" l="1"/>
  <c r="G424" i="2"/>
  <c r="H424" i="2" l="1"/>
  <c r="G425" i="2"/>
  <c r="H425" i="2" l="1"/>
  <c r="G426" i="2"/>
  <c r="H426" i="2" l="1"/>
  <c r="G427" i="2"/>
  <c r="H427" i="2" l="1"/>
  <c r="G428" i="2"/>
  <c r="H428" i="2" l="1"/>
  <c r="G429" i="2"/>
  <c r="H429" i="2" l="1"/>
  <c r="G430" i="2"/>
  <c r="H430" i="2" l="1"/>
  <c r="G431" i="2"/>
  <c r="H431" i="2" l="1"/>
  <c r="G432" i="2"/>
  <c r="H432" i="2" l="1"/>
  <c r="G433" i="2"/>
  <c r="H433" i="2" l="1"/>
  <c r="G434" i="2"/>
  <c r="H434" i="2" l="1"/>
  <c r="G435" i="2"/>
  <c r="H435" i="2" l="1"/>
  <c r="G436" i="2"/>
  <c r="H436" i="2" l="1"/>
  <c r="G437" i="2"/>
  <c r="H437" i="2" l="1"/>
  <c r="G438" i="2"/>
  <c r="H438" i="2" l="1"/>
  <c r="G439" i="2"/>
  <c r="H439" i="2" l="1"/>
  <c r="G440" i="2"/>
  <c r="H440" i="2" l="1"/>
  <c r="G441" i="2"/>
  <c r="H441" i="2" l="1"/>
  <c r="G442" i="2"/>
  <c r="H442" i="2" l="1"/>
  <c r="G443" i="2"/>
  <c r="H443" i="2" l="1"/>
  <c r="G444" i="2"/>
  <c r="H444" i="2" l="1"/>
  <c r="G445" i="2"/>
  <c r="H445" i="2" l="1"/>
  <c r="G446" i="2"/>
  <c r="H446" i="2" l="1"/>
  <c r="G447" i="2"/>
  <c r="H447" i="2" l="1"/>
  <c r="G448" i="2"/>
  <c r="H448" i="2" l="1"/>
  <c r="G449" i="2"/>
  <c r="H449" i="2" l="1"/>
  <c r="G450" i="2"/>
  <c r="H450" i="2" l="1"/>
  <c r="G451" i="2"/>
  <c r="H451" i="2" l="1"/>
  <c r="G452" i="2"/>
  <c r="H452" i="2" l="1"/>
  <c r="G453" i="2"/>
  <c r="H453" i="2" l="1"/>
  <c r="G454" i="2"/>
  <c r="H454" i="2" l="1"/>
  <c r="G455" i="2"/>
  <c r="H455" i="2" l="1"/>
  <c r="G456" i="2"/>
  <c r="H456" i="2" l="1"/>
  <c r="G457" i="2"/>
  <c r="H457" i="2" l="1"/>
  <c r="G458" i="2"/>
  <c r="H458" i="2" l="1"/>
  <c r="G459" i="2"/>
  <c r="H459" i="2" l="1"/>
  <c r="G460" i="2"/>
  <c r="H460" i="2" l="1"/>
  <c r="G461" i="2"/>
  <c r="H461" i="2" l="1"/>
  <c r="G462" i="2"/>
  <c r="H462" i="2" l="1"/>
  <c r="G463" i="2"/>
  <c r="H463" i="2" l="1"/>
  <c r="G464" i="2"/>
  <c r="H464" i="2" l="1"/>
  <c r="G465" i="2"/>
  <c r="H465" i="2" l="1"/>
  <c r="G466" i="2"/>
  <c r="H466" i="2" l="1"/>
  <c r="G467" i="2"/>
  <c r="H467" i="2" l="1"/>
  <c r="G468" i="2"/>
  <c r="H468" i="2" l="1"/>
  <c r="G469" i="2"/>
  <c r="H469" i="2" l="1"/>
  <c r="G470" i="2"/>
  <c r="H470" i="2" l="1"/>
  <c r="G471" i="2"/>
  <c r="H471" i="2" l="1"/>
  <c r="G472" i="2"/>
  <c r="H472" i="2" l="1"/>
  <c r="G473" i="2"/>
  <c r="H473" i="2" l="1"/>
  <c r="G474" i="2"/>
  <c r="H474" i="2" l="1"/>
  <c r="G475" i="2"/>
  <c r="H475" i="2" l="1"/>
  <c r="G476" i="2"/>
  <c r="H476" i="2" l="1"/>
  <c r="G477" i="2"/>
  <c r="H477" i="2" l="1"/>
  <c r="G478" i="2"/>
  <c r="H478" i="2" l="1"/>
  <c r="G479" i="2"/>
  <c r="H479" i="2" l="1"/>
  <c r="G480" i="2"/>
  <c r="H480" i="2" l="1"/>
  <c r="G481" i="2"/>
  <c r="H481" i="2" l="1"/>
  <c r="G482" i="2"/>
  <c r="H482" i="2" l="1"/>
  <c r="G483" i="2"/>
  <c r="H483" i="2" l="1"/>
  <c r="G484" i="2"/>
  <c r="H484" i="2" l="1"/>
  <c r="G485" i="2"/>
  <c r="H485" i="2" l="1"/>
  <c r="G486" i="2"/>
  <c r="H486" i="2" l="1"/>
  <c r="G487" i="2"/>
  <c r="H487" i="2" l="1"/>
  <c r="G488" i="2"/>
  <c r="H488" i="2" l="1"/>
  <c r="G489" i="2"/>
  <c r="H489" i="2" l="1"/>
  <c r="G490" i="2"/>
  <c r="H490" i="2" l="1"/>
  <c r="G491" i="2"/>
  <c r="H491" i="2" l="1"/>
  <c r="G492" i="2"/>
  <c r="H492" i="2" l="1"/>
  <c r="G493" i="2"/>
  <c r="H493" i="2" l="1"/>
  <c r="G494" i="2"/>
  <c r="H494" i="2" l="1"/>
  <c r="G495" i="2"/>
  <c r="H495" i="2" l="1"/>
  <c r="G496" i="2"/>
  <c r="H496" i="2" l="1"/>
  <c r="G497" i="2"/>
  <c r="H497" i="2" l="1"/>
  <c r="G498" i="2"/>
  <c r="H498" i="2" l="1"/>
  <c r="G499" i="2"/>
  <c r="H499" i="2" l="1"/>
  <c r="G500" i="2"/>
  <c r="H500" i="2" l="1"/>
  <c r="G501" i="2"/>
  <c r="H501" i="2" l="1"/>
  <c r="G502" i="2"/>
  <c r="H502" i="2" l="1"/>
  <c r="G503" i="2"/>
  <c r="H503" i="2" l="1"/>
  <c r="G504" i="2"/>
  <c r="H504" i="2" l="1"/>
  <c r="G505" i="2"/>
  <c r="H505" i="2" l="1"/>
  <c r="G506" i="2"/>
  <c r="H506" i="2" l="1"/>
  <c r="G507" i="2"/>
  <c r="H507" i="2" l="1"/>
  <c r="G508" i="2"/>
  <c r="H508" i="2" l="1"/>
  <c r="G509" i="2"/>
  <c r="H509" i="2" l="1"/>
  <c r="G510" i="2"/>
  <c r="H510" i="2" l="1"/>
  <c r="G511" i="2"/>
  <c r="H511" i="2" l="1"/>
  <c r="G512" i="2"/>
  <c r="H512" i="2" l="1"/>
  <c r="G513" i="2"/>
  <c r="H513" i="2" l="1"/>
  <c r="G514" i="2"/>
  <c r="H514" i="2" l="1"/>
  <c r="G515" i="2"/>
  <c r="H515" i="2" l="1"/>
  <c r="G516" i="2"/>
  <c r="H516" i="2" l="1"/>
  <c r="G517" i="2"/>
  <c r="H517" i="2" l="1"/>
  <c r="G518" i="2"/>
  <c r="H518" i="2" l="1"/>
  <c r="G519" i="2"/>
  <c r="H519" i="2" l="1"/>
  <c r="G520" i="2"/>
  <c r="H520" i="2" l="1"/>
  <c r="G521" i="2"/>
  <c r="H521" i="2" l="1"/>
  <c r="G522" i="2"/>
  <c r="H522" i="2" l="1"/>
  <c r="G523" i="2"/>
  <c r="H523" i="2" l="1"/>
  <c r="G524" i="2"/>
  <c r="H524" i="2" l="1"/>
  <c r="G525" i="2"/>
  <c r="H525" i="2" l="1"/>
  <c r="G526" i="2"/>
  <c r="H526" i="2" l="1"/>
  <c r="G527" i="2"/>
  <c r="H527" i="2" l="1"/>
  <c r="G528" i="2"/>
  <c r="H528" i="2" l="1"/>
  <c r="G529" i="2"/>
  <c r="H529" i="2" l="1"/>
  <c r="G530" i="2"/>
  <c r="H530" i="2" l="1"/>
  <c r="G531" i="2"/>
  <c r="H531" i="2" l="1"/>
  <c r="G532" i="2"/>
  <c r="H532" i="2" l="1"/>
  <c r="G533" i="2"/>
  <c r="H533" i="2" l="1"/>
  <c r="G534" i="2"/>
  <c r="H534" i="2" l="1"/>
  <c r="G535" i="2"/>
  <c r="H535" i="2" l="1"/>
  <c r="G536" i="2"/>
  <c r="H536" i="2" l="1"/>
  <c r="G537" i="2"/>
  <c r="H537" i="2" l="1"/>
  <c r="G538" i="2"/>
  <c r="H538" i="2" l="1"/>
  <c r="G539" i="2"/>
  <c r="H539" i="2" l="1"/>
  <c r="G540" i="2"/>
  <c r="H540" i="2" l="1"/>
  <c r="G541" i="2"/>
  <c r="H541" i="2" l="1"/>
  <c r="G542" i="2"/>
  <c r="H542" i="2" l="1"/>
  <c r="G543" i="2"/>
  <c r="H543" i="2" l="1"/>
  <c r="G544" i="2"/>
  <c r="H544" i="2" l="1"/>
  <c r="G545" i="2"/>
  <c r="H545" i="2" l="1"/>
  <c r="G546" i="2"/>
  <c r="H546" i="2" l="1"/>
  <c r="G547" i="2"/>
  <c r="H547" i="2" l="1"/>
  <c r="G548" i="2"/>
  <c r="H548" i="2" l="1"/>
  <c r="G549" i="2"/>
  <c r="H549" i="2" l="1"/>
  <c r="G550" i="2"/>
  <c r="H550" i="2" l="1"/>
  <c r="G551" i="2"/>
  <c r="H551" i="2" l="1"/>
  <c r="G552" i="2"/>
  <c r="H552" i="2" l="1"/>
  <c r="G553" i="2"/>
  <c r="H553" i="2" l="1"/>
  <c r="G554" i="2"/>
  <c r="H554" i="2" l="1"/>
  <c r="G555" i="2"/>
  <c r="H555" i="2" l="1"/>
  <c r="G556" i="2"/>
  <c r="H556" i="2" l="1"/>
  <c r="G557" i="2"/>
  <c r="H557" i="2" l="1"/>
  <c r="G558" i="2"/>
  <c r="H558" i="2" l="1"/>
  <c r="G559" i="2"/>
  <c r="H559" i="2" l="1"/>
  <c r="G560" i="2"/>
  <c r="H560" i="2" l="1"/>
  <c r="G561" i="2"/>
  <c r="H561" i="2" l="1"/>
  <c r="G562" i="2"/>
  <c r="H562" i="2" l="1"/>
  <c r="G563" i="2"/>
  <c r="H563" i="2" l="1"/>
  <c r="G564" i="2"/>
  <c r="H564" i="2" l="1"/>
  <c r="G565" i="2"/>
  <c r="H565" i="2" l="1"/>
  <c r="G566" i="2"/>
  <c r="H566" i="2" l="1"/>
  <c r="G567" i="2"/>
  <c r="H567" i="2" l="1"/>
  <c r="G568" i="2"/>
  <c r="H568" i="2" l="1"/>
  <c r="G569" i="2"/>
  <c r="H569" i="2" l="1"/>
  <c r="G570" i="2"/>
  <c r="H570" i="2" l="1"/>
  <c r="G571" i="2"/>
  <c r="H571" i="2" l="1"/>
  <c r="G572" i="2"/>
  <c r="H572" i="2" l="1"/>
  <c r="G573" i="2"/>
  <c r="H573" i="2" l="1"/>
  <c r="G574" i="2"/>
  <c r="H574" i="2" l="1"/>
  <c r="G575" i="2"/>
  <c r="H575" i="2" l="1"/>
  <c r="G576" i="2"/>
  <c r="H576" i="2" l="1"/>
  <c r="G577" i="2"/>
  <c r="H577" i="2" l="1"/>
  <c r="G578" i="2"/>
  <c r="H578" i="2" l="1"/>
  <c r="G579" i="2"/>
  <c r="H579" i="2" l="1"/>
  <c r="G580" i="2"/>
  <c r="H580" i="2" l="1"/>
  <c r="G581" i="2"/>
  <c r="H581" i="2" l="1"/>
  <c r="G582" i="2"/>
  <c r="H582" i="2" l="1"/>
  <c r="G583" i="2"/>
  <c r="H583" i="2" l="1"/>
  <c r="G584" i="2"/>
  <c r="H584" i="2" l="1"/>
  <c r="G585" i="2"/>
  <c r="H585" i="2" l="1"/>
  <c r="G586" i="2"/>
  <c r="H586" i="2" l="1"/>
  <c r="G587" i="2"/>
  <c r="H587" i="2" l="1"/>
  <c r="G588" i="2"/>
  <c r="H588" i="2" l="1"/>
  <c r="G589" i="2"/>
  <c r="H589" i="2" l="1"/>
  <c r="G590" i="2"/>
  <c r="H590" i="2" l="1"/>
  <c r="G591" i="2"/>
  <c r="H591" i="2" l="1"/>
  <c r="G592" i="2"/>
  <c r="H592" i="2" l="1"/>
  <c r="G593" i="2"/>
  <c r="H593" i="2" l="1"/>
  <c r="G594" i="2"/>
  <c r="H594" i="2" l="1"/>
  <c r="G595" i="2"/>
  <c r="H595" i="2" l="1"/>
  <c r="G596" i="2"/>
  <c r="H596" i="2" l="1"/>
  <c r="G597" i="2"/>
  <c r="H597" i="2" l="1"/>
  <c r="G598" i="2"/>
  <c r="H598" i="2" l="1"/>
  <c r="G599" i="2"/>
  <c r="H599" i="2" l="1"/>
  <c r="G600" i="2"/>
  <c r="H600" i="2" l="1"/>
  <c r="G601" i="2"/>
  <c r="H601" i="2" l="1"/>
  <c r="G602" i="2"/>
  <c r="H602" i="2" l="1"/>
  <c r="G603" i="2"/>
  <c r="H603" i="2" l="1"/>
  <c r="G604" i="2"/>
  <c r="H604" i="2" l="1"/>
  <c r="G605" i="2"/>
  <c r="H605" i="2" l="1"/>
  <c r="G606" i="2"/>
  <c r="H606" i="2" l="1"/>
  <c r="G607" i="2"/>
  <c r="H607" i="2" l="1"/>
  <c r="G608" i="2"/>
  <c r="H608" i="2" l="1"/>
  <c r="G609" i="2"/>
  <c r="H609" i="2" l="1"/>
  <c r="G610" i="2"/>
  <c r="H610" i="2" l="1"/>
  <c r="G611" i="2"/>
  <c r="H611" i="2" l="1"/>
  <c r="G612" i="2"/>
  <c r="H612" i="2" l="1"/>
  <c r="G613" i="2"/>
  <c r="H613" i="2" l="1"/>
  <c r="G614" i="2"/>
  <c r="H614" i="2" l="1"/>
  <c r="G615" i="2"/>
  <c r="H615" i="2" l="1"/>
  <c r="G616" i="2"/>
  <c r="H616" i="2" l="1"/>
  <c r="G617" i="2"/>
  <c r="H617" i="2" l="1"/>
  <c r="G618" i="2"/>
  <c r="H618" i="2" l="1"/>
  <c r="G619" i="2"/>
  <c r="H619" i="2" l="1"/>
  <c r="G620" i="2"/>
  <c r="H620" i="2" l="1"/>
  <c r="G621" i="2"/>
  <c r="H621" i="2" l="1"/>
  <c r="G622" i="2"/>
  <c r="H622" i="2" l="1"/>
  <c r="G623" i="2"/>
  <c r="H623" i="2" l="1"/>
  <c r="G624" i="2"/>
  <c r="H624" i="2" l="1"/>
  <c r="G625" i="2"/>
  <c r="H625" i="2" l="1"/>
  <c r="G626" i="2"/>
  <c r="H626" i="2" l="1"/>
  <c r="G627" i="2"/>
  <c r="H627" i="2" l="1"/>
  <c r="G628" i="2"/>
  <c r="H628" i="2" l="1"/>
  <c r="G629" i="2"/>
  <c r="H629" i="2" l="1"/>
  <c r="G630" i="2"/>
  <c r="H630" i="2" l="1"/>
  <c r="G631" i="2"/>
  <c r="H631" i="2" l="1"/>
  <c r="G632" i="2"/>
  <c r="H632" i="2" l="1"/>
  <c r="G633" i="2"/>
  <c r="H633" i="2" l="1"/>
  <c r="G634" i="2"/>
  <c r="H634" i="2" l="1"/>
  <c r="G635" i="2"/>
  <c r="H635" i="2" l="1"/>
  <c r="G636" i="2"/>
  <c r="H636" i="2" l="1"/>
  <c r="G637" i="2"/>
  <c r="H637" i="2" l="1"/>
  <c r="G638" i="2"/>
  <c r="H638" i="2" l="1"/>
  <c r="G639" i="2"/>
  <c r="H639" i="2" l="1"/>
  <c r="G640" i="2"/>
  <c r="H640" i="2" l="1"/>
  <c r="G641" i="2"/>
  <c r="H641" i="2" l="1"/>
  <c r="G642" i="2"/>
  <c r="H642" i="2" l="1"/>
  <c r="G643" i="2"/>
  <c r="H643" i="2" l="1"/>
  <c r="G644" i="2"/>
  <c r="H644" i="2" l="1"/>
  <c r="G645" i="2"/>
  <c r="H645" i="2" l="1"/>
  <c r="G646" i="2"/>
  <c r="H646" i="2" l="1"/>
  <c r="G647" i="2"/>
  <c r="H647" i="2" l="1"/>
  <c r="G648" i="2"/>
  <c r="H648" i="2" l="1"/>
  <c r="G649" i="2"/>
  <c r="H649" i="2" l="1"/>
  <c r="G650" i="2"/>
  <c r="H650" i="2" l="1"/>
  <c r="G651" i="2"/>
  <c r="H651" i="2" l="1"/>
  <c r="G652" i="2"/>
  <c r="H652" i="2" l="1"/>
  <c r="G653" i="2"/>
  <c r="H653" i="2" l="1"/>
  <c r="G654" i="2"/>
  <c r="H654" i="2" l="1"/>
  <c r="G655" i="2"/>
  <c r="H655" i="2" l="1"/>
  <c r="G656" i="2"/>
  <c r="H656" i="2" l="1"/>
  <c r="G657" i="2"/>
  <c r="H657" i="2" l="1"/>
  <c r="G658" i="2"/>
  <c r="H658" i="2" l="1"/>
  <c r="G659" i="2"/>
  <c r="H659" i="2" l="1"/>
  <c r="G660" i="2"/>
  <c r="H660" i="2" l="1"/>
  <c r="G661" i="2"/>
  <c r="H661" i="2" l="1"/>
  <c r="G662" i="2"/>
  <c r="H662" i="2" l="1"/>
  <c r="G663" i="2"/>
  <c r="H663" i="2" l="1"/>
  <c r="G664" i="2"/>
  <c r="H664" i="2" l="1"/>
  <c r="G665" i="2"/>
  <c r="H665" i="2" l="1"/>
  <c r="G666" i="2"/>
  <c r="H666" i="2" l="1"/>
  <c r="G667" i="2"/>
  <c r="H667" i="2" l="1"/>
  <c r="G668" i="2"/>
  <c r="H668" i="2" l="1"/>
  <c r="G669" i="2"/>
  <c r="H669" i="2" l="1"/>
  <c r="G670" i="2"/>
  <c r="H670" i="2" l="1"/>
  <c r="G671" i="2"/>
  <c r="H671" i="2" l="1"/>
  <c r="G672" i="2"/>
  <c r="H672" i="2" l="1"/>
  <c r="G673" i="2"/>
  <c r="H673" i="2" l="1"/>
  <c r="G674" i="2"/>
  <c r="H674" i="2" l="1"/>
  <c r="G675" i="2"/>
  <c r="H675" i="2" l="1"/>
  <c r="G676" i="2"/>
  <c r="H676" i="2" l="1"/>
  <c r="G677" i="2"/>
  <c r="H677" i="2" l="1"/>
  <c r="G678" i="2"/>
  <c r="H678" i="2" l="1"/>
  <c r="G679" i="2"/>
  <c r="H679" i="2" l="1"/>
  <c r="G680" i="2"/>
  <c r="H680" i="2" l="1"/>
  <c r="G681" i="2"/>
  <c r="H681" i="2" l="1"/>
  <c r="G682" i="2"/>
  <c r="H682" i="2" l="1"/>
  <c r="G683" i="2"/>
  <c r="H683" i="2" l="1"/>
  <c r="G684" i="2"/>
  <c r="H684" i="2" l="1"/>
  <c r="G685" i="2"/>
  <c r="H685" i="2" l="1"/>
  <c r="G686" i="2"/>
  <c r="H686" i="2" l="1"/>
  <c r="G687" i="2"/>
  <c r="H687" i="2" l="1"/>
  <c r="G688" i="2"/>
  <c r="H688" i="2" l="1"/>
  <c r="G689" i="2"/>
  <c r="H689" i="2" l="1"/>
  <c r="G690" i="2"/>
  <c r="H690" i="2" l="1"/>
  <c r="G691" i="2"/>
  <c r="H691" i="2" l="1"/>
  <c r="G692" i="2"/>
  <c r="H692" i="2" l="1"/>
  <c r="G693" i="2"/>
  <c r="H693" i="2" l="1"/>
  <c r="G694" i="2"/>
  <c r="H694" i="2" l="1"/>
  <c r="G695" i="2"/>
  <c r="H695" i="2" l="1"/>
  <c r="G696" i="2"/>
  <c r="H696" i="2" l="1"/>
  <c r="G697" i="2"/>
  <c r="H697" i="2" l="1"/>
  <c r="G698" i="2"/>
  <c r="H698" i="2" l="1"/>
  <c r="G699" i="2"/>
  <c r="H699" i="2" l="1"/>
  <c r="G700" i="2"/>
  <c r="H700" i="2" l="1"/>
  <c r="G701" i="2"/>
  <c r="H701" i="2" l="1"/>
  <c r="G702" i="2"/>
  <c r="H702" i="2" l="1"/>
  <c r="G703" i="2"/>
  <c r="H703" i="2" l="1"/>
  <c r="G704" i="2"/>
  <c r="H704" i="2" l="1"/>
  <c r="G705" i="2"/>
  <c r="H705" i="2" l="1"/>
  <c r="G706" i="2"/>
  <c r="H706" i="2" l="1"/>
  <c r="G707" i="2"/>
  <c r="H707" i="2" l="1"/>
  <c r="G708" i="2"/>
  <c r="H708" i="2" l="1"/>
  <c r="G709" i="2"/>
  <c r="H709" i="2" l="1"/>
  <c r="G710" i="2"/>
  <c r="H710" i="2" l="1"/>
  <c r="G711" i="2"/>
  <c r="H711" i="2" l="1"/>
  <c r="G712" i="2"/>
  <c r="H712" i="2" l="1"/>
  <c r="G713" i="2"/>
  <c r="H713" i="2" l="1"/>
  <c r="G714" i="2"/>
  <c r="H714" i="2" l="1"/>
  <c r="G715" i="2"/>
  <c r="H715" i="2" l="1"/>
  <c r="G716" i="2"/>
  <c r="H716" i="2" l="1"/>
  <c r="G717" i="2"/>
  <c r="H717" i="2" l="1"/>
  <c r="G718" i="2"/>
  <c r="H718" i="2" l="1"/>
  <c r="G719" i="2"/>
  <c r="H719" i="2" l="1"/>
  <c r="G720" i="2"/>
  <c r="H720" i="2" l="1"/>
  <c r="G721" i="2"/>
  <c r="H721" i="2" l="1"/>
  <c r="G722" i="2"/>
  <c r="H722" i="2" l="1"/>
  <c r="G723" i="2"/>
  <c r="H723" i="2" l="1"/>
  <c r="G724" i="2"/>
  <c r="H724" i="2" l="1"/>
  <c r="G725" i="2"/>
  <c r="H725" i="2" l="1"/>
  <c r="G726" i="2"/>
  <c r="H726" i="2" l="1"/>
  <c r="G727" i="2"/>
  <c r="H727" i="2" l="1"/>
  <c r="G728" i="2"/>
  <c r="H728" i="2" l="1"/>
  <c r="G729" i="2"/>
  <c r="H729" i="2" l="1"/>
  <c r="G730" i="2"/>
  <c r="H730" i="2" l="1"/>
  <c r="G731" i="2"/>
  <c r="H731" i="2" l="1"/>
  <c r="G732" i="2"/>
  <c r="H732" i="2" l="1"/>
  <c r="G733" i="2"/>
  <c r="H733" i="2" l="1"/>
  <c r="G734" i="2"/>
  <c r="H734" i="2" l="1"/>
  <c r="G736" i="2"/>
  <c r="G735" i="2"/>
  <c r="H735" i="2" l="1"/>
  <c r="H736" i="2" l="1"/>
  <c r="H737" i="2" s="1"/>
  <c r="V327" i="2" l="1"/>
  <c r="X327" i="2" s="1"/>
  <c r="V696" i="2"/>
  <c r="X696" i="2" s="1"/>
  <c r="V631" i="2"/>
  <c r="X631" i="2" s="1"/>
  <c r="V567" i="2"/>
  <c r="X567" i="2" s="1"/>
  <c r="V503" i="2"/>
  <c r="X503" i="2" s="1"/>
  <c r="V416" i="2"/>
  <c r="X416" i="2" s="1"/>
  <c r="V315" i="2"/>
  <c r="X315" i="2" s="1"/>
  <c r="V430" i="2"/>
  <c r="X430" i="2" s="1"/>
  <c r="V687" i="2"/>
  <c r="X687" i="2" s="1"/>
  <c r="V623" i="2"/>
  <c r="X623" i="2" s="1"/>
  <c r="V559" i="2"/>
  <c r="X559" i="2" s="1"/>
  <c r="V494" i="2"/>
  <c r="X494" i="2" s="1"/>
  <c r="V405" i="2"/>
  <c r="X405" i="2" s="1"/>
  <c r="V302" i="2"/>
  <c r="X302" i="2" s="1"/>
  <c r="V511" i="2"/>
  <c r="X511" i="2" s="1"/>
  <c r="V679" i="2"/>
  <c r="X679" i="2" s="1"/>
  <c r="V615" i="2"/>
  <c r="X615" i="2" s="1"/>
  <c r="V551" i="2"/>
  <c r="X551" i="2" s="1"/>
  <c r="V485" i="2"/>
  <c r="X485" i="2" s="1"/>
  <c r="V391" i="2"/>
  <c r="X391" i="2" s="1"/>
  <c r="V288" i="2"/>
  <c r="X288" i="2" s="1"/>
  <c r="V575" i="2"/>
  <c r="X575" i="2" s="1"/>
  <c r="V736" i="2"/>
  <c r="X736" i="2" s="1"/>
  <c r="V671" i="2"/>
  <c r="X671" i="2" s="1"/>
  <c r="V607" i="2"/>
  <c r="X607" i="2" s="1"/>
  <c r="V543" i="2"/>
  <c r="X543" i="2" s="1"/>
  <c r="V476" i="2"/>
  <c r="X476" i="2" s="1"/>
  <c r="V379" i="2"/>
  <c r="X379" i="2" s="1"/>
  <c r="V277" i="2"/>
  <c r="X277" i="2" s="1"/>
  <c r="V704" i="2"/>
  <c r="X704" i="2" s="1"/>
  <c r="V728" i="2"/>
  <c r="X728" i="2" s="1"/>
  <c r="V663" i="2"/>
  <c r="X663" i="2" s="1"/>
  <c r="V599" i="2"/>
  <c r="X599" i="2" s="1"/>
  <c r="V535" i="2"/>
  <c r="X535" i="2" s="1"/>
  <c r="V464" i="2"/>
  <c r="X464" i="2" s="1"/>
  <c r="V366" i="2"/>
  <c r="X366" i="2" s="1"/>
  <c r="V263" i="2"/>
  <c r="X263" i="2" s="1"/>
  <c r="V639" i="2"/>
  <c r="X639" i="2" s="1"/>
  <c r="V720" i="2"/>
  <c r="X720" i="2" s="1"/>
  <c r="V655" i="2"/>
  <c r="X655" i="2" s="1"/>
  <c r="V591" i="2"/>
  <c r="X591" i="2" s="1"/>
  <c r="V527" i="2"/>
  <c r="X527" i="2" s="1"/>
  <c r="V454" i="2"/>
  <c r="X454" i="2" s="1"/>
  <c r="V352" i="2"/>
  <c r="X352" i="2" s="1"/>
  <c r="V238" i="2"/>
  <c r="X238" i="2" s="1"/>
  <c r="V712" i="2"/>
  <c r="X712" i="2" s="1"/>
  <c r="V647" i="2"/>
  <c r="X647" i="2" s="1"/>
  <c r="V583" i="2"/>
  <c r="X583" i="2" s="1"/>
  <c r="V519" i="2"/>
  <c r="X519" i="2" s="1"/>
  <c r="V443" i="2"/>
  <c r="X443" i="2" s="1"/>
  <c r="V341" i="2"/>
  <c r="X341" i="2" s="1"/>
  <c r="V136" i="2"/>
  <c r="X136" i="2" s="1"/>
  <c r="V16" i="2"/>
  <c r="X16" i="2" s="1"/>
  <c r="V735" i="2"/>
  <c r="X735" i="2" s="1"/>
  <c r="V727" i="2"/>
  <c r="X727" i="2" s="1"/>
  <c r="V719" i="2"/>
  <c r="X719" i="2" s="1"/>
  <c r="V711" i="2"/>
  <c r="X711" i="2" s="1"/>
  <c r="V703" i="2"/>
  <c r="X703" i="2" s="1"/>
  <c r="V694" i="2"/>
  <c r="X694" i="2" s="1"/>
  <c r="V686" i="2"/>
  <c r="X686" i="2" s="1"/>
  <c r="V678" i="2"/>
  <c r="X678" i="2" s="1"/>
  <c r="V670" i="2"/>
  <c r="X670" i="2" s="1"/>
  <c r="V662" i="2"/>
  <c r="X662" i="2" s="1"/>
  <c r="V654" i="2"/>
  <c r="X654" i="2" s="1"/>
  <c r="V646" i="2"/>
  <c r="X646" i="2" s="1"/>
  <c r="V638" i="2"/>
  <c r="X638" i="2" s="1"/>
  <c r="V630" i="2"/>
  <c r="X630" i="2" s="1"/>
  <c r="V622" i="2"/>
  <c r="X622" i="2" s="1"/>
  <c r="V614" i="2"/>
  <c r="X614" i="2" s="1"/>
  <c r="V606" i="2"/>
  <c r="X606" i="2" s="1"/>
  <c r="V598" i="2"/>
  <c r="X598" i="2" s="1"/>
  <c r="V590" i="2"/>
  <c r="X590" i="2" s="1"/>
  <c r="V582" i="2"/>
  <c r="X582" i="2" s="1"/>
  <c r="V574" i="2"/>
  <c r="X574" i="2" s="1"/>
  <c r="V566" i="2"/>
  <c r="X566" i="2" s="1"/>
  <c r="V558" i="2"/>
  <c r="X558" i="2" s="1"/>
  <c r="V550" i="2"/>
  <c r="X550" i="2" s="1"/>
  <c r="V542" i="2"/>
  <c r="X542" i="2" s="1"/>
  <c r="V534" i="2"/>
  <c r="X534" i="2" s="1"/>
  <c r="V526" i="2"/>
  <c r="X526" i="2" s="1"/>
  <c r="V518" i="2"/>
  <c r="X518" i="2" s="1"/>
  <c r="V510" i="2"/>
  <c r="X510" i="2" s="1"/>
  <c r="V502" i="2"/>
  <c r="X502" i="2" s="1"/>
  <c r="V493" i="2"/>
  <c r="X493" i="2" s="1"/>
  <c r="V484" i="2"/>
  <c r="X484" i="2" s="1"/>
  <c r="V475" i="2"/>
  <c r="X475" i="2" s="1"/>
  <c r="V463" i="2"/>
  <c r="X463" i="2" s="1"/>
  <c r="V453" i="2"/>
  <c r="X453" i="2" s="1"/>
  <c r="V440" i="2"/>
  <c r="X440" i="2" s="1"/>
  <c r="V429" i="2"/>
  <c r="X429" i="2" s="1"/>
  <c r="V415" i="2"/>
  <c r="X415" i="2" s="1"/>
  <c r="V403" i="2"/>
  <c r="X403" i="2" s="1"/>
  <c r="V390" i="2"/>
  <c r="X390" i="2" s="1"/>
  <c r="V376" i="2"/>
  <c r="X376" i="2" s="1"/>
  <c r="V365" i="2"/>
  <c r="X365" i="2" s="1"/>
  <c r="V351" i="2"/>
  <c r="X351" i="2" s="1"/>
  <c r="V339" i="2"/>
  <c r="X339" i="2" s="1"/>
  <c r="V326" i="2"/>
  <c r="X326" i="2" s="1"/>
  <c r="V312" i="2"/>
  <c r="X312" i="2" s="1"/>
  <c r="V301" i="2"/>
  <c r="X301" i="2" s="1"/>
  <c r="V287" i="2"/>
  <c r="X287" i="2" s="1"/>
  <c r="V275" i="2"/>
  <c r="X275" i="2" s="1"/>
  <c r="V262" i="2"/>
  <c r="X262" i="2" s="1"/>
  <c r="V248" i="2"/>
  <c r="X248" i="2" s="1"/>
  <c r="V237" i="2"/>
  <c r="X237" i="2" s="1"/>
  <c r="V223" i="2"/>
  <c r="X223" i="2" s="1"/>
  <c r="V211" i="2"/>
  <c r="X211" i="2" s="1"/>
  <c r="V193" i="2"/>
  <c r="X193" i="2" s="1"/>
  <c r="V175" i="2"/>
  <c r="X175" i="2" s="1"/>
  <c r="V158" i="2"/>
  <c r="X158" i="2" s="1"/>
  <c r="V135" i="2"/>
  <c r="X135" i="2" s="1"/>
  <c r="V116" i="2"/>
  <c r="X116" i="2" s="1"/>
  <c r="V95" i="2"/>
  <c r="X95" i="2" s="1"/>
  <c r="V72" i="2"/>
  <c r="X72" i="2" s="1"/>
  <c r="V55" i="2"/>
  <c r="X55" i="2" s="1"/>
  <c r="V32" i="2"/>
  <c r="X32" i="2" s="1"/>
  <c r="V14" i="2"/>
  <c r="X14" i="2" s="1"/>
  <c r="V195" i="2"/>
  <c r="X195" i="2" s="1"/>
  <c r="V96" i="2"/>
  <c r="X96" i="2" s="1"/>
  <c r="V734" i="2"/>
  <c r="X734" i="2" s="1"/>
  <c r="V726" i="2"/>
  <c r="X726" i="2" s="1"/>
  <c r="V718" i="2"/>
  <c r="X718" i="2" s="1"/>
  <c r="V710" i="2"/>
  <c r="X710" i="2" s="1"/>
  <c r="V702" i="2"/>
  <c r="X702" i="2" s="1"/>
  <c r="V693" i="2"/>
  <c r="X693" i="2" s="1"/>
  <c r="V685" i="2"/>
  <c r="X685" i="2" s="1"/>
  <c r="V677" i="2"/>
  <c r="X677" i="2" s="1"/>
  <c r="V669" i="2"/>
  <c r="X669" i="2" s="1"/>
  <c r="V661" i="2"/>
  <c r="X661" i="2" s="1"/>
  <c r="V653" i="2"/>
  <c r="X653" i="2" s="1"/>
  <c r="V645" i="2"/>
  <c r="X645" i="2" s="1"/>
  <c r="V637" i="2"/>
  <c r="X637" i="2" s="1"/>
  <c r="V629" i="2"/>
  <c r="X629" i="2" s="1"/>
  <c r="V621" i="2"/>
  <c r="X621" i="2" s="1"/>
  <c r="V613" i="2"/>
  <c r="X613" i="2" s="1"/>
  <c r="V605" i="2"/>
  <c r="X605" i="2" s="1"/>
  <c r="V597" i="2"/>
  <c r="X597" i="2" s="1"/>
  <c r="V589" i="2"/>
  <c r="X589" i="2" s="1"/>
  <c r="V581" i="2"/>
  <c r="X581" i="2" s="1"/>
  <c r="V573" i="2"/>
  <c r="X573" i="2" s="1"/>
  <c r="V565" i="2"/>
  <c r="X565" i="2" s="1"/>
  <c r="V557" i="2"/>
  <c r="X557" i="2" s="1"/>
  <c r="V549" i="2"/>
  <c r="X549" i="2" s="1"/>
  <c r="V541" i="2"/>
  <c r="X541" i="2" s="1"/>
  <c r="V533" i="2"/>
  <c r="X533" i="2" s="1"/>
  <c r="V525" i="2"/>
  <c r="X525" i="2" s="1"/>
  <c r="V517" i="2"/>
  <c r="X517" i="2" s="1"/>
  <c r="V509" i="2"/>
  <c r="X509" i="2" s="1"/>
  <c r="V501" i="2"/>
  <c r="X501" i="2" s="1"/>
  <c r="V492" i="2"/>
  <c r="X492" i="2" s="1"/>
  <c r="V483" i="2"/>
  <c r="X483" i="2" s="1"/>
  <c r="V472" i="2"/>
  <c r="X472" i="2" s="1"/>
  <c r="V462" i="2"/>
  <c r="X462" i="2" s="1"/>
  <c r="V452" i="2"/>
  <c r="X452" i="2" s="1"/>
  <c r="V439" i="2"/>
  <c r="X439" i="2" s="1"/>
  <c r="V427" i="2"/>
  <c r="X427" i="2" s="1"/>
  <c r="V414" i="2"/>
  <c r="X414" i="2" s="1"/>
  <c r="V400" i="2"/>
  <c r="X400" i="2" s="1"/>
  <c r="V389" i="2"/>
  <c r="X389" i="2" s="1"/>
  <c r="V375" i="2"/>
  <c r="X375" i="2" s="1"/>
  <c r="V363" i="2"/>
  <c r="X363" i="2" s="1"/>
  <c r="V350" i="2"/>
  <c r="X350" i="2" s="1"/>
  <c r="V336" i="2"/>
  <c r="X336" i="2" s="1"/>
  <c r="V325" i="2"/>
  <c r="X325" i="2" s="1"/>
  <c r="V311" i="2"/>
  <c r="X311" i="2" s="1"/>
  <c r="V299" i="2"/>
  <c r="X299" i="2" s="1"/>
  <c r="V286" i="2"/>
  <c r="X286" i="2" s="1"/>
  <c r="V272" i="2"/>
  <c r="X272" i="2" s="1"/>
  <c r="V261" i="2"/>
  <c r="X261" i="2" s="1"/>
  <c r="V247" i="2"/>
  <c r="X247" i="2" s="1"/>
  <c r="V235" i="2"/>
  <c r="X235" i="2" s="1"/>
  <c r="V222" i="2"/>
  <c r="X222" i="2" s="1"/>
  <c r="V207" i="2"/>
  <c r="X207" i="2" s="1"/>
  <c r="V192" i="2"/>
  <c r="X192" i="2" s="1"/>
  <c r="V174" i="2"/>
  <c r="X174" i="2" s="1"/>
  <c r="V153" i="2"/>
  <c r="X153" i="2" s="1"/>
  <c r="V134" i="2"/>
  <c r="X134" i="2" s="1"/>
  <c r="V111" i="2"/>
  <c r="X111" i="2" s="1"/>
  <c r="V94" i="2"/>
  <c r="X94" i="2" s="1"/>
  <c r="V71" i="2"/>
  <c r="X71" i="2" s="1"/>
  <c r="V52" i="2"/>
  <c r="X52" i="2" s="1"/>
  <c r="V31" i="2"/>
  <c r="X31" i="2" s="1"/>
  <c r="V8" i="2"/>
  <c r="X8" i="2" s="1"/>
  <c r="V733" i="2"/>
  <c r="X733" i="2" s="1"/>
  <c r="V725" i="2"/>
  <c r="X725" i="2" s="1"/>
  <c r="V717" i="2"/>
  <c r="X717" i="2" s="1"/>
  <c r="V709" i="2"/>
  <c r="X709" i="2" s="1"/>
  <c r="V701" i="2"/>
  <c r="X701" i="2" s="1"/>
  <c r="V692" i="2"/>
  <c r="X692" i="2" s="1"/>
  <c r="V684" i="2"/>
  <c r="X684" i="2" s="1"/>
  <c r="V676" i="2"/>
  <c r="X676" i="2" s="1"/>
  <c r="V668" i="2"/>
  <c r="X668" i="2" s="1"/>
  <c r="V660" i="2"/>
  <c r="X660" i="2" s="1"/>
  <c r="V652" i="2"/>
  <c r="X652" i="2" s="1"/>
  <c r="V644" i="2"/>
  <c r="X644" i="2" s="1"/>
  <c r="V636" i="2"/>
  <c r="X636" i="2" s="1"/>
  <c r="V628" i="2"/>
  <c r="X628" i="2" s="1"/>
  <c r="V620" i="2"/>
  <c r="X620" i="2" s="1"/>
  <c r="V612" i="2"/>
  <c r="X612" i="2" s="1"/>
  <c r="V604" i="2"/>
  <c r="X604" i="2" s="1"/>
  <c r="V596" i="2"/>
  <c r="X596" i="2" s="1"/>
  <c r="V588" i="2"/>
  <c r="X588" i="2" s="1"/>
  <c r="V580" i="2"/>
  <c r="X580" i="2" s="1"/>
  <c r="V572" i="2"/>
  <c r="X572" i="2" s="1"/>
  <c r="V564" i="2"/>
  <c r="X564" i="2" s="1"/>
  <c r="V556" i="2"/>
  <c r="X556" i="2" s="1"/>
  <c r="V548" i="2"/>
  <c r="X548" i="2" s="1"/>
  <c r="V540" i="2"/>
  <c r="X540" i="2" s="1"/>
  <c r="V532" i="2"/>
  <c r="X532" i="2" s="1"/>
  <c r="V524" i="2"/>
  <c r="X524" i="2" s="1"/>
  <c r="V516" i="2"/>
  <c r="X516" i="2" s="1"/>
  <c r="V508" i="2"/>
  <c r="X508" i="2" s="1"/>
  <c r="V500" i="2"/>
  <c r="X500" i="2" s="1"/>
  <c r="V491" i="2"/>
  <c r="X491" i="2" s="1"/>
  <c r="V482" i="2"/>
  <c r="X482" i="2" s="1"/>
  <c r="V471" i="2"/>
  <c r="X471" i="2" s="1"/>
  <c r="V461" i="2"/>
  <c r="X461" i="2" s="1"/>
  <c r="V451" i="2"/>
  <c r="X451" i="2" s="1"/>
  <c r="V438" i="2"/>
  <c r="X438" i="2" s="1"/>
  <c r="V424" i="2"/>
  <c r="X424" i="2" s="1"/>
  <c r="V413" i="2"/>
  <c r="X413" i="2" s="1"/>
  <c r="V399" i="2"/>
  <c r="X399" i="2" s="1"/>
  <c r="V387" i="2"/>
  <c r="X387" i="2" s="1"/>
  <c r="V374" i="2"/>
  <c r="X374" i="2" s="1"/>
  <c r="V360" i="2"/>
  <c r="X360" i="2" s="1"/>
  <c r="V349" i="2"/>
  <c r="X349" i="2" s="1"/>
  <c r="V335" i="2"/>
  <c r="X335" i="2" s="1"/>
  <c r="V323" i="2"/>
  <c r="X323" i="2" s="1"/>
  <c r="V310" i="2"/>
  <c r="X310" i="2" s="1"/>
  <c r="V296" i="2"/>
  <c r="X296" i="2" s="1"/>
  <c r="V285" i="2"/>
  <c r="X285" i="2" s="1"/>
  <c r="V271" i="2"/>
  <c r="X271" i="2" s="1"/>
  <c r="V259" i="2"/>
  <c r="X259" i="2" s="1"/>
  <c r="V246" i="2"/>
  <c r="X246" i="2" s="1"/>
  <c r="V232" i="2"/>
  <c r="X232" i="2" s="1"/>
  <c r="V221" i="2"/>
  <c r="X221" i="2" s="1"/>
  <c r="V206" i="2"/>
  <c r="X206" i="2" s="1"/>
  <c r="V190" i="2"/>
  <c r="X190" i="2" s="1"/>
  <c r="V172" i="2"/>
  <c r="X172" i="2" s="1"/>
  <c r="V150" i="2"/>
  <c r="X150" i="2" s="1"/>
  <c r="V132" i="2"/>
  <c r="X132" i="2" s="1"/>
  <c r="V110" i="2"/>
  <c r="X110" i="2" s="1"/>
  <c r="V89" i="2"/>
  <c r="X89" i="2" s="1"/>
  <c r="V70" i="2"/>
  <c r="X70" i="2" s="1"/>
  <c r="V47" i="2"/>
  <c r="X47" i="2" s="1"/>
  <c r="V30" i="2"/>
  <c r="X30" i="2" s="1"/>
  <c r="V6" i="2"/>
  <c r="X6" i="2" s="1"/>
  <c r="V251" i="2"/>
  <c r="X251" i="2" s="1"/>
  <c r="V159" i="2"/>
  <c r="X159" i="2" s="1"/>
  <c r="V56" i="2"/>
  <c r="X56" i="2" s="1"/>
  <c r="V732" i="2"/>
  <c r="X732" i="2" s="1"/>
  <c r="V724" i="2"/>
  <c r="X724" i="2" s="1"/>
  <c r="V716" i="2"/>
  <c r="X716" i="2" s="1"/>
  <c r="V708" i="2"/>
  <c r="X708" i="2" s="1"/>
  <c r="V700" i="2"/>
  <c r="X700" i="2" s="1"/>
  <c r="V691" i="2"/>
  <c r="X691" i="2" s="1"/>
  <c r="V683" i="2"/>
  <c r="X683" i="2" s="1"/>
  <c r="V675" i="2"/>
  <c r="X675" i="2" s="1"/>
  <c r="V667" i="2"/>
  <c r="X667" i="2" s="1"/>
  <c r="V659" i="2"/>
  <c r="X659" i="2" s="1"/>
  <c r="V651" i="2"/>
  <c r="X651" i="2" s="1"/>
  <c r="V643" i="2"/>
  <c r="X643" i="2" s="1"/>
  <c r="V635" i="2"/>
  <c r="X635" i="2" s="1"/>
  <c r="V627" i="2"/>
  <c r="X627" i="2" s="1"/>
  <c r="V619" i="2"/>
  <c r="X619" i="2" s="1"/>
  <c r="V611" i="2"/>
  <c r="X611" i="2" s="1"/>
  <c r="V603" i="2"/>
  <c r="X603" i="2" s="1"/>
  <c r="V595" i="2"/>
  <c r="X595" i="2" s="1"/>
  <c r="V587" i="2"/>
  <c r="X587" i="2" s="1"/>
  <c r="V579" i="2"/>
  <c r="X579" i="2" s="1"/>
  <c r="V571" i="2"/>
  <c r="X571" i="2" s="1"/>
  <c r="V563" i="2"/>
  <c r="X563" i="2" s="1"/>
  <c r="V555" i="2"/>
  <c r="X555" i="2" s="1"/>
  <c r="V547" i="2"/>
  <c r="X547" i="2" s="1"/>
  <c r="V539" i="2"/>
  <c r="X539" i="2" s="1"/>
  <c r="V531" i="2"/>
  <c r="X531" i="2" s="1"/>
  <c r="V523" i="2"/>
  <c r="X523" i="2" s="1"/>
  <c r="V515" i="2"/>
  <c r="X515" i="2" s="1"/>
  <c r="V507" i="2"/>
  <c r="X507" i="2" s="1"/>
  <c r="V499" i="2"/>
  <c r="X499" i="2" s="1"/>
  <c r="V490" i="2"/>
  <c r="X490" i="2" s="1"/>
  <c r="V480" i="2"/>
  <c r="X480" i="2" s="1"/>
  <c r="V470" i="2"/>
  <c r="X470" i="2" s="1"/>
  <c r="V460" i="2"/>
  <c r="X460" i="2" s="1"/>
  <c r="V448" i="2"/>
  <c r="X448" i="2" s="1"/>
  <c r="V437" i="2"/>
  <c r="X437" i="2" s="1"/>
  <c r="V423" i="2"/>
  <c r="X423" i="2" s="1"/>
  <c r="V411" i="2"/>
  <c r="X411" i="2" s="1"/>
  <c r="V398" i="2"/>
  <c r="X398" i="2" s="1"/>
  <c r="V384" i="2"/>
  <c r="X384" i="2" s="1"/>
  <c r="V373" i="2"/>
  <c r="X373" i="2" s="1"/>
  <c r="V359" i="2"/>
  <c r="X359" i="2" s="1"/>
  <c r="V347" i="2"/>
  <c r="X347" i="2" s="1"/>
  <c r="V334" i="2"/>
  <c r="X334" i="2" s="1"/>
  <c r="V320" i="2"/>
  <c r="X320" i="2" s="1"/>
  <c r="V309" i="2"/>
  <c r="X309" i="2" s="1"/>
  <c r="V295" i="2"/>
  <c r="X295" i="2" s="1"/>
  <c r="V283" i="2"/>
  <c r="X283" i="2" s="1"/>
  <c r="V270" i="2"/>
  <c r="X270" i="2" s="1"/>
  <c r="V256" i="2"/>
  <c r="X256" i="2" s="1"/>
  <c r="V245" i="2"/>
  <c r="X245" i="2" s="1"/>
  <c r="V231" i="2"/>
  <c r="X231" i="2" s="1"/>
  <c r="V219" i="2"/>
  <c r="X219" i="2" s="1"/>
  <c r="V204" i="2"/>
  <c r="X204" i="2" s="1"/>
  <c r="V185" i="2"/>
  <c r="X185" i="2" s="1"/>
  <c r="V169" i="2"/>
  <c r="X169" i="2" s="1"/>
  <c r="V148" i="2"/>
  <c r="X148" i="2" s="1"/>
  <c r="V128" i="2"/>
  <c r="X128" i="2" s="1"/>
  <c r="V108" i="2"/>
  <c r="X108" i="2" s="1"/>
  <c r="V86" i="2"/>
  <c r="X86" i="2" s="1"/>
  <c r="V68" i="2"/>
  <c r="X68" i="2" s="1"/>
  <c r="V46" i="2"/>
  <c r="X46" i="2" s="1"/>
  <c r="V25" i="2"/>
  <c r="X25" i="2" s="1"/>
  <c r="V213" i="2"/>
  <c r="X213" i="2" s="1"/>
  <c r="V78" i="2"/>
  <c r="X78" i="2" s="1"/>
  <c r="V731" i="2"/>
  <c r="X731" i="2" s="1"/>
  <c r="V723" i="2"/>
  <c r="X723" i="2" s="1"/>
  <c r="V715" i="2"/>
  <c r="X715" i="2" s="1"/>
  <c r="V707" i="2"/>
  <c r="X707" i="2" s="1"/>
  <c r="V699" i="2"/>
  <c r="X699" i="2" s="1"/>
  <c r="V690" i="2"/>
  <c r="X690" i="2" s="1"/>
  <c r="V682" i="2"/>
  <c r="X682" i="2" s="1"/>
  <c r="V674" i="2"/>
  <c r="X674" i="2" s="1"/>
  <c r="V666" i="2"/>
  <c r="X666" i="2" s="1"/>
  <c r="V658" i="2"/>
  <c r="X658" i="2" s="1"/>
  <c r="V650" i="2"/>
  <c r="X650" i="2" s="1"/>
  <c r="V642" i="2"/>
  <c r="X642" i="2" s="1"/>
  <c r="V634" i="2"/>
  <c r="X634" i="2" s="1"/>
  <c r="V626" i="2"/>
  <c r="X626" i="2" s="1"/>
  <c r="V618" i="2"/>
  <c r="X618" i="2" s="1"/>
  <c r="V610" i="2"/>
  <c r="X610" i="2" s="1"/>
  <c r="V602" i="2"/>
  <c r="X602" i="2" s="1"/>
  <c r="V594" i="2"/>
  <c r="X594" i="2" s="1"/>
  <c r="V586" i="2"/>
  <c r="X586" i="2" s="1"/>
  <c r="V578" i="2"/>
  <c r="X578" i="2" s="1"/>
  <c r="V570" i="2"/>
  <c r="X570" i="2" s="1"/>
  <c r="V562" i="2"/>
  <c r="X562" i="2" s="1"/>
  <c r="V554" i="2"/>
  <c r="X554" i="2" s="1"/>
  <c r="V546" i="2"/>
  <c r="X546" i="2" s="1"/>
  <c r="V538" i="2"/>
  <c r="X538" i="2" s="1"/>
  <c r="V530" i="2"/>
  <c r="X530" i="2" s="1"/>
  <c r="V522" i="2"/>
  <c r="X522" i="2" s="1"/>
  <c r="V514" i="2"/>
  <c r="X514" i="2" s="1"/>
  <c r="V506" i="2"/>
  <c r="X506" i="2" s="1"/>
  <c r="V498" i="2"/>
  <c r="X498" i="2" s="1"/>
  <c r="V488" i="2"/>
  <c r="X488" i="2" s="1"/>
  <c r="V479" i="2"/>
  <c r="X479" i="2" s="1"/>
  <c r="V469" i="2"/>
  <c r="X469" i="2" s="1"/>
  <c r="V459" i="2"/>
  <c r="X459" i="2" s="1"/>
  <c r="V447" i="2"/>
  <c r="X447" i="2" s="1"/>
  <c r="V435" i="2"/>
  <c r="X435" i="2" s="1"/>
  <c r="V422" i="2"/>
  <c r="X422" i="2" s="1"/>
  <c r="V408" i="2"/>
  <c r="X408" i="2" s="1"/>
  <c r="V397" i="2"/>
  <c r="X397" i="2" s="1"/>
  <c r="V383" i="2"/>
  <c r="X383" i="2" s="1"/>
  <c r="V371" i="2"/>
  <c r="X371" i="2" s="1"/>
  <c r="V358" i="2"/>
  <c r="X358" i="2" s="1"/>
  <c r="V344" i="2"/>
  <c r="X344" i="2" s="1"/>
  <c r="V333" i="2"/>
  <c r="X333" i="2" s="1"/>
  <c r="V319" i="2"/>
  <c r="X319" i="2" s="1"/>
  <c r="V307" i="2"/>
  <c r="X307" i="2" s="1"/>
  <c r="V294" i="2"/>
  <c r="X294" i="2" s="1"/>
  <c r="V280" i="2"/>
  <c r="X280" i="2" s="1"/>
  <c r="V269" i="2"/>
  <c r="X269" i="2" s="1"/>
  <c r="V255" i="2"/>
  <c r="X255" i="2" s="1"/>
  <c r="V243" i="2"/>
  <c r="X243" i="2" s="1"/>
  <c r="V230" i="2"/>
  <c r="X230" i="2" s="1"/>
  <c r="V216" i="2"/>
  <c r="X216" i="2" s="1"/>
  <c r="V203" i="2"/>
  <c r="X203" i="2" s="1"/>
  <c r="V184" i="2"/>
  <c r="X184" i="2" s="1"/>
  <c r="V167" i="2"/>
  <c r="X167" i="2" s="1"/>
  <c r="V145" i="2"/>
  <c r="X145" i="2" s="1"/>
  <c r="V124" i="2"/>
  <c r="X124" i="2" s="1"/>
  <c r="V105" i="2"/>
  <c r="X105" i="2" s="1"/>
  <c r="V84" i="2"/>
  <c r="X84" i="2" s="1"/>
  <c r="V64" i="2"/>
  <c r="X64" i="2" s="1"/>
  <c r="V44" i="2"/>
  <c r="X44" i="2" s="1"/>
  <c r="V22" i="2"/>
  <c r="X22" i="2" s="1"/>
  <c r="V179" i="2"/>
  <c r="X179" i="2" s="1"/>
  <c r="V33" i="2"/>
  <c r="X33" i="2" s="1"/>
  <c r="V730" i="2"/>
  <c r="X730" i="2" s="1"/>
  <c r="V722" i="2"/>
  <c r="X722" i="2" s="1"/>
  <c r="V714" i="2"/>
  <c r="X714" i="2" s="1"/>
  <c r="V706" i="2"/>
  <c r="X706" i="2" s="1"/>
  <c r="V698" i="2"/>
  <c r="X698" i="2" s="1"/>
  <c r="V689" i="2"/>
  <c r="X689" i="2" s="1"/>
  <c r="V681" i="2"/>
  <c r="X681" i="2" s="1"/>
  <c r="V673" i="2"/>
  <c r="X673" i="2" s="1"/>
  <c r="V665" i="2"/>
  <c r="X665" i="2" s="1"/>
  <c r="V657" i="2"/>
  <c r="X657" i="2" s="1"/>
  <c r="V649" i="2"/>
  <c r="X649" i="2" s="1"/>
  <c r="V641" i="2"/>
  <c r="X641" i="2" s="1"/>
  <c r="V633" i="2"/>
  <c r="X633" i="2" s="1"/>
  <c r="V625" i="2"/>
  <c r="X625" i="2" s="1"/>
  <c r="V617" i="2"/>
  <c r="X617" i="2" s="1"/>
  <c r="V609" i="2"/>
  <c r="X609" i="2" s="1"/>
  <c r="V601" i="2"/>
  <c r="X601" i="2" s="1"/>
  <c r="V593" i="2"/>
  <c r="X593" i="2" s="1"/>
  <c r="V585" i="2"/>
  <c r="X585" i="2" s="1"/>
  <c r="V577" i="2"/>
  <c r="X577" i="2" s="1"/>
  <c r="V569" i="2"/>
  <c r="X569" i="2" s="1"/>
  <c r="V561" i="2"/>
  <c r="X561" i="2" s="1"/>
  <c r="V553" i="2"/>
  <c r="X553" i="2" s="1"/>
  <c r="V545" i="2"/>
  <c r="X545" i="2" s="1"/>
  <c r="V537" i="2"/>
  <c r="X537" i="2" s="1"/>
  <c r="V529" i="2"/>
  <c r="X529" i="2" s="1"/>
  <c r="V521" i="2"/>
  <c r="X521" i="2" s="1"/>
  <c r="V513" i="2"/>
  <c r="X513" i="2" s="1"/>
  <c r="V505" i="2"/>
  <c r="X505" i="2" s="1"/>
  <c r="V496" i="2"/>
  <c r="X496" i="2" s="1"/>
  <c r="V487" i="2"/>
  <c r="X487" i="2" s="1"/>
  <c r="V478" i="2"/>
  <c r="X478" i="2" s="1"/>
  <c r="V468" i="2"/>
  <c r="X468" i="2" s="1"/>
  <c r="V456" i="2"/>
  <c r="X456" i="2" s="1"/>
  <c r="V446" i="2"/>
  <c r="X446" i="2" s="1"/>
  <c r="V432" i="2"/>
  <c r="X432" i="2" s="1"/>
  <c r="V421" i="2"/>
  <c r="X421" i="2" s="1"/>
  <c r="V407" i="2"/>
  <c r="X407" i="2" s="1"/>
  <c r="V395" i="2"/>
  <c r="X395" i="2" s="1"/>
  <c r="V382" i="2"/>
  <c r="X382" i="2" s="1"/>
  <c r="V368" i="2"/>
  <c r="X368" i="2" s="1"/>
  <c r="V357" i="2"/>
  <c r="X357" i="2" s="1"/>
  <c r="V343" i="2"/>
  <c r="X343" i="2" s="1"/>
  <c r="V331" i="2"/>
  <c r="X331" i="2" s="1"/>
  <c r="V318" i="2"/>
  <c r="X318" i="2" s="1"/>
  <c r="V304" i="2"/>
  <c r="X304" i="2" s="1"/>
  <c r="V293" i="2"/>
  <c r="X293" i="2" s="1"/>
  <c r="V279" i="2"/>
  <c r="X279" i="2" s="1"/>
  <c r="V267" i="2"/>
  <c r="X267" i="2" s="1"/>
  <c r="V254" i="2"/>
  <c r="X254" i="2" s="1"/>
  <c r="V240" i="2"/>
  <c r="X240" i="2" s="1"/>
  <c r="V229" i="2"/>
  <c r="X229" i="2" s="1"/>
  <c r="V215" i="2"/>
  <c r="X215" i="2" s="1"/>
  <c r="V200" i="2"/>
  <c r="X200" i="2" s="1"/>
  <c r="V183" i="2"/>
  <c r="X183" i="2" s="1"/>
  <c r="V161" i="2"/>
  <c r="X161" i="2" s="1"/>
  <c r="V144" i="2"/>
  <c r="X144" i="2" s="1"/>
  <c r="V121" i="2"/>
  <c r="X121" i="2" s="1"/>
  <c r="V103" i="2"/>
  <c r="X103" i="2" s="1"/>
  <c r="V81" i="2"/>
  <c r="X81" i="2" s="1"/>
  <c r="V60" i="2"/>
  <c r="X60" i="2" s="1"/>
  <c r="V41" i="2"/>
  <c r="X41" i="2" s="1"/>
  <c r="V20" i="2"/>
  <c r="X20" i="2" s="1"/>
  <c r="V224" i="2"/>
  <c r="X224" i="2" s="1"/>
  <c r="V119" i="2"/>
  <c r="X119" i="2" s="1"/>
  <c r="V729" i="2"/>
  <c r="X729" i="2" s="1"/>
  <c r="V721" i="2"/>
  <c r="X721" i="2" s="1"/>
  <c r="V713" i="2"/>
  <c r="X713" i="2" s="1"/>
  <c r="V705" i="2"/>
  <c r="X705" i="2" s="1"/>
  <c r="V697" i="2"/>
  <c r="X697" i="2" s="1"/>
  <c r="V688" i="2"/>
  <c r="X688" i="2" s="1"/>
  <c r="V680" i="2"/>
  <c r="X680" i="2" s="1"/>
  <c r="V672" i="2"/>
  <c r="X672" i="2" s="1"/>
  <c r="V664" i="2"/>
  <c r="X664" i="2" s="1"/>
  <c r="V656" i="2"/>
  <c r="X656" i="2" s="1"/>
  <c r="V648" i="2"/>
  <c r="X648" i="2" s="1"/>
  <c r="V640" i="2"/>
  <c r="X640" i="2" s="1"/>
  <c r="V632" i="2"/>
  <c r="X632" i="2" s="1"/>
  <c r="V624" i="2"/>
  <c r="X624" i="2" s="1"/>
  <c r="V616" i="2"/>
  <c r="X616" i="2" s="1"/>
  <c r="V608" i="2"/>
  <c r="X608" i="2" s="1"/>
  <c r="V600" i="2"/>
  <c r="X600" i="2" s="1"/>
  <c r="V592" i="2"/>
  <c r="X592" i="2" s="1"/>
  <c r="V584" i="2"/>
  <c r="X584" i="2" s="1"/>
  <c r="V576" i="2"/>
  <c r="X576" i="2" s="1"/>
  <c r="V568" i="2"/>
  <c r="X568" i="2" s="1"/>
  <c r="V560" i="2"/>
  <c r="X560" i="2" s="1"/>
  <c r="V552" i="2"/>
  <c r="X552" i="2" s="1"/>
  <c r="V544" i="2"/>
  <c r="X544" i="2" s="1"/>
  <c r="V536" i="2"/>
  <c r="X536" i="2" s="1"/>
  <c r="V528" i="2"/>
  <c r="X528" i="2" s="1"/>
  <c r="V520" i="2"/>
  <c r="X520" i="2" s="1"/>
  <c r="V512" i="2"/>
  <c r="X512" i="2" s="1"/>
  <c r="V504" i="2"/>
  <c r="X504" i="2" s="1"/>
  <c r="V495" i="2"/>
  <c r="X495" i="2" s="1"/>
  <c r="V486" i="2"/>
  <c r="X486" i="2" s="1"/>
  <c r="V477" i="2"/>
  <c r="X477" i="2" s="1"/>
  <c r="V467" i="2"/>
  <c r="X467" i="2" s="1"/>
  <c r="V455" i="2"/>
  <c r="X455" i="2" s="1"/>
  <c r="V445" i="2"/>
  <c r="X445" i="2" s="1"/>
  <c r="V431" i="2"/>
  <c r="X431" i="2" s="1"/>
  <c r="V419" i="2"/>
  <c r="X419" i="2" s="1"/>
  <c r="V406" i="2"/>
  <c r="X406" i="2" s="1"/>
  <c r="V392" i="2"/>
  <c r="X392" i="2" s="1"/>
  <c r="V381" i="2"/>
  <c r="X381" i="2" s="1"/>
  <c r="V367" i="2"/>
  <c r="X367" i="2" s="1"/>
  <c r="V355" i="2"/>
  <c r="X355" i="2" s="1"/>
  <c r="V342" i="2"/>
  <c r="X342" i="2" s="1"/>
  <c r="V328" i="2"/>
  <c r="X328" i="2" s="1"/>
  <c r="V317" i="2"/>
  <c r="X317" i="2" s="1"/>
  <c r="V303" i="2"/>
  <c r="X303" i="2" s="1"/>
  <c r="V291" i="2"/>
  <c r="X291" i="2" s="1"/>
  <c r="V278" i="2"/>
  <c r="X278" i="2" s="1"/>
  <c r="V264" i="2"/>
  <c r="X264" i="2" s="1"/>
  <c r="V253" i="2"/>
  <c r="X253" i="2" s="1"/>
  <c r="V239" i="2"/>
  <c r="X239" i="2" s="1"/>
  <c r="V227" i="2"/>
  <c r="X227" i="2" s="1"/>
  <c r="V214" i="2"/>
  <c r="X214" i="2" s="1"/>
  <c r="V196" i="2"/>
  <c r="X196" i="2" s="1"/>
  <c r="V182" i="2"/>
  <c r="X182" i="2" s="1"/>
  <c r="V160" i="2"/>
  <c r="X160" i="2" s="1"/>
  <c r="V142" i="2"/>
  <c r="X142" i="2" s="1"/>
  <c r="V120" i="2"/>
  <c r="X120" i="2" s="1"/>
  <c r="V97" i="2"/>
  <c r="X97" i="2" s="1"/>
  <c r="V80" i="2"/>
  <c r="X80" i="2" s="1"/>
  <c r="V57" i="2"/>
  <c r="X57" i="2" s="1"/>
  <c r="V39" i="2"/>
  <c r="X39" i="2" s="1"/>
  <c r="V17" i="2"/>
  <c r="X17" i="2" s="1"/>
  <c r="V444" i="2"/>
  <c r="X444" i="2" s="1"/>
  <c r="V436" i="2"/>
  <c r="X436" i="2" s="1"/>
  <c r="V428" i="2"/>
  <c r="X428" i="2" s="1"/>
  <c r="V420" i="2"/>
  <c r="X420" i="2" s="1"/>
  <c r="V412" i="2"/>
  <c r="X412" i="2" s="1"/>
  <c r="V404" i="2"/>
  <c r="X404" i="2" s="1"/>
  <c r="V396" i="2"/>
  <c r="X396" i="2" s="1"/>
  <c r="V388" i="2"/>
  <c r="X388" i="2" s="1"/>
  <c r="V380" i="2"/>
  <c r="X380" i="2" s="1"/>
  <c r="V372" i="2"/>
  <c r="X372" i="2" s="1"/>
  <c r="V364" i="2"/>
  <c r="X364" i="2" s="1"/>
  <c r="V356" i="2"/>
  <c r="X356" i="2" s="1"/>
  <c r="V348" i="2"/>
  <c r="X348" i="2" s="1"/>
  <c r="V340" i="2"/>
  <c r="X340" i="2" s="1"/>
  <c r="V332" i="2"/>
  <c r="X332" i="2" s="1"/>
  <c r="V324" i="2"/>
  <c r="X324" i="2" s="1"/>
  <c r="V316" i="2"/>
  <c r="X316" i="2" s="1"/>
  <c r="V308" i="2"/>
  <c r="X308" i="2" s="1"/>
  <c r="V300" i="2"/>
  <c r="X300" i="2" s="1"/>
  <c r="V292" i="2"/>
  <c r="X292" i="2" s="1"/>
  <c r="V284" i="2"/>
  <c r="X284" i="2" s="1"/>
  <c r="V276" i="2"/>
  <c r="X276" i="2" s="1"/>
  <c r="V268" i="2"/>
  <c r="X268" i="2" s="1"/>
  <c r="V260" i="2"/>
  <c r="X260" i="2" s="1"/>
  <c r="V252" i="2"/>
  <c r="X252" i="2" s="1"/>
  <c r="V244" i="2"/>
  <c r="X244" i="2" s="1"/>
  <c r="V236" i="2"/>
  <c r="X236" i="2" s="1"/>
  <c r="V228" i="2"/>
  <c r="X228" i="2" s="1"/>
  <c r="V220" i="2"/>
  <c r="X220" i="2" s="1"/>
  <c r="V212" i="2"/>
  <c r="X212" i="2" s="1"/>
  <c r="V201" i="2"/>
  <c r="X201" i="2" s="1"/>
  <c r="V191" i="2"/>
  <c r="X191" i="2" s="1"/>
  <c r="V180" i="2"/>
  <c r="X180" i="2" s="1"/>
  <c r="V168" i="2"/>
  <c r="X168" i="2" s="1"/>
  <c r="V156" i="2"/>
  <c r="X156" i="2" s="1"/>
  <c r="V143" i="2"/>
  <c r="X143" i="2" s="1"/>
  <c r="V129" i="2"/>
  <c r="X129" i="2" s="1"/>
  <c r="V118" i="2"/>
  <c r="X118" i="2" s="1"/>
  <c r="V104" i="2"/>
  <c r="X104" i="2" s="1"/>
  <c r="V92" i="2"/>
  <c r="X92" i="2" s="1"/>
  <c r="V79" i="2"/>
  <c r="X79" i="2" s="1"/>
  <c r="V65" i="2"/>
  <c r="X65" i="2" s="1"/>
  <c r="V54" i="2"/>
  <c r="X54" i="2" s="1"/>
  <c r="V40" i="2"/>
  <c r="X40" i="2" s="1"/>
  <c r="V28" i="2"/>
  <c r="X28" i="2" s="1"/>
  <c r="V15" i="2"/>
  <c r="X15" i="2" s="1"/>
  <c r="V474" i="2"/>
  <c r="X474" i="2" s="1"/>
  <c r="V466" i="2"/>
  <c r="X466" i="2" s="1"/>
  <c r="V458" i="2"/>
  <c r="X458" i="2" s="1"/>
  <c r="V450" i="2"/>
  <c r="X450" i="2" s="1"/>
  <c r="V442" i="2"/>
  <c r="X442" i="2" s="1"/>
  <c r="V434" i="2"/>
  <c r="X434" i="2" s="1"/>
  <c r="V426" i="2"/>
  <c r="X426" i="2" s="1"/>
  <c r="V418" i="2"/>
  <c r="X418" i="2" s="1"/>
  <c r="V410" i="2"/>
  <c r="X410" i="2" s="1"/>
  <c r="V402" i="2"/>
  <c r="X402" i="2" s="1"/>
  <c r="V394" i="2"/>
  <c r="X394" i="2" s="1"/>
  <c r="V386" i="2"/>
  <c r="X386" i="2" s="1"/>
  <c r="V378" i="2"/>
  <c r="X378" i="2" s="1"/>
  <c r="V370" i="2"/>
  <c r="X370" i="2" s="1"/>
  <c r="V362" i="2"/>
  <c r="X362" i="2" s="1"/>
  <c r="V354" i="2"/>
  <c r="X354" i="2" s="1"/>
  <c r="V346" i="2"/>
  <c r="X346" i="2" s="1"/>
  <c r="V338" i="2"/>
  <c r="X338" i="2" s="1"/>
  <c r="V330" i="2"/>
  <c r="X330" i="2" s="1"/>
  <c r="V322" i="2"/>
  <c r="X322" i="2" s="1"/>
  <c r="V314" i="2"/>
  <c r="X314" i="2" s="1"/>
  <c r="V306" i="2"/>
  <c r="X306" i="2" s="1"/>
  <c r="V298" i="2"/>
  <c r="X298" i="2" s="1"/>
  <c r="V290" i="2"/>
  <c r="X290" i="2" s="1"/>
  <c r="V282" i="2"/>
  <c r="X282" i="2" s="1"/>
  <c r="V274" i="2"/>
  <c r="X274" i="2" s="1"/>
  <c r="V266" i="2"/>
  <c r="X266" i="2" s="1"/>
  <c r="V258" i="2"/>
  <c r="X258" i="2" s="1"/>
  <c r="V250" i="2"/>
  <c r="X250" i="2" s="1"/>
  <c r="V242" i="2"/>
  <c r="X242" i="2" s="1"/>
  <c r="V234" i="2"/>
  <c r="X234" i="2" s="1"/>
  <c r="V226" i="2"/>
  <c r="X226" i="2" s="1"/>
  <c r="V218" i="2"/>
  <c r="X218" i="2" s="1"/>
  <c r="V209" i="2"/>
  <c r="X209" i="2" s="1"/>
  <c r="V199" i="2"/>
  <c r="X199" i="2" s="1"/>
  <c r="V188" i="2"/>
  <c r="X188" i="2" s="1"/>
  <c r="V177" i="2"/>
  <c r="X177" i="2" s="1"/>
  <c r="V166" i="2"/>
  <c r="X166" i="2" s="1"/>
  <c r="V152" i="2"/>
  <c r="X152" i="2" s="1"/>
  <c r="V140" i="2"/>
  <c r="X140" i="2" s="1"/>
  <c r="V127" i="2"/>
  <c r="X127" i="2" s="1"/>
  <c r="V113" i="2"/>
  <c r="X113" i="2" s="1"/>
  <c r="V102" i="2"/>
  <c r="X102" i="2" s="1"/>
  <c r="V88" i="2"/>
  <c r="X88" i="2" s="1"/>
  <c r="V76" i="2"/>
  <c r="X76" i="2" s="1"/>
  <c r="V63" i="2"/>
  <c r="X63" i="2" s="1"/>
  <c r="V49" i="2"/>
  <c r="X49" i="2" s="1"/>
  <c r="V38" i="2"/>
  <c r="X38" i="2" s="1"/>
  <c r="V24" i="2"/>
  <c r="X24" i="2" s="1"/>
  <c r="V12" i="2"/>
  <c r="X12" i="2" s="1"/>
  <c r="V497" i="2"/>
  <c r="X497" i="2" s="1"/>
  <c r="V489" i="2"/>
  <c r="X489" i="2" s="1"/>
  <c r="V481" i="2"/>
  <c r="X481" i="2" s="1"/>
  <c r="V473" i="2"/>
  <c r="X473" i="2" s="1"/>
  <c r="V465" i="2"/>
  <c r="X465" i="2" s="1"/>
  <c r="V457" i="2"/>
  <c r="X457" i="2" s="1"/>
  <c r="V449" i="2"/>
  <c r="X449" i="2" s="1"/>
  <c r="V441" i="2"/>
  <c r="X441" i="2" s="1"/>
  <c r="V433" i="2"/>
  <c r="X433" i="2" s="1"/>
  <c r="V425" i="2"/>
  <c r="X425" i="2" s="1"/>
  <c r="V417" i="2"/>
  <c r="X417" i="2" s="1"/>
  <c r="V409" i="2"/>
  <c r="X409" i="2" s="1"/>
  <c r="V401" i="2"/>
  <c r="X401" i="2" s="1"/>
  <c r="V393" i="2"/>
  <c r="X393" i="2" s="1"/>
  <c r="V385" i="2"/>
  <c r="X385" i="2" s="1"/>
  <c r="V377" i="2"/>
  <c r="X377" i="2" s="1"/>
  <c r="V369" i="2"/>
  <c r="X369" i="2" s="1"/>
  <c r="V361" i="2"/>
  <c r="X361" i="2" s="1"/>
  <c r="V353" i="2"/>
  <c r="X353" i="2" s="1"/>
  <c r="V345" i="2"/>
  <c r="X345" i="2" s="1"/>
  <c r="V337" i="2"/>
  <c r="X337" i="2" s="1"/>
  <c r="V329" i="2"/>
  <c r="X329" i="2" s="1"/>
  <c r="V321" i="2"/>
  <c r="X321" i="2" s="1"/>
  <c r="V313" i="2"/>
  <c r="X313" i="2" s="1"/>
  <c r="V305" i="2"/>
  <c r="X305" i="2" s="1"/>
  <c r="V297" i="2"/>
  <c r="X297" i="2" s="1"/>
  <c r="V289" i="2"/>
  <c r="X289" i="2" s="1"/>
  <c r="V281" i="2"/>
  <c r="X281" i="2" s="1"/>
  <c r="V273" i="2"/>
  <c r="X273" i="2" s="1"/>
  <c r="V265" i="2"/>
  <c r="X265" i="2" s="1"/>
  <c r="V257" i="2"/>
  <c r="X257" i="2" s="1"/>
  <c r="V249" i="2"/>
  <c r="X249" i="2" s="1"/>
  <c r="V241" i="2"/>
  <c r="X241" i="2" s="1"/>
  <c r="V233" i="2"/>
  <c r="X233" i="2" s="1"/>
  <c r="V225" i="2"/>
  <c r="X225" i="2" s="1"/>
  <c r="V217" i="2"/>
  <c r="X217" i="2" s="1"/>
  <c r="V208" i="2"/>
  <c r="X208" i="2" s="1"/>
  <c r="V198" i="2"/>
  <c r="X198" i="2" s="1"/>
  <c r="V187" i="2"/>
  <c r="X187" i="2" s="1"/>
  <c r="V176" i="2"/>
  <c r="X176" i="2" s="1"/>
  <c r="V164" i="2"/>
  <c r="X164" i="2" s="1"/>
  <c r="V151" i="2"/>
  <c r="X151" i="2" s="1"/>
  <c r="V137" i="2"/>
  <c r="X137" i="2" s="1"/>
  <c r="V126" i="2"/>
  <c r="X126" i="2" s="1"/>
  <c r="V112" i="2"/>
  <c r="X112" i="2" s="1"/>
  <c r="V100" i="2"/>
  <c r="X100" i="2" s="1"/>
  <c r="V87" i="2"/>
  <c r="X87" i="2" s="1"/>
  <c r="V73" i="2"/>
  <c r="X73" i="2" s="1"/>
  <c r="V62" i="2"/>
  <c r="X62" i="2" s="1"/>
  <c r="V48" i="2"/>
  <c r="X48" i="2" s="1"/>
  <c r="V36" i="2"/>
  <c r="X36" i="2" s="1"/>
  <c r="V23" i="2"/>
  <c r="X23" i="2" s="1"/>
  <c r="V9" i="2"/>
  <c r="X9" i="2" s="1"/>
  <c r="V7" i="2"/>
  <c r="X7" i="2" s="1"/>
  <c r="V205" i="2"/>
  <c r="X205" i="2" s="1"/>
  <c r="V197" i="2"/>
  <c r="X197" i="2" s="1"/>
  <c r="V189" i="2"/>
  <c r="X189" i="2" s="1"/>
  <c r="V181" i="2"/>
  <c r="X181" i="2" s="1"/>
  <c r="V173" i="2"/>
  <c r="X173" i="2" s="1"/>
  <c r="V165" i="2"/>
  <c r="X165" i="2" s="1"/>
  <c r="V157" i="2"/>
  <c r="X157" i="2" s="1"/>
  <c r="V149" i="2"/>
  <c r="X149" i="2" s="1"/>
  <c r="V141" i="2"/>
  <c r="X141" i="2" s="1"/>
  <c r="V133" i="2"/>
  <c r="X133" i="2" s="1"/>
  <c r="V125" i="2"/>
  <c r="X125" i="2" s="1"/>
  <c r="V117" i="2"/>
  <c r="X117" i="2" s="1"/>
  <c r="V109" i="2"/>
  <c r="X109" i="2" s="1"/>
  <c r="V101" i="2"/>
  <c r="X101" i="2" s="1"/>
  <c r="V93" i="2"/>
  <c r="X93" i="2" s="1"/>
  <c r="V85" i="2"/>
  <c r="X85" i="2" s="1"/>
  <c r="V77" i="2"/>
  <c r="X77" i="2" s="1"/>
  <c r="V69" i="2"/>
  <c r="X69" i="2" s="1"/>
  <c r="V61" i="2"/>
  <c r="X61" i="2" s="1"/>
  <c r="V53" i="2"/>
  <c r="X53" i="2" s="1"/>
  <c r="V45" i="2"/>
  <c r="X45" i="2" s="1"/>
  <c r="V37" i="2"/>
  <c r="X37" i="2" s="1"/>
  <c r="V29" i="2"/>
  <c r="X29" i="2" s="1"/>
  <c r="V21" i="2"/>
  <c r="X21" i="2" s="1"/>
  <c r="V13" i="2"/>
  <c r="X13" i="2" s="1"/>
  <c r="V695" i="2"/>
  <c r="X695" i="2" s="1"/>
  <c r="V171" i="2"/>
  <c r="X171" i="2" s="1"/>
  <c r="V163" i="2"/>
  <c r="X163" i="2" s="1"/>
  <c r="V155" i="2"/>
  <c r="X155" i="2" s="1"/>
  <c r="V147" i="2"/>
  <c r="X147" i="2" s="1"/>
  <c r="V139" i="2"/>
  <c r="X139" i="2" s="1"/>
  <c r="V131" i="2"/>
  <c r="X131" i="2" s="1"/>
  <c r="V123" i="2"/>
  <c r="X123" i="2" s="1"/>
  <c r="V115" i="2"/>
  <c r="X115" i="2" s="1"/>
  <c r="V107" i="2"/>
  <c r="X107" i="2" s="1"/>
  <c r="V99" i="2"/>
  <c r="X99" i="2" s="1"/>
  <c r="V91" i="2"/>
  <c r="X91" i="2" s="1"/>
  <c r="V83" i="2"/>
  <c r="X83" i="2" s="1"/>
  <c r="V75" i="2"/>
  <c r="X75" i="2" s="1"/>
  <c r="V67" i="2"/>
  <c r="X67" i="2" s="1"/>
  <c r="V59" i="2"/>
  <c r="X59" i="2" s="1"/>
  <c r="V51" i="2"/>
  <c r="X51" i="2" s="1"/>
  <c r="V43" i="2"/>
  <c r="X43" i="2" s="1"/>
  <c r="V35" i="2"/>
  <c r="X35" i="2" s="1"/>
  <c r="V27" i="2"/>
  <c r="X27" i="2" s="1"/>
  <c r="V19" i="2"/>
  <c r="X19" i="2" s="1"/>
  <c r="V11" i="2"/>
  <c r="X11" i="2" s="1"/>
  <c r="V210" i="2"/>
  <c r="X210" i="2" s="1"/>
  <c r="V202" i="2"/>
  <c r="X202" i="2" s="1"/>
  <c r="V194" i="2"/>
  <c r="X194" i="2" s="1"/>
  <c r="V186" i="2"/>
  <c r="X186" i="2" s="1"/>
  <c r="V178" i="2"/>
  <c r="X178" i="2" s="1"/>
  <c r="V170" i="2"/>
  <c r="X170" i="2" s="1"/>
  <c r="V162" i="2"/>
  <c r="X162" i="2" s="1"/>
  <c r="V154" i="2"/>
  <c r="X154" i="2" s="1"/>
  <c r="V146" i="2"/>
  <c r="X146" i="2" s="1"/>
  <c r="V138" i="2"/>
  <c r="X138" i="2" s="1"/>
  <c r="V130" i="2"/>
  <c r="X130" i="2" s="1"/>
  <c r="V122" i="2"/>
  <c r="X122" i="2" s="1"/>
  <c r="V114" i="2"/>
  <c r="X114" i="2" s="1"/>
  <c r="V106" i="2"/>
  <c r="X106" i="2" s="1"/>
  <c r="V98" i="2"/>
  <c r="X98" i="2" s="1"/>
  <c r="V90" i="2"/>
  <c r="X90" i="2" s="1"/>
  <c r="V82" i="2"/>
  <c r="X82" i="2" s="1"/>
  <c r="V74" i="2"/>
  <c r="X74" i="2" s="1"/>
  <c r="V66" i="2"/>
  <c r="X66" i="2" s="1"/>
  <c r="V58" i="2"/>
  <c r="X58" i="2" s="1"/>
  <c r="V50" i="2"/>
  <c r="X50" i="2" s="1"/>
  <c r="V42" i="2"/>
  <c r="X42" i="2" s="1"/>
  <c r="V34" i="2"/>
  <c r="X34" i="2" s="1"/>
  <c r="V26" i="2"/>
  <c r="X26" i="2" s="1"/>
  <c r="V18" i="2"/>
  <c r="X18" i="2" s="1"/>
  <c r="V10" i="2"/>
  <c r="X10" i="2" s="1"/>
  <c r="V5" i="2"/>
  <c r="X5" i="2" l="1"/>
  <c r="H4" i="3" s="1"/>
  <c r="K6" i="2" l="1"/>
  <c r="L5" i="2"/>
  <c r="M5" i="2" s="1"/>
  <c r="K7" i="2" l="1"/>
  <c r="L7" i="2" s="1"/>
  <c r="L6" i="2"/>
  <c r="M6" i="2" s="1"/>
  <c r="K8" i="2" l="1"/>
  <c r="K9" i="2" s="1"/>
  <c r="L9" i="2" s="1"/>
  <c r="M7" i="2"/>
  <c r="K10" i="2" l="1"/>
  <c r="L10" i="2" s="1"/>
  <c r="L8" i="2"/>
  <c r="M8" i="2" s="1"/>
  <c r="M9" i="2" s="1"/>
  <c r="M10" i="2" l="1"/>
  <c r="K11" i="2"/>
  <c r="L11" i="2" s="1"/>
  <c r="K12" i="2"/>
  <c r="M11" i="2" l="1"/>
  <c r="L12" i="2"/>
  <c r="K13" i="2"/>
  <c r="M12" i="2" l="1"/>
  <c r="L13" i="2"/>
  <c r="K14" i="2"/>
  <c r="M13" i="2" l="1"/>
  <c r="L14" i="2"/>
  <c r="K15" i="2"/>
  <c r="M14" i="2" l="1"/>
  <c r="L15" i="2"/>
  <c r="K16" i="2"/>
  <c r="M15" i="2" l="1"/>
  <c r="L16" i="2"/>
  <c r="K17" i="2"/>
  <c r="M16" i="2" l="1"/>
  <c r="L17" i="2"/>
  <c r="M17" i="2" s="1"/>
  <c r="K18" i="2"/>
  <c r="L18" i="2" l="1"/>
  <c r="M18" i="2" s="1"/>
  <c r="K19" i="2"/>
  <c r="L19" i="2" l="1"/>
  <c r="M19" i="2" s="1"/>
  <c r="K20" i="2"/>
  <c r="L20" i="2" l="1"/>
  <c r="M20" i="2" s="1"/>
  <c r="K21" i="2"/>
  <c r="L21" i="2" l="1"/>
  <c r="M21" i="2" s="1"/>
  <c r="K22" i="2"/>
  <c r="L22" i="2" l="1"/>
  <c r="M22" i="2" s="1"/>
  <c r="K23" i="2"/>
  <c r="L23" i="2" l="1"/>
  <c r="M23" i="2" s="1"/>
  <c r="K24" i="2"/>
  <c r="L24" i="2" l="1"/>
  <c r="M24" i="2" s="1"/>
  <c r="K25" i="2"/>
  <c r="L25" i="2" l="1"/>
  <c r="M25" i="2" s="1"/>
  <c r="K26" i="2"/>
  <c r="L26" i="2" l="1"/>
  <c r="M26" i="2" s="1"/>
  <c r="K27" i="2"/>
  <c r="L27" i="2" l="1"/>
  <c r="M27" i="2" s="1"/>
  <c r="K28" i="2"/>
  <c r="L28" i="2" l="1"/>
  <c r="M28" i="2" s="1"/>
  <c r="K29" i="2"/>
  <c r="L29" i="2" l="1"/>
  <c r="M29" i="2" s="1"/>
  <c r="K30" i="2"/>
  <c r="L30" i="2" l="1"/>
  <c r="M30" i="2" s="1"/>
  <c r="K31" i="2"/>
  <c r="L31" i="2" l="1"/>
  <c r="M31" i="2" s="1"/>
  <c r="K32" i="2"/>
  <c r="L32" i="2" l="1"/>
  <c r="M32" i="2" s="1"/>
  <c r="K33" i="2"/>
  <c r="L33" i="2" l="1"/>
  <c r="M33" i="2" s="1"/>
  <c r="K34" i="2"/>
  <c r="L34" i="2" l="1"/>
  <c r="M34" i="2" s="1"/>
  <c r="K35" i="2"/>
  <c r="L35" i="2" l="1"/>
  <c r="M35" i="2" s="1"/>
  <c r="K36" i="2"/>
  <c r="L36" i="2" l="1"/>
  <c r="M36" i="2" s="1"/>
  <c r="K37" i="2"/>
  <c r="L37" i="2" l="1"/>
  <c r="M37" i="2" s="1"/>
  <c r="K38" i="2"/>
  <c r="L38" i="2" l="1"/>
  <c r="M38" i="2" s="1"/>
  <c r="K39" i="2"/>
  <c r="L39" i="2" l="1"/>
  <c r="M39" i="2" s="1"/>
  <c r="K40" i="2"/>
  <c r="L40" i="2" l="1"/>
  <c r="M40" i="2" s="1"/>
  <c r="K41" i="2"/>
  <c r="L41" i="2" l="1"/>
  <c r="M41" i="2" s="1"/>
  <c r="K42" i="2"/>
  <c r="L42" i="2" l="1"/>
  <c r="M42" i="2" s="1"/>
  <c r="K43" i="2"/>
  <c r="L43" i="2" l="1"/>
  <c r="M43" i="2" s="1"/>
  <c r="K44" i="2"/>
  <c r="L44" i="2" l="1"/>
  <c r="M44" i="2" s="1"/>
  <c r="K45" i="2"/>
  <c r="L45" i="2" l="1"/>
  <c r="M45" i="2" s="1"/>
  <c r="K46" i="2"/>
  <c r="L46" i="2" l="1"/>
  <c r="M46" i="2" s="1"/>
  <c r="K47" i="2"/>
  <c r="L47" i="2" l="1"/>
  <c r="M47" i="2" s="1"/>
  <c r="K48" i="2"/>
  <c r="L48" i="2" l="1"/>
  <c r="M48" i="2" s="1"/>
  <c r="K49" i="2"/>
  <c r="L49" i="2" l="1"/>
  <c r="M49" i="2" s="1"/>
  <c r="K50" i="2"/>
  <c r="L50" i="2" l="1"/>
  <c r="M50" i="2" s="1"/>
  <c r="K51" i="2"/>
  <c r="L51" i="2" l="1"/>
  <c r="M51" i="2" s="1"/>
  <c r="K52" i="2"/>
  <c r="L52" i="2" l="1"/>
  <c r="M52" i="2" s="1"/>
  <c r="K53" i="2"/>
  <c r="L53" i="2" l="1"/>
  <c r="M53" i="2" s="1"/>
  <c r="K54" i="2"/>
  <c r="L54" i="2" l="1"/>
  <c r="M54" i="2" s="1"/>
  <c r="K55" i="2"/>
  <c r="L55" i="2" l="1"/>
  <c r="M55" i="2" s="1"/>
  <c r="K56" i="2"/>
  <c r="L56" i="2" l="1"/>
  <c r="M56" i="2" s="1"/>
  <c r="K57" i="2"/>
  <c r="L57" i="2" l="1"/>
  <c r="M57" i="2" s="1"/>
  <c r="K58" i="2"/>
  <c r="L58" i="2" l="1"/>
  <c r="M58" i="2" s="1"/>
  <c r="K59" i="2"/>
  <c r="L59" i="2" l="1"/>
  <c r="M59" i="2" s="1"/>
  <c r="K60" i="2"/>
  <c r="L60" i="2" l="1"/>
  <c r="M60" i="2" s="1"/>
  <c r="K61" i="2"/>
  <c r="L61" i="2" l="1"/>
  <c r="M61" i="2" s="1"/>
  <c r="K62" i="2"/>
  <c r="L62" i="2" l="1"/>
  <c r="M62" i="2" s="1"/>
  <c r="K63" i="2"/>
  <c r="L63" i="2" l="1"/>
  <c r="M63" i="2" s="1"/>
  <c r="K64" i="2"/>
  <c r="L64" i="2" l="1"/>
  <c r="M64" i="2" s="1"/>
  <c r="K65" i="2"/>
  <c r="L65" i="2" l="1"/>
  <c r="M65" i="2" s="1"/>
  <c r="K66" i="2"/>
  <c r="L66" i="2" l="1"/>
  <c r="M66" i="2" s="1"/>
  <c r="K67" i="2"/>
  <c r="L67" i="2" l="1"/>
  <c r="M67" i="2" s="1"/>
  <c r="K68" i="2"/>
  <c r="L68" i="2" l="1"/>
  <c r="M68" i="2" s="1"/>
  <c r="K69" i="2"/>
  <c r="L69" i="2" l="1"/>
  <c r="M69" i="2" s="1"/>
  <c r="K70" i="2"/>
  <c r="L70" i="2" l="1"/>
  <c r="M70" i="2" s="1"/>
  <c r="K71" i="2"/>
  <c r="L71" i="2" l="1"/>
  <c r="M71" i="2" s="1"/>
  <c r="K72" i="2"/>
  <c r="L72" i="2" l="1"/>
  <c r="M72" i="2" s="1"/>
  <c r="K73" i="2"/>
  <c r="L73" i="2" l="1"/>
  <c r="M73" i="2" s="1"/>
  <c r="K74" i="2"/>
  <c r="L74" i="2" l="1"/>
  <c r="M74" i="2" s="1"/>
  <c r="K75" i="2"/>
  <c r="L75" i="2" l="1"/>
  <c r="M75" i="2" s="1"/>
  <c r="K76" i="2"/>
  <c r="L76" i="2" l="1"/>
  <c r="M76" i="2" s="1"/>
  <c r="K77" i="2"/>
  <c r="L77" i="2" l="1"/>
  <c r="M77" i="2" s="1"/>
  <c r="K78" i="2"/>
  <c r="L78" i="2" l="1"/>
  <c r="M78" i="2" s="1"/>
  <c r="K79" i="2"/>
  <c r="L79" i="2" l="1"/>
  <c r="M79" i="2" s="1"/>
  <c r="K80" i="2"/>
  <c r="L80" i="2" l="1"/>
  <c r="M80" i="2" s="1"/>
  <c r="K81" i="2"/>
  <c r="L81" i="2" l="1"/>
  <c r="M81" i="2" s="1"/>
  <c r="K82" i="2"/>
  <c r="L82" i="2" l="1"/>
  <c r="M82" i="2" s="1"/>
  <c r="K83" i="2"/>
  <c r="L83" i="2" l="1"/>
  <c r="M83" i="2" s="1"/>
  <c r="K84" i="2"/>
  <c r="L84" i="2" l="1"/>
  <c r="M84" i="2" s="1"/>
  <c r="K85" i="2"/>
  <c r="L85" i="2" l="1"/>
  <c r="M85" i="2" s="1"/>
  <c r="K86" i="2"/>
  <c r="L86" i="2" l="1"/>
  <c r="M86" i="2" s="1"/>
  <c r="K87" i="2"/>
  <c r="L87" i="2" l="1"/>
  <c r="M87" i="2" s="1"/>
  <c r="K88" i="2"/>
  <c r="L88" i="2" l="1"/>
  <c r="M88" i="2" s="1"/>
  <c r="K89" i="2"/>
  <c r="L89" i="2" l="1"/>
  <c r="M89" i="2" s="1"/>
  <c r="K90" i="2"/>
  <c r="L90" i="2" l="1"/>
  <c r="M90" i="2" s="1"/>
  <c r="K91" i="2"/>
  <c r="L91" i="2" l="1"/>
  <c r="M91" i="2" s="1"/>
  <c r="K92" i="2"/>
  <c r="L92" i="2" l="1"/>
  <c r="M92" i="2" s="1"/>
  <c r="K93" i="2"/>
  <c r="L93" i="2" l="1"/>
  <c r="M93" i="2" s="1"/>
  <c r="K94" i="2"/>
  <c r="L94" i="2" l="1"/>
  <c r="M94" i="2" s="1"/>
  <c r="K95" i="2"/>
  <c r="L95" i="2" l="1"/>
  <c r="M95" i="2" s="1"/>
  <c r="K96" i="2"/>
  <c r="L96" i="2" l="1"/>
  <c r="M96" i="2" s="1"/>
  <c r="K97" i="2"/>
  <c r="L97" i="2" l="1"/>
  <c r="M97" i="2" s="1"/>
  <c r="K98" i="2"/>
  <c r="L98" i="2" l="1"/>
  <c r="M98" i="2" s="1"/>
  <c r="K99" i="2"/>
  <c r="L99" i="2" l="1"/>
  <c r="M99" i="2" s="1"/>
  <c r="K100" i="2"/>
  <c r="L100" i="2" l="1"/>
  <c r="M100" i="2" s="1"/>
  <c r="K101" i="2"/>
  <c r="L101" i="2" l="1"/>
  <c r="M101" i="2" s="1"/>
  <c r="K102" i="2"/>
  <c r="L102" i="2" l="1"/>
  <c r="M102" i="2" s="1"/>
  <c r="K103" i="2"/>
  <c r="L103" i="2" l="1"/>
  <c r="M103" i="2" s="1"/>
  <c r="K104" i="2"/>
  <c r="L104" i="2" l="1"/>
  <c r="M104" i="2" s="1"/>
  <c r="K105" i="2"/>
  <c r="L105" i="2" l="1"/>
  <c r="M105" i="2" s="1"/>
  <c r="K106" i="2"/>
  <c r="L106" i="2" l="1"/>
  <c r="M106" i="2" s="1"/>
  <c r="K107" i="2"/>
  <c r="L107" i="2" l="1"/>
  <c r="M107" i="2" s="1"/>
  <c r="K108" i="2"/>
  <c r="L108" i="2" l="1"/>
  <c r="M108" i="2" s="1"/>
  <c r="K109" i="2"/>
  <c r="L109" i="2" l="1"/>
  <c r="M109" i="2" s="1"/>
  <c r="K110" i="2"/>
  <c r="L110" i="2" l="1"/>
  <c r="M110" i="2" s="1"/>
  <c r="K111" i="2"/>
  <c r="L111" i="2" l="1"/>
  <c r="M111" i="2" s="1"/>
  <c r="K112" i="2"/>
  <c r="L112" i="2" l="1"/>
  <c r="M112" i="2" s="1"/>
  <c r="K113" i="2"/>
  <c r="L113" i="2" l="1"/>
  <c r="M113" i="2" s="1"/>
  <c r="K114" i="2"/>
  <c r="L114" i="2" l="1"/>
  <c r="M114" i="2" s="1"/>
  <c r="K115" i="2"/>
  <c r="L115" i="2" l="1"/>
  <c r="M115" i="2" s="1"/>
  <c r="K116" i="2"/>
  <c r="L116" i="2" l="1"/>
  <c r="M116" i="2" s="1"/>
  <c r="K117" i="2"/>
  <c r="L117" i="2" l="1"/>
  <c r="M117" i="2" s="1"/>
  <c r="K118" i="2"/>
  <c r="L118" i="2" l="1"/>
  <c r="M118" i="2" s="1"/>
  <c r="K119" i="2"/>
  <c r="L119" i="2" l="1"/>
  <c r="M119" i="2" s="1"/>
  <c r="K120" i="2"/>
  <c r="L120" i="2" l="1"/>
  <c r="M120" i="2" s="1"/>
  <c r="K121" i="2"/>
  <c r="L121" i="2" l="1"/>
  <c r="M121" i="2" s="1"/>
  <c r="K122" i="2"/>
  <c r="L122" i="2" l="1"/>
  <c r="M122" i="2" s="1"/>
  <c r="K123" i="2"/>
  <c r="L123" i="2" l="1"/>
  <c r="M123" i="2" s="1"/>
  <c r="K124" i="2"/>
  <c r="L124" i="2" l="1"/>
  <c r="M124" i="2" s="1"/>
  <c r="K125" i="2"/>
  <c r="L125" i="2" l="1"/>
  <c r="M125" i="2" s="1"/>
  <c r="K126" i="2"/>
  <c r="L126" i="2" l="1"/>
  <c r="M126" i="2" s="1"/>
  <c r="K127" i="2"/>
  <c r="L127" i="2" l="1"/>
  <c r="M127" i="2" s="1"/>
  <c r="K128" i="2"/>
  <c r="L128" i="2" l="1"/>
  <c r="M128" i="2" s="1"/>
  <c r="K129" i="2"/>
  <c r="L129" i="2" l="1"/>
  <c r="M129" i="2" s="1"/>
  <c r="K130" i="2"/>
  <c r="L130" i="2" l="1"/>
  <c r="M130" i="2" s="1"/>
  <c r="K131" i="2"/>
  <c r="L131" i="2" l="1"/>
  <c r="M131" i="2" s="1"/>
  <c r="K132" i="2"/>
  <c r="L132" i="2" l="1"/>
  <c r="M132" i="2" s="1"/>
  <c r="K133" i="2"/>
  <c r="L133" i="2" l="1"/>
  <c r="M133" i="2" s="1"/>
  <c r="K134" i="2"/>
  <c r="L134" i="2" l="1"/>
  <c r="M134" i="2" s="1"/>
  <c r="K135" i="2"/>
  <c r="L135" i="2" l="1"/>
  <c r="M135" i="2" s="1"/>
  <c r="K136" i="2"/>
  <c r="L136" i="2" l="1"/>
  <c r="M136" i="2" s="1"/>
  <c r="K137" i="2"/>
  <c r="L137" i="2" l="1"/>
  <c r="M137" i="2" s="1"/>
  <c r="K138" i="2"/>
  <c r="L138" i="2" l="1"/>
  <c r="M138" i="2" s="1"/>
  <c r="K139" i="2"/>
  <c r="L139" i="2" l="1"/>
  <c r="M139" i="2" s="1"/>
  <c r="K140" i="2"/>
  <c r="L140" i="2" l="1"/>
  <c r="M140" i="2" s="1"/>
  <c r="K141" i="2"/>
  <c r="L141" i="2" l="1"/>
  <c r="M141" i="2" s="1"/>
  <c r="K142" i="2"/>
  <c r="L142" i="2" l="1"/>
  <c r="M142" i="2" s="1"/>
  <c r="K143" i="2"/>
  <c r="L143" i="2" l="1"/>
  <c r="M143" i="2" s="1"/>
  <c r="K144" i="2"/>
  <c r="L144" i="2" l="1"/>
  <c r="M144" i="2" s="1"/>
  <c r="K145" i="2"/>
  <c r="L145" i="2" l="1"/>
  <c r="M145" i="2" s="1"/>
  <c r="K146" i="2"/>
  <c r="L146" i="2" l="1"/>
  <c r="M146" i="2" s="1"/>
  <c r="K147" i="2"/>
  <c r="L147" i="2" l="1"/>
  <c r="M147" i="2" s="1"/>
  <c r="K148" i="2"/>
  <c r="L148" i="2" l="1"/>
  <c r="M148" i="2" s="1"/>
  <c r="K149" i="2"/>
  <c r="L149" i="2" l="1"/>
  <c r="M149" i="2" s="1"/>
  <c r="K150" i="2"/>
  <c r="L150" i="2" l="1"/>
  <c r="M150" i="2" s="1"/>
  <c r="K151" i="2"/>
  <c r="L151" i="2" l="1"/>
  <c r="M151" i="2" s="1"/>
  <c r="K152" i="2"/>
  <c r="L152" i="2" l="1"/>
  <c r="M152" i="2" s="1"/>
  <c r="K153" i="2"/>
  <c r="L153" i="2" l="1"/>
  <c r="M153" i="2" s="1"/>
  <c r="K154" i="2"/>
  <c r="L154" i="2" l="1"/>
  <c r="M154" i="2" s="1"/>
  <c r="K155" i="2"/>
  <c r="L155" i="2" l="1"/>
  <c r="M155" i="2" s="1"/>
  <c r="K156" i="2"/>
  <c r="L156" i="2" l="1"/>
  <c r="M156" i="2" s="1"/>
  <c r="K157" i="2"/>
  <c r="L157" i="2" l="1"/>
  <c r="M157" i="2" s="1"/>
  <c r="K158" i="2"/>
  <c r="L158" i="2" l="1"/>
  <c r="M158" i="2" s="1"/>
  <c r="K159" i="2"/>
  <c r="L159" i="2" l="1"/>
  <c r="M159" i="2" s="1"/>
  <c r="K160" i="2"/>
  <c r="L160" i="2" l="1"/>
  <c r="M160" i="2" s="1"/>
  <c r="K161" i="2"/>
  <c r="L161" i="2" l="1"/>
  <c r="M161" i="2" s="1"/>
  <c r="K162" i="2"/>
  <c r="L162" i="2" l="1"/>
  <c r="M162" i="2" s="1"/>
  <c r="K163" i="2"/>
  <c r="L163" i="2" l="1"/>
  <c r="M163" i="2" s="1"/>
  <c r="K164" i="2"/>
  <c r="L164" i="2" l="1"/>
  <c r="M164" i="2" s="1"/>
  <c r="K165" i="2"/>
  <c r="L165" i="2" l="1"/>
  <c r="M165" i="2" s="1"/>
  <c r="K166" i="2"/>
  <c r="L166" i="2" l="1"/>
  <c r="M166" i="2" s="1"/>
  <c r="K167" i="2"/>
  <c r="L167" i="2" l="1"/>
  <c r="M167" i="2" s="1"/>
  <c r="K168" i="2"/>
  <c r="L168" i="2" l="1"/>
  <c r="M168" i="2" s="1"/>
  <c r="K169" i="2"/>
  <c r="L169" i="2" l="1"/>
  <c r="M169" i="2" s="1"/>
  <c r="K170" i="2"/>
  <c r="L170" i="2" l="1"/>
  <c r="M170" i="2" s="1"/>
  <c r="K171" i="2"/>
  <c r="L171" i="2" l="1"/>
  <c r="M171" i="2" s="1"/>
  <c r="K172" i="2"/>
  <c r="L172" i="2" l="1"/>
  <c r="M172" i="2" s="1"/>
  <c r="K173" i="2"/>
  <c r="L173" i="2" l="1"/>
  <c r="M173" i="2" s="1"/>
  <c r="K174" i="2"/>
  <c r="L174" i="2" l="1"/>
  <c r="M174" i="2" s="1"/>
  <c r="K175" i="2"/>
  <c r="L175" i="2" l="1"/>
  <c r="M175" i="2" s="1"/>
  <c r="K176" i="2"/>
  <c r="L176" i="2" l="1"/>
  <c r="M176" i="2" s="1"/>
  <c r="K177" i="2"/>
  <c r="L177" i="2" l="1"/>
  <c r="M177" i="2" s="1"/>
  <c r="K178" i="2"/>
  <c r="L178" i="2" l="1"/>
  <c r="M178" i="2" s="1"/>
  <c r="K179" i="2"/>
  <c r="L179" i="2" l="1"/>
  <c r="M179" i="2" s="1"/>
  <c r="K180" i="2"/>
  <c r="L180" i="2" l="1"/>
  <c r="M180" i="2" s="1"/>
  <c r="K181" i="2"/>
  <c r="L181" i="2" l="1"/>
  <c r="M181" i="2" s="1"/>
  <c r="K182" i="2"/>
  <c r="L182" i="2" l="1"/>
  <c r="M182" i="2" s="1"/>
  <c r="K183" i="2"/>
  <c r="L183" i="2" l="1"/>
  <c r="M183" i="2" s="1"/>
  <c r="K184" i="2"/>
  <c r="L184" i="2" l="1"/>
  <c r="M184" i="2" s="1"/>
  <c r="K185" i="2"/>
  <c r="L185" i="2" l="1"/>
  <c r="M185" i="2" s="1"/>
  <c r="K186" i="2"/>
  <c r="L186" i="2" l="1"/>
  <c r="M186" i="2" s="1"/>
  <c r="K187" i="2"/>
  <c r="L187" i="2" l="1"/>
  <c r="M187" i="2" s="1"/>
  <c r="K188" i="2"/>
  <c r="L188" i="2" l="1"/>
  <c r="M188" i="2" s="1"/>
  <c r="K189" i="2"/>
  <c r="L189" i="2" l="1"/>
  <c r="M189" i="2" s="1"/>
  <c r="K190" i="2"/>
  <c r="L190" i="2" l="1"/>
  <c r="M190" i="2" s="1"/>
  <c r="K191" i="2"/>
  <c r="L191" i="2" l="1"/>
  <c r="M191" i="2" s="1"/>
  <c r="K192" i="2"/>
  <c r="L192" i="2" l="1"/>
  <c r="M192" i="2" s="1"/>
  <c r="K193" i="2"/>
  <c r="L193" i="2" l="1"/>
  <c r="M193" i="2" s="1"/>
  <c r="K194" i="2"/>
  <c r="L194" i="2" l="1"/>
  <c r="M194" i="2" s="1"/>
  <c r="K195" i="2"/>
  <c r="L195" i="2" l="1"/>
  <c r="M195" i="2" s="1"/>
  <c r="K196" i="2"/>
  <c r="L196" i="2" l="1"/>
  <c r="M196" i="2" s="1"/>
  <c r="K197" i="2"/>
  <c r="L197" i="2" l="1"/>
  <c r="M197" i="2" s="1"/>
  <c r="K198" i="2"/>
  <c r="L198" i="2" l="1"/>
  <c r="M198" i="2" s="1"/>
  <c r="K199" i="2"/>
  <c r="L199" i="2" l="1"/>
  <c r="M199" i="2" s="1"/>
  <c r="K200" i="2"/>
  <c r="L200" i="2" l="1"/>
  <c r="M200" i="2" s="1"/>
  <c r="K201" i="2"/>
  <c r="L201" i="2" l="1"/>
  <c r="M201" i="2" s="1"/>
  <c r="K202" i="2"/>
  <c r="L202" i="2" l="1"/>
  <c r="M202" i="2" s="1"/>
  <c r="K203" i="2"/>
  <c r="L203" i="2" l="1"/>
  <c r="M203" i="2" s="1"/>
  <c r="K204" i="2"/>
  <c r="L204" i="2" l="1"/>
  <c r="M204" i="2" s="1"/>
  <c r="K205" i="2"/>
  <c r="L205" i="2" l="1"/>
  <c r="M205" i="2" s="1"/>
  <c r="K206" i="2"/>
  <c r="L206" i="2" l="1"/>
  <c r="M206" i="2" s="1"/>
  <c r="K207" i="2"/>
  <c r="L207" i="2" l="1"/>
  <c r="M207" i="2" s="1"/>
  <c r="K208" i="2"/>
  <c r="L208" i="2" l="1"/>
  <c r="M208" i="2" s="1"/>
  <c r="K209" i="2"/>
  <c r="L209" i="2" l="1"/>
  <c r="M209" i="2" s="1"/>
  <c r="K210" i="2"/>
  <c r="L210" i="2" l="1"/>
  <c r="M210" i="2" s="1"/>
  <c r="K211" i="2"/>
  <c r="L211" i="2" l="1"/>
  <c r="M211" i="2" s="1"/>
  <c r="K212" i="2"/>
  <c r="L212" i="2" l="1"/>
  <c r="M212" i="2" s="1"/>
  <c r="K213" i="2"/>
  <c r="L213" i="2" l="1"/>
  <c r="M213" i="2" s="1"/>
  <c r="K214" i="2"/>
  <c r="L214" i="2" l="1"/>
  <c r="M214" i="2" s="1"/>
  <c r="K215" i="2"/>
  <c r="L215" i="2" l="1"/>
  <c r="M215" i="2" s="1"/>
  <c r="K216" i="2"/>
  <c r="L216" i="2" l="1"/>
  <c r="M216" i="2" s="1"/>
  <c r="K217" i="2"/>
  <c r="L217" i="2" l="1"/>
  <c r="M217" i="2" s="1"/>
  <c r="K218" i="2"/>
  <c r="L218" i="2" l="1"/>
  <c r="M218" i="2" s="1"/>
  <c r="K219" i="2"/>
  <c r="L219" i="2" l="1"/>
  <c r="M219" i="2" s="1"/>
  <c r="K220" i="2"/>
  <c r="L220" i="2" l="1"/>
  <c r="M220" i="2" s="1"/>
  <c r="K221" i="2"/>
  <c r="L221" i="2" l="1"/>
  <c r="M221" i="2" s="1"/>
  <c r="K222" i="2"/>
  <c r="L222" i="2" l="1"/>
  <c r="M222" i="2" s="1"/>
  <c r="K223" i="2"/>
  <c r="L223" i="2" l="1"/>
  <c r="M223" i="2" s="1"/>
  <c r="K224" i="2"/>
  <c r="L224" i="2" l="1"/>
  <c r="M224" i="2" s="1"/>
  <c r="K225" i="2"/>
  <c r="L225" i="2" l="1"/>
  <c r="M225" i="2" s="1"/>
  <c r="K226" i="2"/>
  <c r="L226" i="2" l="1"/>
  <c r="M226" i="2" s="1"/>
  <c r="K227" i="2"/>
  <c r="L227" i="2" l="1"/>
  <c r="M227" i="2" s="1"/>
  <c r="K228" i="2"/>
  <c r="L228" i="2" l="1"/>
  <c r="M228" i="2" s="1"/>
  <c r="K229" i="2"/>
  <c r="L229" i="2" l="1"/>
  <c r="M229" i="2" s="1"/>
  <c r="K230" i="2"/>
  <c r="L230" i="2" l="1"/>
  <c r="M230" i="2" s="1"/>
  <c r="K231" i="2"/>
  <c r="L231" i="2" l="1"/>
  <c r="M231" i="2" s="1"/>
  <c r="K232" i="2"/>
  <c r="L232" i="2" l="1"/>
  <c r="M232" i="2" s="1"/>
  <c r="K233" i="2"/>
  <c r="L233" i="2" l="1"/>
  <c r="M233" i="2" s="1"/>
  <c r="K234" i="2"/>
  <c r="L234" i="2" l="1"/>
  <c r="M234" i="2" s="1"/>
  <c r="K235" i="2"/>
  <c r="L235" i="2" l="1"/>
  <c r="M235" i="2" s="1"/>
  <c r="K236" i="2"/>
  <c r="L236" i="2" l="1"/>
  <c r="M236" i="2" s="1"/>
  <c r="K237" i="2"/>
  <c r="L237" i="2" l="1"/>
  <c r="M237" i="2" s="1"/>
  <c r="K238" i="2"/>
  <c r="L238" i="2" l="1"/>
  <c r="M238" i="2" s="1"/>
  <c r="K239" i="2"/>
  <c r="L239" i="2" l="1"/>
  <c r="M239" i="2" s="1"/>
  <c r="K240" i="2"/>
  <c r="L240" i="2" l="1"/>
  <c r="M240" i="2" s="1"/>
  <c r="K241" i="2"/>
  <c r="L241" i="2" l="1"/>
  <c r="M241" i="2" s="1"/>
  <c r="K242" i="2"/>
  <c r="L242" i="2" l="1"/>
  <c r="M242" i="2" s="1"/>
  <c r="K243" i="2"/>
  <c r="L243" i="2" l="1"/>
  <c r="M243" i="2" s="1"/>
  <c r="K244" i="2"/>
  <c r="L244" i="2" l="1"/>
  <c r="M244" i="2" s="1"/>
  <c r="K245" i="2"/>
  <c r="L245" i="2" l="1"/>
  <c r="M245" i="2" s="1"/>
  <c r="K246" i="2"/>
  <c r="L246" i="2" l="1"/>
  <c r="M246" i="2" s="1"/>
  <c r="K247" i="2"/>
  <c r="L247" i="2" l="1"/>
  <c r="M247" i="2" s="1"/>
  <c r="K248" i="2"/>
  <c r="L248" i="2" l="1"/>
  <c r="M248" i="2" s="1"/>
  <c r="K249" i="2"/>
  <c r="L249" i="2" l="1"/>
  <c r="M249" i="2" s="1"/>
  <c r="K250" i="2"/>
  <c r="L250" i="2" l="1"/>
  <c r="M250" i="2" s="1"/>
  <c r="K251" i="2"/>
  <c r="L251" i="2" l="1"/>
  <c r="M251" i="2" s="1"/>
  <c r="K252" i="2"/>
  <c r="L252" i="2" l="1"/>
  <c r="M252" i="2" s="1"/>
  <c r="K253" i="2"/>
  <c r="L253" i="2" l="1"/>
  <c r="M253" i="2" s="1"/>
  <c r="K254" i="2"/>
  <c r="L254" i="2" l="1"/>
  <c r="M254" i="2" s="1"/>
  <c r="K255" i="2"/>
  <c r="L255" i="2" l="1"/>
  <c r="M255" i="2" s="1"/>
  <c r="K256" i="2"/>
  <c r="L256" i="2" l="1"/>
  <c r="M256" i="2" s="1"/>
  <c r="K257" i="2"/>
  <c r="L257" i="2" l="1"/>
  <c r="M257" i="2" s="1"/>
  <c r="K258" i="2"/>
  <c r="L258" i="2" l="1"/>
  <c r="M258" i="2" s="1"/>
  <c r="K259" i="2"/>
  <c r="L259" i="2" l="1"/>
  <c r="M259" i="2" s="1"/>
  <c r="K260" i="2"/>
  <c r="L260" i="2" l="1"/>
  <c r="M260" i="2" s="1"/>
  <c r="K261" i="2"/>
  <c r="L261" i="2" l="1"/>
  <c r="M261" i="2" s="1"/>
  <c r="K262" i="2"/>
  <c r="L262" i="2" l="1"/>
  <c r="M262" i="2" s="1"/>
  <c r="K263" i="2"/>
  <c r="L263" i="2" l="1"/>
  <c r="M263" i="2" s="1"/>
  <c r="K264" i="2"/>
  <c r="L264" i="2" l="1"/>
  <c r="M264" i="2" s="1"/>
  <c r="K265" i="2"/>
  <c r="L265" i="2" l="1"/>
  <c r="M265" i="2" s="1"/>
  <c r="K266" i="2"/>
  <c r="L266" i="2" l="1"/>
  <c r="M266" i="2" s="1"/>
  <c r="K267" i="2"/>
  <c r="L267" i="2" l="1"/>
  <c r="M267" i="2" s="1"/>
  <c r="K268" i="2"/>
  <c r="L268" i="2" l="1"/>
  <c r="M268" i="2" s="1"/>
  <c r="K269" i="2"/>
  <c r="L269" i="2" l="1"/>
  <c r="M269" i="2" s="1"/>
  <c r="K270" i="2"/>
  <c r="L270" i="2" l="1"/>
  <c r="M270" i="2" s="1"/>
  <c r="K271" i="2"/>
  <c r="L271" i="2" l="1"/>
  <c r="M271" i="2" s="1"/>
  <c r="K272" i="2"/>
  <c r="L272" i="2" l="1"/>
  <c r="M272" i="2" s="1"/>
  <c r="K273" i="2"/>
  <c r="L273" i="2" l="1"/>
  <c r="M273" i="2" s="1"/>
  <c r="K274" i="2"/>
  <c r="L274" i="2" l="1"/>
  <c r="M274" i="2" s="1"/>
  <c r="K275" i="2"/>
  <c r="L275" i="2" l="1"/>
  <c r="M275" i="2" s="1"/>
  <c r="K276" i="2"/>
  <c r="L276" i="2" l="1"/>
  <c r="M276" i="2" s="1"/>
  <c r="K277" i="2"/>
  <c r="L277" i="2" l="1"/>
  <c r="M277" i="2" s="1"/>
  <c r="K278" i="2"/>
  <c r="L278" i="2" l="1"/>
  <c r="M278" i="2" s="1"/>
  <c r="K279" i="2"/>
  <c r="L279" i="2" l="1"/>
  <c r="M279" i="2" s="1"/>
  <c r="K280" i="2"/>
  <c r="L280" i="2" l="1"/>
  <c r="M280" i="2" s="1"/>
  <c r="K281" i="2"/>
  <c r="L281" i="2" l="1"/>
  <c r="M281" i="2" s="1"/>
  <c r="K282" i="2"/>
  <c r="L282" i="2" l="1"/>
  <c r="M282" i="2" s="1"/>
  <c r="K283" i="2"/>
  <c r="L283" i="2" l="1"/>
  <c r="M283" i="2" s="1"/>
  <c r="K284" i="2"/>
  <c r="L284" i="2" l="1"/>
  <c r="M284" i="2" s="1"/>
  <c r="K285" i="2"/>
  <c r="L285" i="2" l="1"/>
  <c r="M285" i="2" s="1"/>
  <c r="K286" i="2"/>
  <c r="L286" i="2" l="1"/>
  <c r="M286" i="2" s="1"/>
  <c r="K287" i="2"/>
  <c r="L287" i="2" l="1"/>
  <c r="M287" i="2" s="1"/>
  <c r="K288" i="2"/>
  <c r="L288" i="2" l="1"/>
  <c r="M288" i="2" s="1"/>
  <c r="K289" i="2"/>
  <c r="L289" i="2" l="1"/>
  <c r="M289" i="2" s="1"/>
  <c r="K290" i="2"/>
  <c r="L290" i="2" l="1"/>
  <c r="M290" i="2" s="1"/>
  <c r="K291" i="2"/>
  <c r="L291" i="2" l="1"/>
  <c r="M291" i="2" s="1"/>
  <c r="K292" i="2"/>
  <c r="L292" i="2" l="1"/>
  <c r="M292" i="2" s="1"/>
  <c r="K293" i="2"/>
  <c r="L293" i="2" l="1"/>
  <c r="M293" i="2" s="1"/>
  <c r="K294" i="2"/>
  <c r="L294" i="2" l="1"/>
  <c r="M294" i="2" s="1"/>
  <c r="K295" i="2"/>
  <c r="L295" i="2" l="1"/>
  <c r="M295" i="2" s="1"/>
  <c r="K296" i="2"/>
  <c r="L296" i="2" l="1"/>
  <c r="M296" i="2" s="1"/>
  <c r="K297" i="2"/>
  <c r="L297" i="2" l="1"/>
  <c r="M297" i="2" s="1"/>
  <c r="K298" i="2"/>
  <c r="L298" i="2" l="1"/>
  <c r="M298" i="2" s="1"/>
  <c r="K299" i="2"/>
  <c r="L299" i="2" l="1"/>
  <c r="M299" i="2" s="1"/>
  <c r="K300" i="2"/>
  <c r="L300" i="2" l="1"/>
  <c r="M300" i="2" s="1"/>
  <c r="K301" i="2"/>
  <c r="L301" i="2" l="1"/>
  <c r="M301" i="2" s="1"/>
  <c r="K302" i="2"/>
  <c r="L302" i="2" l="1"/>
  <c r="M302" i="2" s="1"/>
  <c r="K303" i="2"/>
  <c r="L303" i="2" l="1"/>
  <c r="M303" i="2" s="1"/>
  <c r="K304" i="2"/>
  <c r="L304" i="2" l="1"/>
  <c r="M304" i="2" s="1"/>
  <c r="K305" i="2"/>
  <c r="L305" i="2" l="1"/>
  <c r="M305" i="2" s="1"/>
  <c r="K306" i="2"/>
  <c r="L306" i="2" l="1"/>
  <c r="M306" i="2" s="1"/>
  <c r="K307" i="2"/>
  <c r="L307" i="2" l="1"/>
  <c r="M307" i="2" s="1"/>
  <c r="K308" i="2"/>
  <c r="L308" i="2" l="1"/>
  <c r="M308" i="2" s="1"/>
  <c r="K309" i="2"/>
  <c r="L309" i="2" l="1"/>
  <c r="M309" i="2" s="1"/>
  <c r="K310" i="2"/>
  <c r="L310" i="2" l="1"/>
  <c r="M310" i="2" s="1"/>
  <c r="K311" i="2"/>
  <c r="L311" i="2" l="1"/>
  <c r="M311" i="2" s="1"/>
  <c r="K312" i="2"/>
  <c r="L312" i="2" l="1"/>
  <c r="M312" i="2" s="1"/>
  <c r="K313" i="2"/>
  <c r="L313" i="2" l="1"/>
  <c r="M313" i="2" s="1"/>
  <c r="K314" i="2"/>
  <c r="L314" i="2" l="1"/>
  <c r="M314" i="2" s="1"/>
  <c r="K315" i="2"/>
  <c r="L315" i="2" l="1"/>
  <c r="M315" i="2" s="1"/>
  <c r="K316" i="2"/>
  <c r="L316" i="2" l="1"/>
  <c r="M316" i="2" s="1"/>
  <c r="K317" i="2"/>
  <c r="L317" i="2" l="1"/>
  <c r="M317" i="2" s="1"/>
  <c r="K318" i="2"/>
  <c r="L318" i="2" l="1"/>
  <c r="M318" i="2" s="1"/>
  <c r="K319" i="2"/>
  <c r="L319" i="2" l="1"/>
  <c r="M319" i="2" s="1"/>
  <c r="K320" i="2"/>
  <c r="L320" i="2" l="1"/>
  <c r="M320" i="2" s="1"/>
  <c r="K321" i="2"/>
  <c r="L321" i="2" l="1"/>
  <c r="M321" i="2" s="1"/>
  <c r="K322" i="2"/>
  <c r="L322" i="2" l="1"/>
  <c r="M322" i="2" s="1"/>
  <c r="K323" i="2"/>
  <c r="L323" i="2" l="1"/>
  <c r="M323" i="2" s="1"/>
  <c r="K324" i="2"/>
  <c r="L324" i="2" l="1"/>
  <c r="M324" i="2" s="1"/>
  <c r="K325" i="2"/>
  <c r="L325" i="2" l="1"/>
  <c r="M325" i="2" s="1"/>
  <c r="K326" i="2"/>
  <c r="L326" i="2" l="1"/>
  <c r="M326" i="2" s="1"/>
  <c r="K327" i="2"/>
  <c r="L327" i="2" l="1"/>
  <c r="M327" i="2" s="1"/>
  <c r="K328" i="2"/>
  <c r="L328" i="2" l="1"/>
  <c r="M328" i="2" s="1"/>
  <c r="K329" i="2"/>
  <c r="L329" i="2" l="1"/>
  <c r="M329" i="2" s="1"/>
  <c r="K330" i="2"/>
  <c r="L330" i="2" l="1"/>
  <c r="M330" i="2" s="1"/>
  <c r="K331" i="2"/>
  <c r="L331" i="2" l="1"/>
  <c r="M331" i="2" s="1"/>
  <c r="K332" i="2"/>
  <c r="L332" i="2" l="1"/>
  <c r="M332" i="2" s="1"/>
  <c r="K333" i="2"/>
  <c r="L333" i="2" l="1"/>
  <c r="M333" i="2" s="1"/>
  <c r="K334" i="2"/>
  <c r="L334" i="2" l="1"/>
  <c r="M334" i="2" s="1"/>
  <c r="K335" i="2"/>
  <c r="L335" i="2" l="1"/>
  <c r="M335" i="2" s="1"/>
  <c r="K336" i="2"/>
  <c r="L336" i="2" l="1"/>
  <c r="M336" i="2" s="1"/>
  <c r="K337" i="2"/>
  <c r="L337" i="2" l="1"/>
  <c r="M337" i="2" s="1"/>
  <c r="K338" i="2"/>
  <c r="L338" i="2" l="1"/>
  <c r="M338" i="2" s="1"/>
  <c r="K339" i="2"/>
  <c r="L339" i="2" l="1"/>
  <c r="M339" i="2" s="1"/>
  <c r="K340" i="2"/>
  <c r="L340" i="2" l="1"/>
  <c r="M340" i="2" s="1"/>
  <c r="K341" i="2"/>
  <c r="L341" i="2" l="1"/>
  <c r="M341" i="2" s="1"/>
  <c r="K342" i="2"/>
  <c r="L342" i="2" l="1"/>
  <c r="M342" i="2" s="1"/>
  <c r="K343" i="2"/>
  <c r="L343" i="2" l="1"/>
  <c r="M343" i="2" s="1"/>
  <c r="K344" i="2"/>
  <c r="L344" i="2" l="1"/>
  <c r="M344" i="2" s="1"/>
  <c r="K345" i="2"/>
  <c r="L345" i="2" l="1"/>
  <c r="M345" i="2" s="1"/>
  <c r="K346" i="2"/>
  <c r="L346" i="2" l="1"/>
  <c r="M346" i="2" s="1"/>
  <c r="K347" i="2"/>
  <c r="L347" i="2" l="1"/>
  <c r="M347" i="2" s="1"/>
  <c r="K348" i="2"/>
  <c r="L348" i="2" l="1"/>
  <c r="M348" i="2" s="1"/>
  <c r="K349" i="2"/>
  <c r="L349" i="2" l="1"/>
  <c r="M349" i="2" s="1"/>
  <c r="K350" i="2"/>
  <c r="L350" i="2" l="1"/>
  <c r="M350" i="2" s="1"/>
  <c r="K351" i="2"/>
  <c r="L351" i="2" l="1"/>
  <c r="M351" i="2" s="1"/>
  <c r="K352" i="2"/>
  <c r="L352" i="2" l="1"/>
  <c r="M352" i="2" s="1"/>
  <c r="K353" i="2"/>
  <c r="L353" i="2" l="1"/>
  <c r="M353" i="2" s="1"/>
  <c r="K354" i="2"/>
  <c r="L354" i="2" l="1"/>
  <c r="M354" i="2" s="1"/>
  <c r="K355" i="2"/>
  <c r="L355" i="2" l="1"/>
  <c r="M355" i="2" s="1"/>
  <c r="K356" i="2"/>
  <c r="L356" i="2" l="1"/>
  <c r="M356" i="2" s="1"/>
  <c r="K357" i="2"/>
  <c r="L357" i="2" l="1"/>
  <c r="M357" i="2" s="1"/>
  <c r="K358" i="2"/>
  <c r="L358" i="2" l="1"/>
  <c r="M358" i="2" s="1"/>
  <c r="K359" i="2"/>
  <c r="L359" i="2" l="1"/>
  <c r="M359" i="2" s="1"/>
  <c r="K360" i="2"/>
  <c r="L360" i="2" l="1"/>
  <c r="M360" i="2" s="1"/>
  <c r="K361" i="2"/>
  <c r="L361" i="2" l="1"/>
  <c r="M361" i="2" s="1"/>
  <c r="K362" i="2"/>
  <c r="L362" i="2" l="1"/>
  <c r="M362" i="2" s="1"/>
  <c r="K363" i="2"/>
  <c r="L363" i="2" l="1"/>
  <c r="M363" i="2" s="1"/>
  <c r="K364" i="2"/>
  <c r="L364" i="2" l="1"/>
  <c r="M364" i="2" s="1"/>
  <c r="K365" i="2"/>
  <c r="L365" i="2" l="1"/>
  <c r="M365" i="2" s="1"/>
  <c r="K366" i="2"/>
  <c r="L366" i="2" l="1"/>
  <c r="M366" i="2" s="1"/>
  <c r="K367" i="2"/>
  <c r="L367" i="2" l="1"/>
  <c r="M367" i="2" s="1"/>
  <c r="K368" i="2"/>
  <c r="L368" i="2" l="1"/>
  <c r="M368" i="2" s="1"/>
  <c r="K369" i="2"/>
  <c r="L369" i="2" l="1"/>
  <c r="M369" i="2" s="1"/>
  <c r="K370" i="2"/>
  <c r="L370" i="2" l="1"/>
  <c r="M370" i="2" s="1"/>
  <c r="K371" i="2"/>
  <c r="L371" i="2" l="1"/>
  <c r="M371" i="2" s="1"/>
  <c r="K372" i="2"/>
  <c r="L372" i="2" l="1"/>
  <c r="M372" i="2" s="1"/>
  <c r="K373" i="2"/>
  <c r="L373" i="2" l="1"/>
  <c r="M373" i="2" s="1"/>
  <c r="K374" i="2"/>
  <c r="L374" i="2" l="1"/>
  <c r="M374" i="2" s="1"/>
  <c r="K375" i="2"/>
  <c r="L375" i="2" l="1"/>
  <c r="M375" i="2" s="1"/>
  <c r="K376" i="2"/>
  <c r="L376" i="2" l="1"/>
  <c r="M376" i="2" s="1"/>
  <c r="K377" i="2"/>
  <c r="L377" i="2" l="1"/>
  <c r="M377" i="2" s="1"/>
  <c r="K378" i="2"/>
  <c r="L378" i="2" l="1"/>
  <c r="M378" i="2" s="1"/>
  <c r="K379" i="2"/>
  <c r="L379" i="2" l="1"/>
  <c r="M379" i="2" s="1"/>
  <c r="K380" i="2"/>
  <c r="L380" i="2" l="1"/>
  <c r="M380" i="2" s="1"/>
  <c r="K381" i="2"/>
  <c r="L381" i="2" l="1"/>
  <c r="M381" i="2" s="1"/>
  <c r="K382" i="2"/>
  <c r="L382" i="2" l="1"/>
  <c r="M382" i="2" s="1"/>
  <c r="K383" i="2"/>
  <c r="L383" i="2" l="1"/>
  <c r="M383" i="2" s="1"/>
  <c r="K384" i="2"/>
  <c r="L384" i="2" l="1"/>
  <c r="M384" i="2" s="1"/>
  <c r="K385" i="2"/>
  <c r="L385" i="2" l="1"/>
  <c r="M385" i="2" s="1"/>
  <c r="K386" i="2"/>
  <c r="L386" i="2" l="1"/>
  <c r="M386" i="2" s="1"/>
  <c r="K387" i="2"/>
  <c r="L387" i="2" l="1"/>
  <c r="M387" i="2" s="1"/>
  <c r="K388" i="2"/>
  <c r="L388" i="2" l="1"/>
  <c r="M388" i="2" s="1"/>
  <c r="K389" i="2"/>
  <c r="L389" i="2" l="1"/>
  <c r="M389" i="2" s="1"/>
  <c r="K390" i="2"/>
  <c r="L390" i="2" l="1"/>
  <c r="M390" i="2" s="1"/>
  <c r="K391" i="2"/>
  <c r="L391" i="2" l="1"/>
  <c r="M391" i="2" s="1"/>
  <c r="K392" i="2"/>
  <c r="L392" i="2" l="1"/>
  <c r="M392" i="2" s="1"/>
  <c r="K393" i="2"/>
  <c r="L393" i="2" l="1"/>
  <c r="M393" i="2" s="1"/>
  <c r="K394" i="2"/>
  <c r="L394" i="2" l="1"/>
  <c r="M394" i="2" s="1"/>
  <c r="K395" i="2"/>
  <c r="L395" i="2" l="1"/>
  <c r="M395" i="2" s="1"/>
  <c r="K396" i="2"/>
  <c r="L396" i="2" l="1"/>
  <c r="M396" i="2" s="1"/>
  <c r="K397" i="2"/>
  <c r="L397" i="2" l="1"/>
  <c r="M397" i="2" s="1"/>
  <c r="K398" i="2"/>
  <c r="L398" i="2" l="1"/>
  <c r="M398" i="2" s="1"/>
  <c r="K399" i="2"/>
  <c r="L399" i="2" l="1"/>
  <c r="M399" i="2" s="1"/>
  <c r="K400" i="2"/>
  <c r="L400" i="2" l="1"/>
  <c r="M400" i="2" s="1"/>
  <c r="K401" i="2"/>
  <c r="L401" i="2" l="1"/>
  <c r="M401" i="2" s="1"/>
  <c r="K402" i="2"/>
  <c r="L402" i="2" l="1"/>
  <c r="M402" i="2" s="1"/>
  <c r="K403" i="2"/>
  <c r="L403" i="2" l="1"/>
  <c r="M403" i="2" s="1"/>
  <c r="K404" i="2"/>
  <c r="L404" i="2" l="1"/>
  <c r="M404" i="2" s="1"/>
  <c r="K405" i="2"/>
  <c r="L405" i="2" l="1"/>
  <c r="M405" i="2" s="1"/>
  <c r="K406" i="2"/>
  <c r="L406" i="2" l="1"/>
  <c r="M406" i="2" s="1"/>
  <c r="K407" i="2"/>
  <c r="L407" i="2" l="1"/>
  <c r="M407" i="2" s="1"/>
  <c r="K408" i="2"/>
  <c r="L408" i="2" l="1"/>
  <c r="M408" i="2" s="1"/>
  <c r="K409" i="2"/>
  <c r="L409" i="2" l="1"/>
  <c r="M409" i="2" s="1"/>
  <c r="K410" i="2"/>
  <c r="L410" i="2" l="1"/>
  <c r="M410" i="2" s="1"/>
  <c r="K411" i="2"/>
  <c r="L411" i="2" l="1"/>
  <c r="M411" i="2" s="1"/>
  <c r="K412" i="2"/>
  <c r="L412" i="2" l="1"/>
  <c r="M412" i="2" s="1"/>
  <c r="K413" i="2"/>
  <c r="L413" i="2" l="1"/>
  <c r="M413" i="2" s="1"/>
  <c r="K414" i="2"/>
  <c r="L414" i="2" l="1"/>
  <c r="M414" i="2" s="1"/>
  <c r="K415" i="2"/>
  <c r="L415" i="2" l="1"/>
  <c r="M415" i="2" s="1"/>
  <c r="K416" i="2"/>
  <c r="L416" i="2" l="1"/>
  <c r="M416" i="2" s="1"/>
  <c r="K417" i="2"/>
  <c r="L417" i="2" l="1"/>
  <c r="M417" i="2" s="1"/>
  <c r="K418" i="2"/>
  <c r="L418" i="2" l="1"/>
  <c r="M418" i="2" s="1"/>
  <c r="K419" i="2"/>
  <c r="L419" i="2" l="1"/>
  <c r="M419" i="2" s="1"/>
  <c r="K420" i="2"/>
  <c r="L420" i="2" l="1"/>
  <c r="M420" i="2" s="1"/>
  <c r="K421" i="2"/>
  <c r="L421" i="2" l="1"/>
  <c r="M421" i="2" s="1"/>
  <c r="K422" i="2"/>
  <c r="L422" i="2" l="1"/>
  <c r="M422" i="2" s="1"/>
  <c r="K423" i="2"/>
  <c r="L423" i="2" l="1"/>
  <c r="M423" i="2" s="1"/>
  <c r="K424" i="2"/>
  <c r="L424" i="2" l="1"/>
  <c r="M424" i="2" s="1"/>
  <c r="K425" i="2"/>
  <c r="L425" i="2" l="1"/>
  <c r="M425" i="2" s="1"/>
  <c r="K426" i="2"/>
  <c r="L426" i="2" l="1"/>
  <c r="M426" i="2" s="1"/>
  <c r="K427" i="2"/>
  <c r="L427" i="2" l="1"/>
  <c r="M427" i="2" s="1"/>
  <c r="K428" i="2"/>
  <c r="L428" i="2" l="1"/>
  <c r="M428" i="2" s="1"/>
  <c r="K429" i="2"/>
  <c r="L429" i="2" l="1"/>
  <c r="M429" i="2" s="1"/>
  <c r="K430" i="2"/>
  <c r="L430" i="2" l="1"/>
  <c r="M430" i="2" s="1"/>
  <c r="K431" i="2"/>
  <c r="L431" i="2" l="1"/>
  <c r="M431" i="2" s="1"/>
  <c r="K432" i="2"/>
  <c r="L432" i="2" l="1"/>
  <c r="M432" i="2" s="1"/>
  <c r="K433" i="2"/>
  <c r="L433" i="2" l="1"/>
  <c r="M433" i="2" s="1"/>
  <c r="K434" i="2"/>
  <c r="L434" i="2" l="1"/>
  <c r="M434" i="2" s="1"/>
  <c r="K435" i="2"/>
  <c r="L435" i="2" l="1"/>
  <c r="M435" i="2" s="1"/>
  <c r="K436" i="2"/>
  <c r="L436" i="2" l="1"/>
  <c r="M436" i="2" s="1"/>
  <c r="K437" i="2"/>
  <c r="L437" i="2" l="1"/>
  <c r="M437" i="2" s="1"/>
  <c r="K438" i="2"/>
  <c r="L438" i="2" l="1"/>
  <c r="M438" i="2" s="1"/>
  <c r="K439" i="2"/>
  <c r="L439" i="2" l="1"/>
  <c r="M439" i="2" s="1"/>
  <c r="K440" i="2"/>
  <c r="L440" i="2" l="1"/>
  <c r="M440" i="2" s="1"/>
  <c r="K441" i="2"/>
  <c r="L441" i="2" l="1"/>
  <c r="M441" i="2" s="1"/>
  <c r="K442" i="2"/>
  <c r="L442" i="2" l="1"/>
  <c r="M442" i="2" s="1"/>
  <c r="K443" i="2"/>
  <c r="L443" i="2" l="1"/>
  <c r="M443" i="2" s="1"/>
  <c r="K444" i="2"/>
  <c r="L444" i="2" l="1"/>
  <c r="M444" i="2" s="1"/>
  <c r="K445" i="2"/>
  <c r="L445" i="2" l="1"/>
  <c r="M445" i="2" s="1"/>
  <c r="K446" i="2"/>
  <c r="L446" i="2" l="1"/>
  <c r="M446" i="2" s="1"/>
  <c r="K447" i="2"/>
  <c r="L447" i="2" l="1"/>
  <c r="M447" i="2" s="1"/>
  <c r="K448" i="2"/>
  <c r="L448" i="2" l="1"/>
  <c r="M448" i="2" s="1"/>
  <c r="K449" i="2"/>
  <c r="L449" i="2" l="1"/>
  <c r="M449" i="2" s="1"/>
  <c r="K450" i="2"/>
  <c r="L450" i="2" l="1"/>
  <c r="M450" i="2" s="1"/>
  <c r="K451" i="2"/>
  <c r="L451" i="2" l="1"/>
  <c r="M451" i="2" s="1"/>
  <c r="K452" i="2"/>
  <c r="L452" i="2" l="1"/>
  <c r="M452" i="2" s="1"/>
  <c r="K453" i="2"/>
  <c r="L453" i="2" l="1"/>
  <c r="M453" i="2" s="1"/>
  <c r="K454" i="2"/>
  <c r="L454" i="2" l="1"/>
  <c r="M454" i="2" s="1"/>
  <c r="K455" i="2"/>
  <c r="L455" i="2" l="1"/>
  <c r="M455" i="2" s="1"/>
  <c r="K456" i="2"/>
  <c r="L456" i="2" l="1"/>
  <c r="M456" i="2" s="1"/>
  <c r="K457" i="2"/>
  <c r="L457" i="2" l="1"/>
  <c r="M457" i="2" s="1"/>
  <c r="K458" i="2"/>
  <c r="L458" i="2" l="1"/>
  <c r="M458" i="2" s="1"/>
  <c r="K459" i="2"/>
  <c r="L459" i="2" l="1"/>
  <c r="M459" i="2" s="1"/>
  <c r="K460" i="2"/>
  <c r="L460" i="2" l="1"/>
  <c r="M460" i="2" s="1"/>
  <c r="K461" i="2"/>
  <c r="L461" i="2" l="1"/>
  <c r="M461" i="2" s="1"/>
  <c r="K462" i="2"/>
  <c r="L462" i="2" l="1"/>
  <c r="M462" i="2" s="1"/>
  <c r="K463" i="2"/>
  <c r="L463" i="2" l="1"/>
  <c r="M463" i="2" s="1"/>
  <c r="K464" i="2"/>
  <c r="L464" i="2" l="1"/>
  <c r="M464" i="2" s="1"/>
  <c r="K465" i="2"/>
  <c r="L465" i="2" l="1"/>
  <c r="M465" i="2" s="1"/>
  <c r="K466" i="2"/>
  <c r="L466" i="2" l="1"/>
  <c r="M466" i="2" s="1"/>
  <c r="K467" i="2"/>
  <c r="L467" i="2" l="1"/>
  <c r="M467" i="2" s="1"/>
  <c r="K468" i="2"/>
  <c r="L468" i="2" l="1"/>
  <c r="M468" i="2" s="1"/>
  <c r="K469" i="2"/>
  <c r="L469" i="2" l="1"/>
  <c r="M469" i="2" s="1"/>
  <c r="K470" i="2"/>
  <c r="L470" i="2" l="1"/>
  <c r="M470" i="2" s="1"/>
  <c r="K471" i="2"/>
  <c r="L471" i="2" l="1"/>
  <c r="M471" i="2" s="1"/>
  <c r="K472" i="2"/>
  <c r="L472" i="2" l="1"/>
  <c r="M472" i="2" s="1"/>
  <c r="K473" i="2"/>
  <c r="L473" i="2" l="1"/>
  <c r="M473" i="2" s="1"/>
  <c r="K474" i="2"/>
  <c r="L474" i="2" l="1"/>
  <c r="M474" i="2" s="1"/>
  <c r="K475" i="2"/>
  <c r="L475" i="2" l="1"/>
  <c r="M475" i="2" s="1"/>
  <c r="K476" i="2"/>
  <c r="L476" i="2" l="1"/>
  <c r="M476" i="2" s="1"/>
  <c r="K477" i="2"/>
  <c r="L477" i="2" l="1"/>
  <c r="M477" i="2" s="1"/>
  <c r="K478" i="2"/>
  <c r="L478" i="2" l="1"/>
  <c r="M478" i="2" s="1"/>
  <c r="K479" i="2"/>
  <c r="L479" i="2" l="1"/>
  <c r="M479" i="2" s="1"/>
  <c r="K480" i="2"/>
  <c r="L480" i="2" l="1"/>
  <c r="M480" i="2" s="1"/>
  <c r="K481" i="2"/>
  <c r="L481" i="2" l="1"/>
  <c r="M481" i="2" s="1"/>
  <c r="K482" i="2"/>
  <c r="L482" i="2" l="1"/>
  <c r="M482" i="2" s="1"/>
  <c r="K483" i="2"/>
  <c r="L483" i="2" l="1"/>
  <c r="M483" i="2" s="1"/>
  <c r="K484" i="2"/>
  <c r="L484" i="2" l="1"/>
  <c r="M484" i="2" s="1"/>
  <c r="K485" i="2"/>
  <c r="L485" i="2" l="1"/>
  <c r="M485" i="2" s="1"/>
  <c r="K486" i="2"/>
  <c r="L486" i="2" l="1"/>
  <c r="M486" i="2" s="1"/>
  <c r="K487" i="2"/>
  <c r="L487" i="2" l="1"/>
  <c r="M487" i="2" s="1"/>
  <c r="K488" i="2"/>
  <c r="L488" i="2" l="1"/>
  <c r="M488" i="2" s="1"/>
  <c r="K489" i="2"/>
  <c r="L489" i="2" l="1"/>
  <c r="M489" i="2" s="1"/>
  <c r="K490" i="2"/>
  <c r="L490" i="2" l="1"/>
  <c r="M490" i="2" s="1"/>
  <c r="K491" i="2"/>
  <c r="L491" i="2" l="1"/>
  <c r="M491" i="2" s="1"/>
  <c r="K492" i="2"/>
  <c r="L492" i="2" l="1"/>
  <c r="M492" i="2" s="1"/>
  <c r="K493" i="2"/>
  <c r="L493" i="2" l="1"/>
  <c r="M493" i="2" s="1"/>
  <c r="K494" i="2"/>
  <c r="L494" i="2" l="1"/>
  <c r="M494" i="2" s="1"/>
  <c r="K495" i="2"/>
  <c r="L495" i="2" l="1"/>
  <c r="M495" i="2" s="1"/>
  <c r="K496" i="2"/>
  <c r="L496" i="2" l="1"/>
  <c r="M496" i="2" s="1"/>
  <c r="K497" i="2"/>
  <c r="L497" i="2" l="1"/>
  <c r="M497" i="2" s="1"/>
  <c r="K498" i="2"/>
  <c r="L498" i="2" l="1"/>
  <c r="M498" i="2" s="1"/>
  <c r="K499" i="2"/>
  <c r="L499" i="2" l="1"/>
  <c r="M499" i="2" s="1"/>
  <c r="K500" i="2"/>
  <c r="L500" i="2" l="1"/>
  <c r="M500" i="2" s="1"/>
  <c r="K501" i="2"/>
  <c r="L501" i="2" l="1"/>
  <c r="M501" i="2" s="1"/>
  <c r="K502" i="2"/>
  <c r="L502" i="2" l="1"/>
  <c r="M502" i="2" s="1"/>
  <c r="K503" i="2"/>
  <c r="L503" i="2" l="1"/>
  <c r="M503" i="2" s="1"/>
  <c r="K504" i="2"/>
  <c r="L504" i="2" l="1"/>
  <c r="M504" i="2" s="1"/>
  <c r="K505" i="2"/>
  <c r="L505" i="2" l="1"/>
  <c r="M505" i="2" s="1"/>
  <c r="K506" i="2"/>
  <c r="L506" i="2" l="1"/>
  <c r="M506" i="2" s="1"/>
  <c r="K507" i="2"/>
  <c r="L507" i="2" l="1"/>
  <c r="M507" i="2" s="1"/>
  <c r="K508" i="2"/>
  <c r="L508" i="2" l="1"/>
  <c r="M508" i="2" s="1"/>
  <c r="K509" i="2"/>
  <c r="L509" i="2" l="1"/>
  <c r="M509" i="2" s="1"/>
  <c r="K510" i="2"/>
  <c r="L510" i="2" l="1"/>
  <c r="M510" i="2" s="1"/>
  <c r="K511" i="2"/>
  <c r="L511" i="2" l="1"/>
  <c r="M511" i="2" s="1"/>
  <c r="K512" i="2"/>
  <c r="L512" i="2" l="1"/>
  <c r="M512" i="2" s="1"/>
  <c r="K513" i="2"/>
  <c r="L513" i="2" l="1"/>
  <c r="M513" i="2" s="1"/>
  <c r="K514" i="2"/>
  <c r="L514" i="2" l="1"/>
  <c r="M514" i="2" s="1"/>
  <c r="K515" i="2"/>
  <c r="L515" i="2" l="1"/>
  <c r="M515" i="2" s="1"/>
  <c r="K516" i="2"/>
  <c r="L516" i="2" l="1"/>
  <c r="M516" i="2" s="1"/>
  <c r="K517" i="2"/>
  <c r="L517" i="2" l="1"/>
  <c r="M517" i="2" s="1"/>
  <c r="K518" i="2"/>
  <c r="L518" i="2" l="1"/>
  <c r="M518" i="2" s="1"/>
  <c r="K519" i="2"/>
  <c r="L519" i="2" l="1"/>
  <c r="M519" i="2" s="1"/>
  <c r="K520" i="2"/>
  <c r="L520" i="2" l="1"/>
  <c r="M520" i="2" s="1"/>
  <c r="K521" i="2"/>
  <c r="L521" i="2" l="1"/>
  <c r="M521" i="2" s="1"/>
  <c r="K522" i="2"/>
  <c r="L522" i="2" l="1"/>
  <c r="M522" i="2" s="1"/>
  <c r="K523" i="2"/>
  <c r="L523" i="2" l="1"/>
  <c r="M523" i="2" s="1"/>
  <c r="K524" i="2"/>
  <c r="L524" i="2" l="1"/>
  <c r="M524" i="2" s="1"/>
  <c r="K525" i="2"/>
  <c r="L525" i="2" l="1"/>
  <c r="M525" i="2" s="1"/>
  <c r="K526" i="2"/>
  <c r="L526" i="2" l="1"/>
  <c r="M526" i="2" s="1"/>
  <c r="K527" i="2"/>
  <c r="L527" i="2" l="1"/>
  <c r="M527" i="2" s="1"/>
  <c r="K528" i="2"/>
  <c r="L528" i="2" l="1"/>
  <c r="M528" i="2" s="1"/>
  <c r="K529" i="2"/>
  <c r="L529" i="2" l="1"/>
  <c r="M529" i="2" s="1"/>
  <c r="K530" i="2"/>
  <c r="L530" i="2" l="1"/>
  <c r="M530" i="2" s="1"/>
  <c r="K531" i="2"/>
  <c r="L531" i="2" l="1"/>
  <c r="M531" i="2" s="1"/>
  <c r="K532" i="2"/>
  <c r="L532" i="2" l="1"/>
  <c r="M532" i="2" s="1"/>
  <c r="K533" i="2"/>
  <c r="L533" i="2" l="1"/>
  <c r="M533" i="2" s="1"/>
  <c r="K534" i="2"/>
  <c r="L534" i="2" l="1"/>
  <c r="M534" i="2" s="1"/>
  <c r="K535" i="2"/>
  <c r="L535" i="2" l="1"/>
  <c r="M535" i="2" s="1"/>
  <c r="K536" i="2"/>
  <c r="L536" i="2" l="1"/>
  <c r="M536" i="2" s="1"/>
  <c r="K537" i="2"/>
  <c r="L537" i="2" l="1"/>
  <c r="M537" i="2" s="1"/>
  <c r="K538" i="2"/>
  <c r="L538" i="2" l="1"/>
  <c r="M538" i="2" s="1"/>
  <c r="K539" i="2"/>
  <c r="L539" i="2" l="1"/>
  <c r="M539" i="2" s="1"/>
  <c r="K540" i="2"/>
  <c r="L540" i="2" l="1"/>
  <c r="M540" i="2" s="1"/>
  <c r="K541" i="2"/>
  <c r="L541" i="2" l="1"/>
  <c r="M541" i="2" s="1"/>
  <c r="K542" i="2"/>
  <c r="L542" i="2" l="1"/>
  <c r="M542" i="2" s="1"/>
  <c r="K543" i="2"/>
  <c r="L543" i="2" l="1"/>
  <c r="M543" i="2" s="1"/>
  <c r="K544" i="2"/>
  <c r="L544" i="2" l="1"/>
  <c r="M544" i="2" s="1"/>
  <c r="K545" i="2"/>
  <c r="L545" i="2" l="1"/>
  <c r="M545" i="2" s="1"/>
  <c r="K546" i="2"/>
  <c r="L546" i="2" l="1"/>
  <c r="M546" i="2" s="1"/>
  <c r="K547" i="2"/>
  <c r="L547" i="2" l="1"/>
  <c r="M547" i="2" s="1"/>
  <c r="K548" i="2"/>
  <c r="L548" i="2" l="1"/>
  <c r="M548" i="2" s="1"/>
  <c r="K549" i="2"/>
  <c r="L549" i="2" l="1"/>
  <c r="M549" i="2" s="1"/>
  <c r="K550" i="2"/>
  <c r="L550" i="2" l="1"/>
  <c r="M550" i="2" s="1"/>
  <c r="K551" i="2"/>
  <c r="L551" i="2" l="1"/>
  <c r="M551" i="2" s="1"/>
  <c r="K552" i="2"/>
  <c r="L552" i="2" l="1"/>
  <c r="M552" i="2" s="1"/>
  <c r="K553" i="2"/>
  <c r="L553" i="2" l="1"/>
  <c r="M553" i="2" s="1"/>
  <c r="K554" i="2"/>
  <c r="L554" i="2" l="1"/>
  <c r="M554" i="2" s="1"/>
  <c r="K555" i="2"/>
  <c r="L555" i="2" l="1"/>
  <c r="M555" i="2" s="1"/>
  <c r="K556" i="2"/>
  <c r="L556" i="2" l="1"/>
  <c r="M556" i="2" s="1"/>
  <c r="K557" i="2"/>
  <c r="L557" i="2" l="1"/>
  <c r="M557" i="2" s="1"/>
  <c r="K558" i="2"/>
  <c r="L558" i="2" l="1"/>
  <c r="M558" i="2" s="1"/>
  <c r="K559" i="2"/>
  <c r="L559" i="2" l="1"/>
  <c r="M559" i="2" s="1"/>
  <c r="K560" i="2"/>
  <c r="L560" i="2" l="1"/>
  <c r="M560" i="2" s="1"/>
  <c r="K561" i="2"/>
  <c r="L561" i="2" l="1"/>
  <c r="M561" i="2" s="1"/>
  <c r="K562" i="2"/>
  <c r="L562" i="2" l="1"/>
  <c r="M562" i="2" s="1"/>
  <c r="K563" i="2"/>
  <c r="L563" i="2" l="1"/>
  <c r="M563" i="2" s="1"/>
  <c r="K564" i="2"/>
  <c r="L564" i="2" l="1"/>
  <c r="M564" i="2" s="1"/>
  <c r="K565" i="2"/>
  <c r="L565" i="2" l="1"/>
  <c r="M565" i="2" s="1"/>
  <c r="K566" i="2"/>
  <c r="L566" i="2" l="1"/>
  <c r="M566" i="2" s="1"/>
  <c r="K567" i="2"/>
  <c r="L567" i="2" l="1"/>
  <c r="M567" i="2" s="1"/>
  <c r="K568" i="2"/>
  <c r="L568" i="2" l="1"/>
  <c r="M568" i="2" s="1"/>
  <c r="K569" i="2"/>
  <c r="L569" i="2" l="1"/>
  <c r="M569" i="2" s="1"/>
  <c r="K570" i="2"/>
  <c r="L570" i="2" l="1"/>
  <c r="M570" i="2" s="1"/>
  <c r="K571" i="2"/>
  <c r="L571" i="2" l="1"/>
  <c r="M571" i="2" s="1"/>
  <c r="K572" i="2"/>
  <c r="L572" i="2" l="1"/>
  <c r="M572" i="2" s="1"/>
  <c r="K573" i="2"/>
  <c r="L573" i="2" l="1"/>
  <c r="M573" i="2" s="1"/>
  <c r="K574" i="2"/>
  <c r="L574" i="2" l="1"/>
  <c r="M574" i="2" s="1"/>
  <c r="K575" i="2"/>
  <c r="L575" i="2" l="1"/>
  <c r="M575" i="2" s="1"/>
  <c r="K576" i="2"/>
  <c r="L576" i="2" l="1"/>
  <c r="M576" i="2" s="1"/>
  <c r="K577" i="2"/>
  <c r="L577" i="2" l="1"/>
  <c r="M577" i="2" s="1"/>
  <c r="K578" i="2"/>
  <c r="L578" i="2" l="1"/>
  <c r="M578" i="2" s="1"/>
  <c r="K579" i="2"/>
  <c r="L579" i="2" l="1"/>
  <c r="M579" i="2" s="1"/>
  <c r="K580" i="2"/>
  <c r="L580" i="2" l="1"/>
  <c r="M580" i="2" s="1"/>
  <c r="K581" i="2"/>
  <c r="L581" i="2" l="1"/>
  <c r="M581" i="2" s="1"/>
  <c r="K582" i="2"/>
  <c r="L582" i="2" l="1"/>
  <c r="M582" i="2" s="1"/>
  <c r="K583" i="2"/>
  <c r="L583" i="2" l="1"/>
  <c r="M583" i="2" s="1"/>
  <c r="K584" i="2"/>
  <c r="L584" i="2" l="1"/>
  <c r="M584" i="2" s="1"/>
  <c r="K585" i="2"/>
  <c r="L585" i="2" l="1"/>
  <c r="M585" i="2" s="1"/>
  <c r="K586" i="2"/>
  <c r="L586" i="2" l="1"/>
  <c r="M586" i="2" s="1"/>
  <c r="K587" i="2"/>
  <c r="L587" i="2" l="1"/>
  <c r="M587" i="2" s="1"/>
  <c r="K588" i="2"/>
  <c r="L588" i="2" l="1"/>
  <c r="M588" i="2" s="1"/>
  <c r="K589" i="2"/>
  <c r="L589" i="2" l="1"/>
  <c r="M589" i="2" s="1"/>
  <c r="K590" i="2"/>
  <c r="L590" i="2" l="1"/>
  <c r="M590" i="2" s="1"/>
  <c r="K591" i="2"/>
  <c r="L591" i="2" l="1"/>
  <c r="M591" i="2" s="1"/>
  <c r="K592" i="2"/>
  <c r="L592" i="2" l="1"/>
  <c r="M592" i="2" s="1"/>
  <c r="K593" i="2"/>
  <c r="L593" i="2" l="1"/>
  <c r="M593" i="2" s="1"/>
  <c r="K594" i="2"/>
  <c r="L594" i="2" l="1"/>
  <c r="M594" i="2" s="1"/>
  <c r="K595" i="2"/>
  <c r="L595" i="2" l="1"/>
  <c r="M595" i="2" s="1"/>
  <c r="K596" i="2"/>
  <c r="L596" i="2" l="1"/>
  <c r="M596" i="2" s="1"/>
  <c r="K597" i="2"/>
  <c r="L597" i="2" l="1"/>
  <c r="M597" i="2" s="1"/>
  <c r="K598" i="2"/>
  <c r="L598" i="2" l="1"/>
  <c r="M598" i="2" s="1"/>
  <c r="K599" i="2"/>
  <c r="L599" i="2" l="1"/>
  <c r="M599" i="2" s="1"/>
  <c r="K600" i="2"/>
  <c r="L600" i="2" l="1"/>
  <c r="M600" i="2" s="1"/>
  <c r="K601" i="2"/>
  <c r="L601" i="2" l="1"/>
  <c r="M601" i="2" s="1"/>
  <c r="K602" i="2"/>
  <c r="L602" i="2" l="1"/>
  <c r="M602" i="2" s="1"/>
  <c r="K603" i="2"/>
  <c r="L603" i="2" l="1"/>
  <c r="M603" i="2" s="1"/>
  <c r="K604" i="2"/>
  <c r="L604" i="2" l="1"/>
  <c r="M604" i="2" s="1"/>
  <c r="K605" i="2"/>
  <c r="L605" i="2" l="1"/>
  <c r="M605" i="2" s="1"/>
  <c r="K606" i="2"/>
  <c r="L606" i="2" l="1"/>
  <c r="M606" i="2" s="1"/>
  <c r="K607" i="2"/>
  <c r="L607" i="2" l="1"/>
  <c r="M607" i="2" s="1"/>
  <c r="K608" i="2"/>
  <c r="L608" i="2" l="1"/>
  <c r="M608" i="2" s="1"/>
  <c r="K609" i="2"/>
  <c r="L609" i="2" l="1"/>
  <c r="M609" i="2" s="1"/>
  <c r="K610" i="2"/>
  <c r="L610" i="2" l="1"/>
  <c r="M610" i="2" s="1"/>
  <c r="K611" i="2"/>
  <c r="L611" i="2" l="1"/>
  <c r="M611" i="2" s="1"/>
  <c r="K612" i="2"/>
  <c r="L612" i="2" l="1"/>
  <c r="M612" i="2" s="1"/>
  <c r="K613" i="2"/>
  <c r="L613" i="2" l="1"/>
  <c r="M613" i="2" s="1"/>
  <c r="K614" i="2"/>
  <c r="L614" i="2" l="1"/>
  <c r="M614" i="2" s="1"/>
  <c r="K615" i="2"/>
  <c r="L615" i="2" l="1"/>
  <c r="M615" i="2" s="1"/>
  <c r="K616" i="2"/>
  <c r="L616" i="2" l="1"/>
  <c r="M616" i="2" s="1"/>
  <c r="K617" i="2"/>
  <c r="L617" i="2" l="1"/>
  <c r="M617" i="2" s="1"/>
  <c r="K618" i="2"/>
  <c r="L618" i="2" l="1"/>
  <c r="M618" i="2" s="1"/>
  <c r="K619" i="2"/>
  <c r="L619" i="2" l="1"/>
  <c r="M619" i="2" s="1"/>
  <c r="K620" i="2"/>
  <c r="L620" i="2" l="1"/>
  <c r="M620" i="2" s="1"/>
  <c r="K621" i="2"/>
  <c r="L621" i="2" l="1"/>
  <c r="M621" i="2" s="1"/>
  <c r="K622" i="2"/>
  <c r="L622" i="2" l="1"/>
  <c r="M622" i="2" s="1"/>
  <c r="K623" i="2"/>
  <c r="L623" i="2" l="1"/>
  <c r="M623" i="2" s="1"/>
  <c r="K624" i="2"/>
  <c r="L624" i="2" l="1"/>
  <c r="M624" i="2" s="1"/>
  <c r="K625" i="2"/>
  <c r="L625" i="2" l="1"/>
  <c r="M625" i="2" s="1"/>
  <c r="K626" i="2"/>
  <c r="L626" i="2" l="1"/>
  <c r="M626" i="2" s="1"/>
  <c r="K627" i="2"/>
  <c r="L627" i="2" l="1"/>
  <c r="M627" i="2" s="1"/>
  <c r="K628" i="2"/>
  <c r="L628" i="2" l="1"/>
  <c r="M628" i="2" s="1"/>
  <c r="K629" i="2"/>
  <c r="L629" i="2" l="1"/>
  <c r="M629" i="2" s="1"/>
  <c r="K630" i="2"/>
  <c r="L630" i="2" l="1"/>
  <c r="M630" i="2" s="1"/>
  <c r="K631" i="2"/>
  <c r="L631" i="2" l="1"/>
  <c r="M631" i="2" s="1"/>
  <c r="K632" i="2"/>
  <c r="L632" i="2" l="1"/>
  <c r="M632" i="2" s="1"/>
  <c r="K633" i="2"/>
  <c r="L633" i="2" l="1"/>
  <c r="M633" i="2" s="1"/>
  <c r="K634" i="2"/>
  <c r="L634" i="2" l="1"/>
  <c r="M634" i="2" s="1"/>
  <c r="K635" i="2"/>
  <c r="L635" i="2" l="1"/>
  <c r="M635" i="2" s="1"/>
  <c r="K636" i="2"/>
  <c r="L636" i="2" l="1"/>
  <c r="M636" i="2" s="1"/>
  <c r="K637" i="2"/>
  <c r="L637" i="2" l="1"/>
  <c r="M637" i="2" s="1"/>
  <c r="K638" i="2"/>
  <c r="L638" i="2" l="1"/>
  <c r="M638" i="2" s="1"/>
  <c r="K639" i="2"/>
  <c r="L639" i="2" l="1"/>
  <c r="M639" i="2" s="1"/>
  <c r="K640" i="2"/>
  <c r="L640" i="2" l="1"/>
  <c r="M640" i="2" s="1"/>
  <c r="K641" i="2"/>
  <c r="L641" i="2" l="1"/>
  <c r="M641" i="2" s="1"/>
  <c r="K642" i="2"/>
  <c r="L642" i="2" l="1"/>
  <c r="M642" i="2" s="1"/>
  <c r="K643" i="2"/>
  <c r="L643" i="2" l="1"/>
  <c r="M643" i="2" s="1"/>
  <c r="K644" i="2"/>
  <c r="L644" i="2" l="1"/>
  <c r="M644" i="2" s="1"/>
  <c r="K645" i="2"/>
  <c r="L645" i="2" l="1"/>
  <c r="M645" i="2" s="1"/>
  <c r="K646" i="2"/>
  <c r="L646" i="2" l="1"/>
  <c r="M646" i="2" s="1"/>
  <c r="K647" i="2"/>
  <c r="L647" i="2" l="1"/>
  <c r="M647" i="2" s="1"/>
  <c r="K648" i="2"/>
  <c r="L648" i="2" l="1"/>
  <c r="M648" i="2" s="1"/>
  <c r="K649" i="2"/>
  <c r="L649" i="2" l="1"/>
  <c r="M649" i="2" s="1"/>
  <c r="K650" i="2"/>
  <c r="L650" i="2" l="1"/>
  <c r="M650" i="2" s="1"/>
  <c r="K651" i="2"/>
  <c r="L651" i="2" l="1"/>
  <c r="M651" i="2" s="1"/>
  <c r="K652" i="2"/>
  <c r="L652" i="2" l="1"/>
  <c r="M652" i="2" s="1"/>
  <c r="K653" i="2"/>
  <c r="L653" i="2" l="1"/>
  <c r="M653" i="2" s="1"/>
  <c r="K654" i="2"/>
  <c r="L654" i="2" l="1"/>
  <c r="M654" i="2" s="1"/>
  <c r="K655" i="2"/>
  <c r="L655" i="2" l="1"/>
  <c r="M655" i="2" s="1"/>
  <c r="K656" i="2"/>
  <c r="L656" i="2" l="1"/>
  <c r="M656" i="2" s="1"/>
  <c r="K657" i="2"/>
  <c r="L657" i="2" l="1"/>
  <c r="M657" i="2" s="1"/>
  <c r="K658" i="2"/>
  <c r="L658" i="2" l="1"/>
  <c r="M658" i="2" s="1"/>
  <c r="K659" i="2"/>
  <c r="L659" i="2" l="1"/>
  <c r="M659" i="2" s="1"/>
  <c r="K660" i="2"/>
  <c r="L660" i="2" l="1"/>
  <c r="M660" i="2" s="1"/>
  <c r="K661" i="2"/>
  <c r="L661" i="2" l="1"/>
  <c r="M661" i="2" s="1"/>
  <c r="K662" i="2"/>
  <c r="L662" i="2" l="1"/>
  <c r="M662" i="2" s="1"/>
  <c r="K663" i="2"/>
  <c r="L663" i="2" l="1"/>
  <c r="M663" i="2" s="1"/>
  <c r="K664" i="2"/>
  <c r="L664" i="2" l="1"/>
  <c r="M664" i="2" s="1"/>
  <c r="K665" i="2"/>
  <c r="L665" i="2" l="1"/>
  <c r="M665" i="2" s="1"/>
  <c r="K666" i="2"/>
  <c r="L666" i="2" l="1"/>
  <c r="M666" i="2" s="1"/>
  <c r="K667" i="2"/>
  <c r="L667" i="2" l="1"/>
  <c r="M667" i="2" s="1"/>
  <c r="K668" i="2"/>
  <c r="L668" i="2" l="1"/>
  <c r="M668" i="2" s="1"/>
  <c r="K669" i="2"/>
  <c r="L669" i="2" l="1"/>
  <c r="M669" i="2" s="1"/>
  <c r="K670" i="2"/>
  <c r="L670" i="2" l="1"/>
  <c r="M670" i="2" s="1"/>
  <c r="K671" i="2"/>
  <c r="L671" i="2" l="1"/>
  <c r="M671" i="2" s="1"/>
  <c r="K672" i="2"/>
  <c r="L672" i="2" l="1"/>
  <c r="M672" i="2" s="1"/>
  <c r="K673" i="2"/>
  <c r="L673" i="2" l="1"/>
  <c r="M673" i="2" s="1"/>
  <c r="K674" i="2"/>
  <c r="L674" i="2" l="1"/>
  <c r="M674" i="2" s="1"/>
  <c r="K675" i="2"/>
  <c r="L675" i="2" l="1"/>
  <c r="M675" i="2" s="1"/>
  <c r="K676" i="2"/>
  <c r="L676" i="2" l="1"/>
  <c r="M676" i="2" s="1"/>
  <c r="K677" i="2"/>
  <c r="L677" i="2" l="1"/>
  <c r="M677" i="2" s="1"/>
  <c r="K678" i="2"/>
  <c r="L678" i="2" l="1"/>
  <c r="M678" i="2" s="1"/>
  <c r="K679" i="2"/>
  <c r="L679" i="2" l="1"/>
  <c r="M679" i="2" s="1"/>
  <c r="K680" i="2"/>
  <c r="L680" i="2" l="1"/>
  <c r="M680" i="2" s="1"/>
  <c r="K681" i="2"/>
  <c r="L681" i="2" l="1"/>
  <c r="M681" i="2" s="1"/>
  <c r="K682" i="2"/>
  <c r="L682" i="2" l="1"/>
  <c r="M682" i="2" s="1"/>
  <c r="K683" i="2"/>
  <c r="L683" i="2" l="1"/>
  <c r="M683" i="2" s="1"/>
  <c r="K684" i="2"/>
  <c r="L684" i="2" l="1"/>
  <c r="M684" i="2" s="1"/>
  <c r="K685" i="2"/>
  <c r="L685" i="2" l="1"/>
  <c r="M685" i="2" s="1"/>
  <c r="K686" i="2"/>
  <c r="L686" i="2" l="1"/>
  <c r="M686" i="2" s="1"/>
  <c r="K687" i="2"/>
  <c r="L687" i="2" l="1"/>
  <c r="M687" i="2" s="1"/>
  <c r="K688" i="2"/>
  <c r="L688" i="2" l="1"/>
  <c r="M688" i="2" s="1"/>
  <c r="K689" i="2"/>
  <c r="L689" i="2" l="1"/>
  <c r="M689" i="2" s="1"/>
  <c r="K690" i="2"/>
  <c r="L690" i="2" l="1"/>
  <c r="M690" i="2" s="1"/>
  <c r="K691" i="2"/>
  <c r="L691" i="2" l="1"/>
  <c r="M691" i="2" s="1"/>
  <c r="K692" i="2"/>
  <c r="L692" i="2" l="1"/>
  <c r="M692" i="2" s="1"/>
  <c r="K693" i="2"/>
  <c r="L693" i="2" l="1"/>
  <c r="M693" i="2" s="1"/>
  <c r="K694" i="2"/>
  <c r="L694" i="2" l="1"/>
  <c r="M694" i="2" s="1"/>
  <c r="K695" i="2"/>
  <c r="L695" i="2" l="1"/>
  <c r="M695" i="2" s="1"/>
  <c r="K696" i="2"/>
  <c r="L696" i="2" l="1"/>
  <c r="M696" i="2" s="1"/>
  <c r="K697" i="2"/>
  <c r="L697" i="2" l="1"/>
  <c r="M697" i="2" s="1"/>
  <c r="K698" i="2"/>
  <c r="L698" i="2" l="1"/>
  <c r="M698" i="2" s="1"/>
  <c r="K699" i="2"/>
  <c r="L699" i="2" l="1"/>
  <c r="M699" i="2" s="1"/>
  <c r="K700" i="2"/>
  <c r="L700" i="2" l="1"/>
  <c r="M700" i="2" s="1"/>
  <c r="K701" i="2"/>
  <c r="L701" i="2" l="1"/>
  <c r="M701" i="2" s="1"/>
  <c r="K702" i="2"/>
  <c r="L702" i="2" l="1"/>
  <c r="M702" i="2" s="1"/>
  <c r="K703" i="2"/>
  <c r="L703" i="2" l="1"/>
  <c r="M703" i="2" s="1"/>
  <c r="K704" i="2"/>
  <c r="L704" i="2" l="1"/>
  <c r="M704" i="2" s="1"/>
  <c r="K705" i="2"/>
  <c r="L705" i="2" l="1"/>
  <c r="M705" i="2" s="1"/>
  <c r="K706" i="2"/>
  <c r="L706" i="2" l="1"/>
  <c r="M706" i="2" s="1"/>
  <c r="K707" i="2"/>
  <c r="L707" i="2" l="1"/>
  <c r="M707" i="2" s="1"/>
  <c r="K708" i="2"/>
  <c r="L708" i="2" l="1"/>
  <c r="M708" i="2" s="1"/>
  <c r="K709" i="2"/>
  <c r="L709" i="2" l="1"/>
  <c r="M709" i="2" s="1"/>
  <c r="K710" i="2"/>
  <c r="L710" i="2" l="1"/>
  <c r="M710" i="2" s="1"/>
  <c r="K711" i="2"/>
  <c r="L711" i="2" l="1"/>
  <c r="M711" i="2" s="1"/>
  <c r="K712" i="2"/>
  <c r="L712" i="2" l="1"/>
  <c r="M712" i="2" s="1"/>
  <c r="K713" i="2"/>
  <c r="L713" i="2" l="1"/>
  <c r="M713" i="2" s="1"/>
  <c r="K714" i="2"/>
  <c r="L714" i="2" l="1"/>
  <c r="M714" i="2" s="1"/>
  <c r="K715" i="2"/>
  <c r="L715" i="2" l="1"/>
  <c r="M715" i="2" s="1"/>
  <c r="K716" i="2"/>
  <c r="L716" i="2" l="1"/>
  <c r="M716" i="2" s="1"/>
  <c r="K717" i="2"/>
  <c r="L717" i="2" l="1"/>
  <c r="M717" i="2" s="1"/>
  <c r="K718" i="2"/>
  <c r="L718" i="2" l="1"/>
  <c r="M718" i="2" s="1"/>
  <c r="K719" i="2"/>
  <c r="L719" i="2" l="1"/>
  <c r="M719" i="2" s="1"/>
  <c r="K720" i="2"/>
  <c r="L720" i="2" l="1"/>
  <c r="M720" i="2" s="1"/>
  <c r="K721" i="2"/>
  <c r="L721" i="2" l="1"/>
  <c r="M721" i="2" s="1"/>
  <c r="K722" i="2"/>
  <c r="L722" i="2" l="1"/>
  <c r="M722" i="2" s="1"/>
  <c r="K723" i="2"/>
  <c r="L723" i="2" l="1"/>
  <c r="M723" i="2" s="1"/>
  <c r="K724" i="2"/>
  <c r="L724" i="2" l="1"/>
  <c r="M724" i="2" s="1"/>
  <c r="K725" i="2"/>
  <c r="L725" i="2" l="1"/>
  <c r="M725" i="2" s="1"/>
  <c r="K726" i="2"/>
  <c r="L726" i="2" l="1"/>
  <c r="M726" i="2" s="1"/>
  <c r="K727" i="2"/>
  <c r="L727" i="2" l="1"/>
  <c r="M727" i="2" s="1"/>
  <c r="K728" i="2"/>
  <c r="L728" i="2" l="1"/>
  <c r="M728" i="2" s="1"/>
  <c r="K729" i="2"/>
  <c r="L729" i="2" l="1"/>
  <c r="M729" i="2" s="1"/>
  <c r="K730" i="2"/>
  <c r="L730" i="2" l="1"/>
  <c r="M730" i="2" s="1"/>
  <c r="K731" i="2"/>
  <c r="L731" i="2" l="1"/>
  <c r="M731" i="2" s="1"/>
  <c r="K732" i="2"/>
  <c r="L732" i="2" l="1"/>
  <c r="M732" i="2" s="1"/>
  <c r="K733" i="2"/>
  <c r="L733" i="2" l="1"/>
  <c r="M733" i="2" s="1"/>
  <c r="K734" i="2"/>
  <c r="L734" i="2" l="1"/>
  <c r="M734" i="2" s="1"/>
  <c r="K735" i="2"/>
  <c r="L735" i="2" l="1"/>
  <c r="M735" i="2" s="1"/>
  <c r="K736" i="2"/>
  <c r="L736" i="2" l="1"/>
  <c r="M736" i="2" s="1"/>
  <c r="K737" i="2"/>
  <c r="L737" i="2" l="1"/>
  <c r="M737" i="2" s="1"/>
  <c r="D4" i="3"/>
  <c r="E4" i="3" s="1"/>
  <c r="G4" i="3" s="1"/>
</calcChain>
</file>

<file path=xl/sharedStrings.xml><?xml version="1.0" encoding="utf-8"?>
<sst xmlns="http://schemas.openxmlformats.org/spreadsheetml/2006/main" count="768" uniqueCount="37">
  <si>
    <t>Description Stratégie</t>
  </si>
  <si>
    <t>Membres du groupe</t>
  </si>
  <si>
    <t>Année</t>
  </si>
  <si>
    <t>Date</t>
  </si>
  <si>
    <t>Quantité Chia (NB XCHIA)</t>
  </si>
  <si>
    <t>Prix €/XCHIA</t>
  </si>
  <si>
    <t>Production de la ferme (TiB/jours/serveurs)</t>
  </si>
  <si>
    <t>Prix Fermes (€)</t>
  </si>
  <si>
    <t>Prix serveurs (€)</t>
  </si>
  <si>
    <t>Coût</t>
  </si>
  <si>
    <t>Produit d'investissement</t>
  </si>
  <si>
    <t>Ajout de serveur</t>
  </si>
  <si>
    <t>Nombre de serveurs en activité)</t>
  </si>
  <si>
    <t xml:space="preserve">Ressources TIB supplémentaires (TIB/EUR) </t>
  </si>
  <si>
    <t>Coût Serveur</t>
  </si>
  <si>
    <t>Coût Fermes</t>
  </si>
  <si>
    <t>Production serveurs jounallière (TIB)</t>
  </si>
  <si>
    <t>Production TIB cumulé</t>
  </si>
  <si>
    <t>Cout investissement</t>
  </si>
  <si>
    <t>Ferme (TIB)</t>
  </si>
  <si>
    <t>Investissement</t>
  </si>
  <si>
    <t>Rendement</t>
  </si>
  <si>
    <t>NB Xchia en juin 2021</t>
  </si>
  <si>
    <t>Conversion TIB en XCH (XCH/jours)</t>
  </si>
  <si>
    <t>1 Ferme = 300 000€ = 20 PiB</t>
  </si>
  <si>
    <t>Coût total (Fermes + Serveurs)</t>
  </si>
  <si>
    <t>Ajout Ferme (1 =Ferme 20 PiB)</t>
  </si>
  <si>
    <t>Quantité Euros (+ Conversion Xchia €)</t>
  </si>
  <si>
    <t>Marge (Au bout des 3 ans)</t>
  </si>
  <si>
    <t>On Achète 26,6 PiB de Ferme en 2019 
On revend les XCHIA accumulés en 2021</t>
  </si>
  <si>
    <t>Produit Investissement</t>
  </si>
  <si>
    <t>Initialisation</t>
  </si>
  <si>
    <t>Incrémentation</t>
  </si>
  <si>
    <t>Variation Chia (au jour)</t>
  </si>
  <si>
    <t>La quantité de Xchia est associé à la trésorerie. Quand il y a des dépenses, on soustrait les coûts à la quantité de xChia directement.</t>
  </si>
  <si>
    <t>Le marge finale correspond à la quantité de Chia que nous possédons à la fin de l'exercice au 01 Juin 2021 en déduisant toutes les charges au fil du temps.</t>
  </si>
  <si>
    <t>Créer une stratégie sur le Farming de Xchia (Cryptomonnaie)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</si>
</sst>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  <numFmt numFmtId="166" formatCode="0.000"/>
    <numFmt numFmtId="167" formatCode="0.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1"/>
      <color theme="0"/>
      <name val="Century Gothic"/>
      <family val="2"/>
    </font>
    <font>
      <b/>
      <sz val="11"/>
      <color theme="1"/>
      <name val="Century Gothic"/>
      <family val="2"/>
    </font>
    <font>
      <sz val="9"/>
      <name val="Century Gothic"/>
      <family val="2"/>
    </font>
    <font>
      <sz val="11"/>
      <color theme="1"/>
      <name val="Century Gothic"/>
      <family val="2"/>
    </font>
    <font>
      <i/>
      <sz val="11"/>
      <color theme="1"/>
      <name val="Calibri"/>
      <family val="2"/>
      <scheme val="minor"/>
    </font>
    <font>
      <i/>
      <sz val="11"/>
      <color theme="1"/>
      <name val="Century Gothic"/>
      <family val="2"/>
    </font>
    <font>
      <b/>
      <sz val="11"/>
      <color rgb="FFFF0000"/>
      <name val="Century Gothic"/>
      <family val="2"/>
    </font>
    <font>
      <sz val="11"/>
      <name val="Century Gothic"/>
      <family val="2"/>
    </font>
    <font>
      <sz val="8"/>
      <name val="Calibri"/>
      <family val="2"/>
      <scheme val="minor"/>
    </font>
    <font>
      <b/>
      <sz val="11"/>
      <name val="Century Gothic"/>
      <family val="2"/>
    </font>
    <font>
      <b/>
      <sz val="10"/>
      <color theme="1"/>
      <name val="Calibri"/>
      <family val="2"/>
      <scheme val="minor"/>
    </font>
    <font>
      <b/>
      <sz val="10"/>
      <color theme="0"/>
      <name val="Century Gothic"/>
      <family val="2"/>
    </font>
    <font>
      <b/>
      <sz val="10"/>
      <color theme="1"/>
      <name val="Century Gothic"/>
      <family val="2"/>
    </font>
    <font>
      <b/>
      <i/>
      <sz val="9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vertical="center" wrapText="1"/>
    </xf>
    <xf numFmtId="0" fontId="3" fillId="4" borderId="14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164" fontId="5" fillId="2" borderId="12" xfId="1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vertical="top"/>
    </xf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3" fillId="4" borderId="20" xfId="0" applyFont="1" applyFill="1" applyBorder="1" applyAlignment="1">
      <alignment horizontal="center"/>
    </xf>
    <xf numFmtId="43" fontId="4" fillId="2" borderId="18" xfId="1" applyFont="1" applyFill="1" applyBorder="1" applyAlignment="1">
      <alignment horizontal="center"/>
    </xf>
    <xf numFmtId="43" fontId="4" fillId="2" borderId="18" xfId="1" applyFont="1" applyFill="1" applyBorder="1" applyAlignment="1">
      <alignment horizontal="right"/>
    </xf>
    <xf numFmtId="9" fontId="4" fillId="2" borderId="19" xfId="2" applyFont="1" applyFill="1" applyBorder="1" applyAlignment="1">
      <alignment horizontal="right"/>
    </xf>
    <xf numFmtId="44" fontId="9" fillId="2" borderId="13" xfId="1" applyNumberFormat="1" applyFont="1" applyFill="1" applyBorder="1"/>
    <xf numFmtId="0" fontId="6" fillId="2" borderId="0" xfId="0" applyFont="1" applyFill="1" applyAlignment="1">
      <alignment horizontal="center"/>
    </xf>
    <xf numFmtId="14" fontId="6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64" fontId="6" fillId="2" borderId="0" xfId="1" applyNumberFormat="1" applyFont="1" applyFill="1" applyAlignment="1">
      <alignment horizontal="center"/>
    </xf>
    <xf numFmtId="166" fontId="4" fillId="2" borderId="0" xfId="0" applyNumberFormat="1" applyFont="1" applyFill="1" applyAlignment="1">
      <alignment horizontal="center"/>
    </xf>
    <xf numFmtId="2" fontId="6" fillId="2" borderId="0" xfId="1" applyNumberFormat="1" applyFont="1" applyFill="1"/>
    <xf numFmtId="164" fontId="6" fillId="2" borderId="0" xfId="1" applyNumberFormat="1" applyFont="1" applyFill="1"/>
    <xf numFmtId="14" fontId="10" fillId="2" borderId="12" xfId="0" applyNumberFormat="1" applyFont="1" applyFill="1" applyBorder="1" applyAlignment="1">
      <alignment horizontal="center"/>
    </xf>
    <xf numFmtId="164" fontId="6" fillId="2" borderId="12" xfId="1" applyNumberFormat="1" applyFont="1" applyFill="1" applyBorder="1" applyAlignment="1">
      <alignment horizontal="center"/>
    </xf>
    <xf numFmtId="2" fontId="6" fillId="2" borderId="12" xfId="0" applyNumberFormat="1" applyFont="1" applyFill="1" applyBorder="1" applyAlignment="1">
      <alignment horizontal="center"/>
    </xf>
    <xf numFmtId="166" fontId="4" fillId="2" borderId="12" xfId="1" applyNumberFormat="1" applyFont="1" applyFill="1" applyBorder="1" applyAlignment="1">
      <alignment horizontal="center"/>
    </xf>
    <xf numFmtId="2" fontId="6" fillId="2" borderId="12" xfId="1" applyNumberFormat="1" applyFont="1" applyFill="1" applyBorder="1" applyAlignment="1">
      <alignment horizontal="center"/>
    </xf>
    <xf numFmtId="165" fontId="6" fillId="2" borderId="12" xfId="1" applyNumberFormat="1" applyFont="1" applyFill="1" applyBorder="1" applyAlignment="1">
      <alignment horizontal="left"/>
    </xf>
    <xf numFmtId="43" fontId="6" fillId="2" borderId="12" xfId="1" applyFont="1" applyFill="1" applyBorder="1"/>
    <xf numFmtId="164" fontId="6" fillId="2" borderId="12" xfId="1" applyNumberFormat="1" applyFont="1" applyFill="1" applyBorder="1"/>
    <xf numFmtId="10" fontId="6" fillId="2" borderId="12" xfId="1" applyNumberFormat="1" applyFont="1" applyFill="1" applyBorder="1"/>
    <xf numFmtId="0" fontId="5" fillId="2" borderId="0" xfId="0" applyFont="1" applyFill="1" applyAlignment="1">
      <alignment vertical="center" wrapText="1"/>
    </xf>
    <xf numFmtId="0" fontId="6" fillId="2" borderId="12" xfId="0" applyFont="1" applyFill="1" applyBorder="1" applyAlignment="1">
      <alignment horizontal="center"/>
    </xf>
    <xf numFmtId="14" fontId="6" fillId="2" borderId="12" xfId="0" applyNumberFormat="1" applyFont="1" applyFill="1" applyBorder="1" applyAlignment="1">
      <alignment horizontal="center"/>
    </xf>
    <xf numFmtId="164" fontId="4" fillId="2" borderId="12" xfId="1" applyNumberFormat="1" applyFont="1" applyFill="1" applyBorder="1"/>
    <xf numFmtId="167" fontId="6" fillId="2" borderId="12" xfId="1" applyNumberFormat="1" applyFont="1" applyFill="1" applyBorder="1" applyAlignment="1">
      <alignment horizontal="center"/>
    </xf>
    <xf numFmtId="166" fontId="6" fillId="2" borderId="0" xfId="0" applyNumberFormat="1" applyFont="1" applyFill="1" applyAlignment="1">
      <alignment horizontal="center"/>
    </xf>
    <xf numFmtId="43" fontId="6" fillId="2" borderId="0" xfId="1" applyFont="1" applyFill="1"/>
    <xf numFmtId="43" fontId="4" fillId="5" borderId="12" xfId="1" applyFont="1" applyFill="1" applyBorder="1" applyAlignment="1">
      <alignment horizontal="center"/>
    </xf>
    <xf numFmtId="43" fontId="6" fillId="5" borderId="12" xfId="1" applyFont="1" applyFill="1" applyBorder="1" applyAlignment="1">
      <alignment horizontal="center"/>
    </xf>
    <xf numFmtId="164" fontId="12" fillId="2" borderId="12" xfId="1" applyNumberFormat="1" applyFont="1" applyFill="1" applyBorder="1" applyAlignment="1">
      <alignment horizontal="center" vertical="center" wrapText="1"/>
    </xf>
    <xf numFmtId="0" fontId="13" fillId="2" borderId="0" xfId="0" applyFont="1" applyFill="1" applyAlignment="1">
      <alignment vertical="center" wrapText="1"/>
    </xf>
    <xf numFmtId="0" fontId="14" fillId="3" borderId="12" xfId="0" applyFont="1" applyFill="1" applyBorder="1" applyAlignment="1">
      <alignment horizontal="center" vertical="center" wrapText="1"/>
    </xf>
    <xf numFmtId="14" fontId="14" fillId="3" borderId="12" xfId="0" applyNumberFormat="1" applyFont="1" applyFill="1" applyBorder="1" applyAlignment="1">
      <alignment horizontal="center" vertical="center" wrapText="1"/>
    </xf>
    <xf numFmtId="2" fontId="14" fillId="3" borderId="12" xfId="0" applyNumberFormat="1" applyFont="1" applyFill="1" applyBorder="1" applyAlignment="1">
      <alignment horizontal="center" vertical="center" wrapText="1"/>
    </xf>
    <xf numFmtId="164" fontId="14" fillId="3" borderId="12" xfId="1" applyNumberFormat="1" applyFont="1" applyFill="1" applyBorder="1" applyAlignment="1">
      <alignment horizontal="center" vertical="center" wrapText="1"/>
    </xf>
    <xf numFmtId="166" fontId="14" fillId="3" borderId="12" xfId="0" applyNumberFormat="1" applyFont="1" applyFill="1" applyBorder="1" applyAlignment="1">
      <alignment horizontal="center" vertical="center" wrapText="1"/>
    </xf>
    <xf numFmtId="43" fontId="14" fillId="3" borderId="12" xfId="1" applyFont="1" applyFill="1" applyBorder="1" applyAlignment="1">
      <alignment horizontal="center" vertical="center" wrapText="1"/>
    </xf>
    <xf numFmtId="2" fontId="14" fillId="3" borderId="12" xfId="1" applyNumberFormat="1" applyFont="1" applyFill="1" applyBorder="1" applyAlignment="1">
      <alignment horizontal="center" vertical="center" wrapText="1"/>
    </xf>
    <xf numFmtId="0" fontId="15" fillId="2" borderId="0" xfId="0" applyFont="1" applyFill="1" applyAlignment="1">
      <alignment vertical="center" wrapText="1"/>
    </xf>
    <xf numFmtId="0" fontId="13" fillId="0" borderId="0" xfId="0" applyFont="1" applyAlignment="1">
      <alignment vertical="center" wrapText="1"/>
    </xf>
    <xf numFmtId="2" fontId="10" fillId="2" borderId="12" xfId="0" applyNumberFormat="1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9" fontId="4" fillId="2" borderId="17" xfId="1" applyNumberFormat="1" applyFont="1" applyFill="1" applyBorder="1" applyAlignment="1">
      <alignment horizontal="center"/>
    </xf>
    <xf numFmtId="43" fontId="4" fillId="2" borderId="17" xfId="1" applyFont="1" applyFill="1" applyBorder="1" applyAlignment="1">
      <alignment horizontal="center"/>
    </xf>
    <xf numFmtId="0" fontId="0" fillId="2" borderId="13" xfId="0" applyFill="1" applyBorder="1"/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16" fillId="2" borderId="22" xfId="0" applyFont="1" applyFill="1" applyBorder="1" applyAlignment="1">
      <alignment horizontal="center" vertical="center" wrapText="1"/>
    </xf>
    <xf numFmtId="0" fontId="16" fillId="2" borderId="2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"/>
  <sheetViews>
    <sheetView workbookViewId="0">
      <selection activeCell="L17" sqref="L17"/>
    </sheetView>
  </sheetViews>
  <sheetFormatPr baseColWidth="10" defaultColWidth="8.88671875" defaultRowHeight="14.4" x14ac:dyDescent="0.3"/>
  <cols>
    <col min="1" max="8" width="8.88671875" style="1"/>
    <col min="9" max="11" width="8.88671875" style="10"/>
    <col min="12" max="26" width="8.88671875" style="1"/>
  </cols>
  <sheetData>
    <row r="1" spans="3:12" ht="15" thickBot="1" x14ac:dyDescent="0.35"/>
    <row r="2" spans="3:12" ht="15" thickBot="1" x14ac:dyDescent="0.35">
      <c r="C2" s="59" t="s">
        <v>0</v>
      </c>
      <c r="D2" s="60"/>
      <c r="E2" s="60"/>
      <c r="F2" s="60"/>
      <c r="G2" s="61"/>
      <c r="H2" s="9"/>
      <c r="I2" s="59" t="s">
        <v>1</v>
      </c>
      <c r="J2" s="60"/>
      <c r="K2" s="60"/>
      <c r="L2" s="61"/>
    </row>
    <row r="3" spans="3:12" ht="15" customHeight="1" x14ac:dyDescent="0.3">
      <c r="C3" s="64" t="s">
        <v>29</v>
      </c>
      <c r="D3" s="65"/>
      <c r="E3" s="65"/>
      <c r="F3" s="65"/>
      <c r="G3" s="66"/>
      <c r="H3" s="9"/>
      <c r="I3" s="73" t="s">
        <v>36</v>
      </c>
      <c r="J3" s="74"/>
      <c r="K3" s="74"/>
      <c r="L3" s="75"/>
    </row>
    <row r="4" spans="3:12" x14ac:dyDescent="0.3">
      <c r="C4" s="67"/>
      <c r="D4" s="68"/>
      <c r="E4" s="68"/>
      <c r="F4" s="68"/>
      <c r="G4" s="69"/>
      <c r="H4" s="9"/>
      <c r="I4" s="76"/>
      <c r="J4" s="77"/>
      <c r="K4" s="77"/>
      <c r="L4" s="78"/>
    </row>
    <row r="5" spans="3:12" x14ac:dyDescent="0.3">
      <c r="C5" s="67"/>
      <c r="D5" s="68"/>
      <c r="E5" s="68"/>
      <c r="F5" s="68"/>
      <c r="G5" s="69"/>
      <c r="H5" s="9"/>
      <c r="I5" s="76"/>
      <c r="J5" s="77"/>
      <c r="K5" s="77"/>
      <c r="L5" s="78"/>
    </row>
    <row r="6" spans="3:12" ht="15" thickBot="1" x14ac:dyDescent="0.35">
      <c r="C6" s="70"/>
      <c r="D6" s="71"/>
      <c r="E6" s="71"/>
      <c r="F6" s="71"/>
      <c r="G6" s="72"/>
      <c r="H6" s="9"/>
      <c r="I6" s="76"/>
      <c r="J6" s="77"/>
      <c r="K6" s="77"/>
      <c r="L6" s="78"/>
    </row>
    <row r="7" spans="3:12" x14ac:dyDescent="0.3">
      <c r="C7" s="64" t="s">
        <v>34</v>
      </c>
      <c r="D7" s="65"/>
      <c r="E7" s="65"/>
      <c r="F7" s="65"/>
      <c r="G7" s="66"/>
      <c r="H7" s="9"/>
      <c r="I7" s="76"/>
      <c r="J7" s="77"/>
      <c r="K7" s="77"/>
      <c r="L7" s="78"/>
    </row>
    <row r="8" spans="3:12" x14ac:dyDescent="0.3">
      <c r="C8" s="67"/>
      <c r="D8" s="68"/>
      <c r="E8" s="68"/>
      <c r="F8" s="68"/>
      <c r="G8" s="69"/>
      <c r="H8" s="9"/>
      <c r="I8" s="76"/>
      <c r="J8" s="77"/>
      <c r="K8" s="77"/>
      <c r="L8" s="78"/>
    </row>
    <row r="9" spans="3:12" ht="15" thickBot="1" x14ac:dyDescent="0.35">
      <c r="C9" s="67"/>
      <c r="D9" s="68"/>
      <c r="E9" s="68"/>
      <c r="F9" s="68"/>
      <c r="G9" s="69"/>
      <c r="H9" s="9"/>
      <c r="I9" s="79"/>
      <c r="J9" s="80"/>
      <c r="K9" s="80"/>
      <c r="L9" s="81"/>
    </row>
    <row r="10" spans="3:12" x14ac:dyDescent="0.3">
      <c r="C10" s="67"/>
      <c r="D10" s="68"/>
      <c r="E10" s="68"/>
      <c r="F10" s="68"/>
      <c r="G10" s="69"/>
      <c r="H10" s="9"/>
      <c r="I10" s="11"/>
      <c r="J10" s="11"/>
      <c r="K10" s="11"/>
      <c r="L10" s="9"/>
    </row>
    <row r="11" spans="3:12" ht="15" thickBot="1" x14ac:dyDescent="0.35">
      <c r="C11" s="70"/>
      <c r="D11" s="71"/>
      <c r="E11" s="71"/>
      <c r="F11" s="71"/>
      <c r="G11" s="72"/>
    </row>
    <row r="12" spans="3:12" x14ac:dyDescent="0.3">
      <c r="C12" s="64" t="s">
        <v>35</v>
      </c>
      <c r="D12" s="65"/>
      <c r="E12" s="65"/>
      <c r="F12" s="65"/>
      <c r="G12" s="66"/>
    </row>
    <row r="13" spans="3:12" x14ac:dyDescent="0.3">
      <c r="C13" s="67"/>
      <c r="D13" s="68"/>
      <c r="E13" s="68"/>
      <c r="F13" s="68"/>
      <c r="G13" s="69"/>
    </row>
    <row r="14" spans="3:12" x14ac:dyDescent="0.3">
      <c r="C14" s="67"/>
      <c r="D14" s="68"/>
      <c r="E14" s="68"/>
      <c r="F14" s="68"/>
      <c r="G14" s="69"/>
    </row>
    <row r="15" spans="3:12" x14ac:dyDescent="0.3">
      <c r="C15" s="67"/>
      <c r="D15" s="68"/>
      <c r="E15" s="68"/>
      <c r="F15" s="68"/>
      <c r="G15" s="69"/>
    </row>
    <row r="16" spans="3:12" ht="15" thickBot="1" x14ac:dyDescent="0.35">
      <c r="C16" s="70"/>
      <c r="D16" s="71"/>
      <c r="E16" s="71"/>
      <c r="F16" s="71"/>
      <c r="G16" s="72"/>
    </row>
    <row r="17" spans="3:7" x14ac:dyDescent="0.3">
      <c r="C17" s="8"/>
      <c r="D17" s="8"/>
      <c r="E17" s="8"/>
      <c r="F17" s="8"/>
      <c r="G17" s="8"/>
    </row>
    <row r="18" spans="3:7" x14ac:dyDescent="0.3">
      <c r="C18" s="8"/>
      <c r="D18" s="8"/>
      <c r="E18" s="8"/>
      <c r="F18" s="8"/>
      <c r="G18" s="8"/>
    </row>
    <row r="19" spans="3:7" x14ac:dyDescent="0.3">
      <c r="C19" s="8"/>
      <c r="D19" s="8"/>
      <c r="E19" s="8"/>
      <c r="F19" s="8"/>
      <c r="G19" s="8"/>
    </row>
    <row r="20" spans="3:7" x14ac:dyDescent="0.3">
      <c r="C20" s="8"/>
      <c r="D20" s="8"/>
      <c r="E20" s="8"/>
      <c r="F20" s="8"/>
      <c r="G20" s="8"/>
    </row>
  </sheetData>
  <mergeCells count="6">
    <mergeCell ref="C2:G2"/>
    <mergeCell ref="C3:G6"/>
    <mergeCell ref="I2:L2"/>
    <mergeCell ref="C7:G11"/>
    <mergeCell ref="C12:G16"/>
    <mergeCell ref="I3:L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A38A1-0D43-4F76-B8BB-59CD41A2E413}">
  <dimension ref="A2:AF737"/>
  <sheetViews>
    <sheetView tabSelected="1" workbookViewId="0">
      <selection activeCell="H6" sqref="H6"/>
    </sheetView>
  </sheetViews>
  <sheetFormatPr baseColWidth="10" defaultRowHeight="14.4" x14ac:dyDescent="0.3"/>
  <cols>
    <col min="1" max="1" width="11.5546875" style="1"/>
    <col min="2" max="2" width="13.5546875" style="1" bestFit="1" customWidth="1"/>
    <col min="3" max="3" width="11.6640625" style="17" bestFit="1" customWidth="1"/>
    <col min="4" max="4" width="12.109375" style="18" bestFit="1" customWidth="1"/>
    <col min="5" max="5" width="21.109375" style="18" bestFit="1" customWidth="1"/>
    <col min="6" max="6" width="21" style="19" customWidth="1"/>
    <col min="7" max="7" width="25.6640625" style="19" customWidth="1"/>
    <col min="8" max="8" width="25.6640625" style="20" customWidth="1"/>
    <col min="9" max="9" width="12.6640625" style="20" bestFit="1" customWidth="1"/>
    <col min="10" max="10" width="27.6640625" style="38" bestFit="1" customWidth="1"/>
    <col min="11" max="11" width="14.33203125" style="39" customWidth="1"/>
    <col min="12" max="12" width="14.33203125" style="22" customWidth="1"/>
    <col min="13" max="13" width="24.109375" style="9" bestFit="1" customWidth="1"/>
    <col min="14" max="14" width="20.109375" style="9" bestFit="1" customWidth="1"/>
    <col min="15" max="15" width="11.6640625" style="9" bestFit="1" customWidth="1"/>
    <col min="16" max="16" width="29.109375" style="9" bestFit="1" customWidth="1"/>
    <col min="17" max="17" width="24.88671875" style="9" bestFit="1" customWidth="1"/>
    <col min="18" max="19" width="11.6640625" style="9" bestFit="1" customWidth="1"/>
    <col min="20" max="20" width="20.33203125" style="9" bestFit="1" customWidth="1"/>
    <col min="21" max="21" width="13.6640625" style="23" customWidth="1"/>
    <col min="22" max="22" width="13.6640625" style="9" customWidth="1"/>
    <col min="23" max="23" width="18.6640625" style="9" bestFit="1" customWidth="1"/>
    <col min="24" max="24" width="12.88671875" style="9" bestFit="1" customWidth="1"/>
    <col min="25" max="25" width="11.5546875" style="9"/>
    <col min="26" max="32" width="11.5546875" style="1"/>
  </cols>
  <sheetData>
    <row r="2" spans="1:32" x14ac:dyDescent="0.3">
      <c r="J2" s="21" t="s">
        <v>24</v>
      </c>
    </row>
    <row r="3" spans="1:32" s="52" customFormat="1" ht="32.4" customHeight="1" thickBot="1" x14ac:dyDescent="0.35">
      <c r="A3" s="43"/>
      <c r="B3" s="43"/>
      <c r="C3" s="44" t="s">
        <v>2</v>
      </c>
      <c r="D3" s="45" t="s">
        <v>3</v>
      </c>
      <c r="E3" s="45" t="s">
        <v>12</v>
      </c>
      <c r="F3" s="46" t="s">
        <v>11</v>
      </c>
      <c r="G3" s="46" t="s">
        <v>16</v>
      </c>
      <c r="H3" s="47" t="s">
        <v>17</v>
      </c>
      <c r="I3" s="47" t="s">
        <v>19</v>
      </c>
      <c r="J3" s="48" t="s">
        <v>26</v>
      </c>
      <c r="K3" s="49" t="s">
        <v>4</v>
      </c>
      <c r="L3" s="50" t="s">
        <v>33</v>
      </c>
      <c r="M3" s="44" t="s">
        <v>27</v>
      </c>
      <c r="N3" s="44" t="s">
        <v>23</v>
      </c>
      <c r="O3" s="44" t="s">
        <v>5</v>
      </c>
      <c r="P3" s="44" t="s">
        <v>13</v>
      </c>
      <c r="Q3" s="44" t="s">
        <v>6</v>
      </c>
      <c r="R3" s="44" t="s">
        <v>8</v>
      </c>
      <c r="S3" s="44" t="s">
        <v>7</v>
      </c>
      <c r="T3" s="44" t="s">
        <v>10</v>
      </c>
      <c r="U3" s="47" t="s">
        <v>14</v>
      </c>
      <c r="V3" s="44" t="s">
        <v>15</v>
      </c>
      <c r="W3" s="44" t="s">
        <v>18</v>
      </c>
      <c r="X3" s="44" t="s">
        <v>9</v>
      </c>
      <c r="Y3" s="51"/>
      <c r="Z3" s="43"/>
      <c r="AA3" s="43"/>
      <c r="AB3" s="43"/>
      <c r="AC3" s="43"/>
      <c r="AD3" s="43"/>
      <c r="AE3" s="43"/>
      <c r="AF3" s="43"/>
    </row>
    <row r="4" spans="1:32" s="3" customFormat="1" ht="15.6" customHeight="1" x14ac:dyDescent="0.25">
      <c r="B4" s="62" t="s">
        <v>31</v>
      </c>
      <c r="C4" s="54">
        <f t="shared" ref="C4:C69" si="0">YEAR(D4)</f>
        <v>2019</v>
      </c>
      <c r="D4" s="24">
        <v>43616</v>
      </c>
      <c r="E4" s="25">
        <f>0+F4</f>
        <v>1</v>
      </c>
      <c r="F4" s="53">
        <f>1</f>
        <v>1</v>
      </c>
      <c r="G4" s="26">
        <f>E4*Q4</f>
        <v>14</v>
      </c>
      <c r="H4" s="7">
        <v>0</v>
      </c>
      <c r="I4" s="25">
        <f>20000*J4</f>
        <v>20000</v>
      </c>
      <c r="J4" s="27">
        <v>1</v>
      </c>
      <c r="K4" s="40">
        <v>3165</v>
      </c>
      <c r="L4" s="28">
        <f>0</f>
        <v>0</v>
      </c>
      <c r="M4" s="42">
        <f>Bilan!F4-X4-K4*O4</f>
        <v>100626</v>
      </c>
      <c r="N4" s="29">
        <f>0.0003</f>
        <v>2.9999999999999997E-4</v>
      </c>
      <c r="O4" s="30">
        <f t="shared" ref="O4:O67" si="1">IF(C4=2019,234/15,IF(C4=2020,207.87/15,2085.3/15))</f>
        <v>15.6</v>
      </c>
      <c r="P4" s="30">
        <f t="shared" ref="P4:P67" si="2">IF(C4=2019,14,IF(C4=2020,12,10))</f>
        <v>14</v>
      </c>
      <c r="Q4" s="31">
        <v>14</v>
      </c>
      <c r="R4" s="31">
        <v>50000</v>
      </c>
      <c r="S4" s="31">
        <f>300000</f>
        <v>300000</v>
      </c>
      <c r="T4" s="32">
        <f>0</f>
        <v>0</v>
      </c>
      <c r="U4" s="31">
        <f t="shared" ref="U4:U67" si="3">F4*R4</f>
        <v>50000</v>
      </c>
      <c r="V4" s="30">
        <f t="shared" ref="V4:V67" si="4">300000*J4</f>
        <v>300000</v>
      </c>
      <c r="W4" s="30">
        <f>T4*500000</f>
        <v>0</v>
      </c>
      <c r="X4" s="31">
        <f>U4+V4+W4</f>
        <v>350000</v>
      </c>
      <c r="Y4" s="33"/>
    </row>
    <row r="5" spans="1:32" ht="15" thickBot="1" x14ac:dyDescent="0.35">
      <c r="B5" s="63"/>
      <c r="C5" s="55">
        <f t="shared" si="0"/>
        <v>2019</v>
      </c>
      <c r="D5" s="35">
        <v>43617</v>
      </c>
      <c r="E5" s="25">
        <f>E4+F5</f>
        <v>1</v>
      </c>
      <c r="F5" s="28">
        <v>0</v>
      </c>
      <c r="G5" s="26">
        <f t="shared" ref="G5:G67" si="5">E5*Q5</f>
        <v>15</v>
      </c>
      <c r="H5" s="25">
        <f>G5</f>
        <v>15</v>
      </c>
      <c r="I5" s="25">
        <f>I4+J5*20000</f>
        <v>26600</v>
      </c>
      <c r="J5" s="27">
        <v>0.33</v>
      </c>
      <c r="K5" s="40">
        <f>K4+(I5+H5)*N5</f>
        <v>3173.8707795</v>
      </c>
      <c r="L5" s="28">
        <f>K5-K4</f>
        <v>8.870779500000026</v>
      </c>
      <c r="M5" s="36">
        <f>L5*O5+M4-X5</f>
        <v>1764.384160200003</v>
      </c>
      <c r="N5" s="29">
        <f>0.0003333</f>
        <v>3.3330000000000002E-4</v>
      </c>
      <c r="O5" s="30">
        <f t="shared" si="1"/>
        <v>15.6</v>
      </c>
      <c r="P5" s="30">
        <f t="shared" si="2"/>
        <v>14</v>
      </c>
      <c r="Q5" s="31">
        <v>15</v>
      </c>
      <c r="R5" s="31">
        <v>50000</v>
      </c>
      <c r="S5" s="31">
        <f>300000</f>
        <v>300000</v>
      </c>
      <c r="T5" s="32">
        <f>Bilan!C4</f>
        <v>0.08</v>
      </c>
      <c r="U5" s="31">
        <f t="shared" si="3"/>
        <v>0</v>
      </c>
      <c r="V5" s="30">
        <f t="shared" si="4"/>
        <v>99000</v>
      </c>
      <c r="W5" s="30">
        <v>0</v>
      </c>
      <c r="X5" s="31">
        <f t="shared" ref="X5:X68" si="6">U5+V5+W5</f>
        <v>99000</v>
      </c>
    </row>
    <row r="6" spans="1:32" ht="15" thickBot="1" x14ac:dyDescent="0.35">
      <c r="B6" s="58" t="s">
        <v>32</v>
      </c>
      <c r="C6" s="55">
        <f t="shared" si="0"/>
        <v>2019</v>
      </c>
      <c r="D6" s="35">
        <v>43618</v>
      </c>
      <c r="E6" s="25">
        <f>E5+F6</f>
        <v>1</v>
      </c>
      <c r="F6" s="28">
        <v>0</v>
      </c>
      <c r="G6" s="26">
        <f t="shared" si="5"/>
        <v>15</v>
      </c>
      <c r="H6" s="25">
        <f>H5+G6</f>
        <v>30</v>
      </c>
      <c r="I6" s="25">
        <f t="shared" ref="I6:I69" si="7">I5+J6*20000</f>
        <v>26600</v>
      </c>
      <c r="J6" s="37">
        <v>0</v>
      </c>
      <c r="K6" s="41">
        <f t="shared" ref="K6:K69" si="8">K5+(I6+H6)*N6-X6/O6</f>
        <v>3181.8597795000001</v>
      </c>
      <c r="L6" s="28">
        <f>K6-K5</f>
        <v>7.9890000000000327</v>
      </c>
      <c r="M6" s="31">
        <f>L6*O6+M5</f>
        <v>1889.0125602000035</v>
      </c>
      <c r="N6" s="29">
        <f t="shared" ref="N6:N68" si="9">0.0003</f>
        <v>2.9999999999999997E-4</v>
      </c>
      <c r="O6" s="30">
        <f t="shared" si="1"/>
        <v>15.6</v>
      </c>
      <c r="P6" s="30">
        <f t="shared" si="2"/>
        <v>14</v>
      </c>
      <c r="Q6" s="31">
        <v>15</v>
      </c>
      <c r="R6" s="31">
        <v>50000</v>
      </c>
      <c r="S6" s="31">
        <f t="shared" ref="S6:S69" si="10">300000</f>
        <v>300000</v>
      </c>
      <c r="T6" s="32">
        <f>0</f>
        <v>0</v>
      </c>
      <c r="U6" s="31">
        <f t="shared" si="3"/>
        <v>0</v>
      </c>
      <c r="V6" s="30">
        <f t="shared" si="4"/>
        <v>0</v>
      </c>
      <c r="W6" s="30">
        <f t="shared" ref="W6:W69" si="11">T6*500000</f>
        <v>0</v>
      </c>
      <c r="X6" s="31">
        <f t="shared" si="6"/>
        <v>0</v>
      </c>
    </row>
    <row r="7" spans="1:32" ht="15" thickBot="1" x14ac:dyDescent="0.35">
      <c r="B7" s="58" t="s">
        <v>32</v>
      </c>
      <c r="C7" s="34">
        <f t="shared" si="0"/>
        <v>2019</v>
      </c>
      <c r="D7" s="35">
        <v>43619</v>
      </c>
      <c r="E7" s="25">
        <f t="shared" ref="E7:E70" si="12">E6+F7</f>
        <v>1</v>
      </c>
      <c r="F7" s="28">
        <f>0</f>
        <v>0</v>
      </c>
      <c r="G7" s="26">
        <f t="shared" si="5"/>
        <v>15</v>
      </c>
      <c r="H7" s="25">
        <f t="shared" ref="H7:H70" si="13">H6+G7</f>
        <v>45</v>
      </c>
      <c r="I7" s="25">
        <f t="shared" si="7"/>
        <v>26600</v>
      </c>
      <c r="J7" s="37">
        <v>0</v>
      </c>
      <c r="K7" s="41">
        <f t="shared" si="8"/>
        <v>3189.8532795000001</v>
      </c>
      <c r="L7" s="28">
        <f t="shared" ref="L7:L70" si="14">K7-K6</f>
        <v>7.99350000000004</v>
      </c>
      <c r="M7" s="31">
        <f t="shared" ref="M7:M70" si="15">L7*O7+M6</f>
        <v>2013.7111602000041</v>
      </c>
      <c r="N7" s="29">
        <f t="shared" si="9"/>
        <v>2.9999999999999997E-4</v>
      </c>
      <c r="O7" s="30">
        <f t="shared" si="1"/>
        <v>15.6</v>
      </c>
      <c r="P7" s="30">
        <f t="shared" si="2"/>
        <v>14</v>
      </c>
      <c r="Q7" s="31">
        <v>15</v>
      </c>
      <c r="R7" s="31">
        <v>50000</v>
      </c>
      <c r="S7" s="31">
        <f t="shared" si="10"/>
        <v>300000</v>
      </c>
      <c r="T7" s="32">
        <f>0</f>
        <v>0</v>
      </c>
      <c r="U7" s="31">
        <f t="shared" si="3"/>
        <v>0</v>
      </c>
      <c r="V7" s="30">
        <f t="shared" si="4"/>
        <v>0</v>
      </c>
      <c r="W7" s="30">
        <f t="shared" si="11"/>
        <v>0</v>
      </c>
      <c r="X7" s="31">
        <f t="shared" si="6"/>
        <v>0</v>
      </c>
    </row>
    <row r="8" spans="1:32" ht="15" thickBot="1" x14ac:dyDescent="0.35">
      <c r="B8" s="58" t="s">
        <v>32</v>
      </c>
      <c r="C8" s="34">
        <f t="shared" si="0"/>
        <v>2019</v>
      </c>
      <c r="D8" s="35">
        <v>43620</v>
      </c>
      <c r="E8" s="25">
        <f t="shared" si="12"/>
        <v>1</v>
      </c>
      <c r="F8" s="28">
        <f>0</f>
        <v>0</v>
      </c>
      <c r="G8" s="26">
        <f t="shared" si="5"/>
        <v>15</v>
      </c>
      <c r="H8" s="25">
        <f t="shared" si="13"/>
        <v>60</v>
      </c>
      <c r="I8" s="25">
        <f t="shared" si="7"/>
        <v>26600</v>
      </c>
      <c r="J8" s="37">
        <v>0</v>
      </c>
      <c r="K8" s="41">
        <f t="shared" si="8"/>
        <v>3197.8512795000001</v>
      </c>
      <c r="L8" s="28">
        <f t="shared" si="14"/>
        <v>7.9980000000000473</v>
      </c>
      <c r="M8" s="31">
        <f t="shared" si="15"/>
        <v>2138.4799602000048</v>
      </c>
      <c r="N8" s="29">
        <f t="shared" si="9"/>
        <v>2.9999999999999997E-4</v>
      </c>
      <c r="O8" s="30">
        <f t="shared" si="1"/>
        <v>15.6</v>
      </c>
      <c r="P8" s="30">
        <f t="shared" si="2"/>
        <v>14</v>
      </c>
      <c r="Q8" s="31">
        <v>15</v>
      </c>
      <c r="R8" s="31">
        <v>50000</v>
      </c>
      <c r="S8" s="31">
        <f t="shared" si="10"/>
        <v>300000</v>
      </c>
      <c r="T8" s="32">
        <f>0</f>
        <v>0</v>
      </c>
      <c r="U8" s="31">
        <f t="shared" si="3"/>
        <v>0</v>
      </c>
      <c r="V8" s="30">
        <f t="shared" si="4"/>
        <v>0</v>
      </c>
      <c r="W8" s="30">
        <f t="shared" si="11"/>
        <v>0</v>
      </c>
      <c r="X8" s="31">
        <f t="shared" si="6"/>
        <v>0</v>
      </c>
    </row>
    <row r="9" spans="1:32" ht="15" thickBot="1" x14ac:dyDescent="0.35">
      <c r="B9" s="58" t="s">
        <v>32</v>
      </c>
      <c r="C9" s="34">
        <f t="shared" si="0"/>
        <v>2019</v>
      </c>
      <c r="D9" s="35">
        <v>43621</v>
      </c>
      <c r="E9" s="25">
        <f t="shared" si="12"/>
        <v>1</v>
      </c>
      <c r="F9" s="28">
        <f>0</f>
        <v>0</v>
      </c>
      <c r="G9" s="26">
        <f t="shared" si="5"/>
        <v>15</v>
      </c>
      <c r="H9" s="25">
        <f t="shared" si="13"/>
        <v>75</v>
      </c>
      <c r="I9" s="25">
        <f t="shared" si="7"/>
        <v>26600</v>
      </c>
      <c r="J9" s="37">
        <v>0</v>
      </c>
      <c r="K9" s="41">
        <f t="shared" si="8"/>
        <v>3205.8537795000002</v>
      </c>
      <c r="L9" s="28">
        <f t="shared" si="14"/>
        <v>8.0025000000000546</v>
      </c>
      <c r="M9" s="31">
        <f t="shared" si="15"/>
        <v>2263.3189602000057</v>
      </c>
      <c r="N9" s="29">
        <f t="shared" si="9"/>
        <v>2.9999999999999997E-4</v>
      </c>
      <c r="O9" s="30">
        <f t="shared" si="1"/>
        <v>15.6</v>
      </c>
      <c r="P9" s="30">
        <f t="shared" si="2"/>
        <v>14</v>
      </c>
      <c r="Q9" s="31">
        <v>15</v>
      </c>
      <c r="R9" s="31">
        <v>50000</v>
      </c>
      <c r="S9" s="31">
        <f t="shared" si="10"/>
        <v>300000</v>
      </c>
      <c r="T9" s="32">
        <f>0</f>
        <v>0</v>
      </c>
      <c r="U9" s="31">
        <f t="shared" si="3"/>
        <v>0</v>
      </c>
      <c r="V9" s="30">
        <f t="shared" si="4"/>
        <v>0</v>
      </c>
      <c r="W9" s="30">
        <f t="shared" si="11"/>
        <v>0</v>
      </c>
      <c r="X9" s="31">
        <f t="shared" si="6"/>
        <v>0</v>
      </c>
    </row>
    <row r="10" spans="1:32" ht="15" thickBot="1" x14ac:dyDescent="0.35">
      <c r="B10" s="58" t="s">
        <v>32</v>
      </c>
      <c r="C10" s="34">
        <f t="shared" si="0"/>
        <v>2019</v>
      </c>
      <c r="D10" s="35">
        <v>43622</v>
      </c>
      <c r="E10" s="25">
        <f t="shared" si="12"/>
        <v>1</v>
      </c>
      <c r="F10" s="28">
        <f>0</f>
        <v>0</v>
      </c>
      <c r="G10" s="26">
        <f t="shared" si="5"/>
        <v>15</v>
      </c>
      <c r="H10" s="25">
        <f t="shared" si="13"/>
        <v>90</v>
      </c>
      <c r="I10" s="25">
        <f t="shared" si="7"/>
        <v>26600</v>
      </c>
      <c r="J10" s="37">
        <v>0</v>
      </c>
      <c r="K10" s="41">
        <f t="shared" si="8"/>
        <v>3213.8607795000003</v>
      </c>
      <c r="L10" s="28">
        <f t="shared" si="14"/>
        <v>8.0070000000000618</v>
      </c>
      <c r="M10" s="31">
        <f t="shared" si="15"/>
        <v>2388.2281602000066</v>
      </c>
      <c r="N10" s="29">
        <f t="shared" si="9"/>
        <v>2.9999999999999997E-4</v>
      </c>
      <c r="O10" s="30">
        <f t="shared" si="1"/>
        <v>15.6</v>
      </c>
      <c r="P10" s="30">
        <f t="shared" si="2"/>
        <v>14</v>
      </c>
      <c r="Q10" s="31">
        <v>15</v>
      </c>
      <c r="R10" s="31">
        <v>50000</v>
      </c>
      <c r="S10" s="31">
        <f t="shared" si="10"/>
        <v>300000</v>
      </c>
      <c r="T10" s="32">
        <f>0</f>
        <v>0</v>
      </c>
      <c r="U10" s="31">
        <f t="shared" si="3"/>
        <v>0</v>
      </c>
      <c r="V10" s="30">
        <f t="shared" si="4"/>
        <v>0</v>
      </c>
      <c r="W10" s="30">
        <f t="shared" si="11"/>
        <v>0</v>
      </c>
      <c r="X10" s="31">
        <f t="shared" si="6"/>
        <v>0</v>
      </c>
    </row>
    <row r="11" spans="1:32" ht="15" thickBot="1" x14ac:dyDescent="0.35">
      <c r="B11" s="58" t="s">
        <v>32</v>
      </c>
      <c r="C11" s="34">
        <f t="shared" si="0"/>
        <v>2019</v>
      </c>
      <c r="D11" s="35">
        <v>43623</v>
      </c>
      <c r="E11" s="25">
        <f t="shared" si="12"/>
        <v>1</v>
      </c>
      <c r="F11" s="28">
        <f>0</f>
        <v>0</v>
      </c>
      <c r="G11" s="26">
        <f t="shared" si="5"/>
        <v>15</v>
      </c>
      <c r="H11" s="25">
        <f t="shared" si="13"/>
        <v>105</v>
      </c>
      <c r="I11" s="25">
        <f t="shared" si="7"/>
        <v>26600</v>
      </c>
      <c r="J11" s="37">
        <v>0</v>
      </c>
      <c r="K11" s="41">
        <f t="shared" si="8"/>
        <v>3221.8722795000003</v>
      </c>
      <c r="L11" s="28">
        <f t="shared" si="14"/>
        <v>8.0115000000000691</v>
      </c>
      <c r="M11" s="31">
        <f t="shared" si="15"/>
        <v>2513.2075602000077</v>
      </c>
      <c r="N11" s="29">
        <f t="shared" si="9"/>
        <v>2.9999999999999997E-4</v>
      </c>
      <c r="O11" s="30">
        <f t="shared" si="1"/>
        <v>15.6</v>
      </c>
      <c r="P11" s="30">
        <f t="shared" si="2"/>
        <v>14</v>
      </c>
      <c r="Q11" s="31">
        <v>15</v>
      </c>
      <c r="R11" s="31">
        <v>50000</v>
      </c>
      <c r="S11" s="31">
        <f t="shared" si="10"/>
        <v>300000</v>
      </c>
      <c r="T11" s="32">
        <f>0</f>
        <v>0</v>
      </c>
      <c r="U11" s="31">
        <f t="shared" si="3"/>
        <v>0</v>
      </c>
      <c r="V11" s="30">
        <f t="shared" si="4"/>
        <v>0</v>
      </c>
      <c r="W11" s="30">
        <f t="shared" si="11"/>
        <v>0</v>
      </c>
      <c r="X11" s="31">
        <f t="shared" si="6"/>
        <v>0</v>
      </c>
    </row>
    <row r="12" spans="1:32" ht="15" thickBot="1" x14ac:dyDescent="0.35">
      <c r="B12" s="58" t="s">
        <v>32</v>
      </c>
      <c r="C12" s="34">
        <f t="shared" si="0"/>
        <v>2019</v>
      </c>
      <c r="D12" s="35">
        <v>43624</v>
      </c>
      <c r="E12" s="25">
        <f t="shared" si="12"/>
        <v>1</v>
      </c>
      <c r="F12" s="28">
        <f>0</f>
        <v>0</v>
      </c>
      <c r="G12" s="26">
        <f t="shared" si="5"/>
        <v>15</v>
      </c>
      <c r="H12" s="25">
        <f t="shared" si="13"/>
        <v>120</v>
      </c>
      <c r="I12" s="25">
        <f t="shared" si="7"/>
        <v>26600</v>
      </c>
      <c r="J12" s="37">
        <v>0</v>
      </c>
      <c r="K12" s="41">
        <f t="shared" si="8"/>
        <v>3229.8882795000004</v>
      </c>
      <c r="L12" s="28">
        <f t="shared" si="14"/>
        <v>8.0160000000000764</v>
      </c>
      <c r="M12" s="31">
        <f t="shared" si="15"/>
        <v>2638.2571602000089</v>
      </c>
      <c r="N12" s="29">
        <f t="shared" si="9"/>
        <v>2.9999999999999997E-4</v>
      </c>
      <c r="O12" s="30">
        <f t="shared" si="1"/>
        <v>15.6</v>
      </c>
      <c r="P12" s="30">
        <f t="shared" si="2"/>
        <v>14</v>
      </c>
      <c r="Q12" s="31">
        <v>15</v>
      </c>
      <c r="R12" s="31">
        <v>50000</v>
      </c>
      <c r="S12" s="31">
        <f t="shared" si="10"/>
        <v>300000</v>
      </c>
      <c r="T12" s="32">
        <f>0</f>
        <v>0</v>
      </c>
      <c r="U12" s="31">
        <f t="shared" si="3"/>
        <v>0</v>
      </c>
      <c r="V12" s="30">
        <f t="shared" si="4"/>
        <v>0</v>
      </c>
      <c r="W12" s="30">
        <f t="shared" si="11"/>
        <v>0</v>
      </c>
      <c r="X12" s="31">
        <f t="shared" si="6"/>
        <v>0</v>
      </c>
    </row>
    <row r="13" spans="1:32" ht="15" thickBot="1" x14ac:dyDescent="0.35">
      <c r="B13" s="58" t="s">
        <v>32</v>
      </c>
      <c r="C13" s="34">
        <f t="shared" si="0"/>
        <v>2019</v>
      </c>
      <c r="D13" s="35">
        <v>43625</v>
      </c>
      <c r="E13" s="25">
        <f t="shared" si="12"/>
        <v>1</v>
      </c>
      <c r="F13" s="28">
        <f>0</f>
        <v>0</v>
      </c>
      <c r="G13" s="26">
        <f t="shared" si="5"/>
        <v>15</v>
      </c>
      <c r="H13" s="25">
        <f t="shared" si="13"/>
        <v>135</v>
      </c>
      <c r="I13" s="25">
        <f t="shared" si="7"/>
        <v>26600</v>
      </c>
      <c r="J13" s="37">
        <v>0</v>
      </c>
      <c r="K13" s="41">
        <f t="shared" si="8"/>
        <v>3237.9087795000005</v>
      </c>
      <c r="L13" s="28">
        <f t="shared" si="14"/>
        <v>8.0205000000000837</v>
      </c>
      <c r="M13" s="31">
        <f t="shared" si="15"/>
        <v>2763.3769602000102</v>
      </c>
      <c r="N13" s="29">
        <f t="shared" si="9"/>
        <v>2.9999999999999997E-4</v>
      </c>
      <c r="O13" s="30">
        <f t="shared" si="1"/>
        <v>15.6</v>
      </c>
      <c r="P13" s="30">
        <f t="shared" si="2"/>
        <v>14</v>
      </c>
      <c r="Q13" s="31">
        <v>15</v>
      </c>
      <c r="R13" s="31">
        <v>50000</v>
      </c>
      <c r="S13" s="31">
        <f t="shared" si="10"/>
        <v>300000</v>
      </c>
      <c r="T13" s="32">
        <f>0</f>
        <v>0</v>
      </c>
      <c r="U13" s="31">
        <f t="shared" si="3"/>
        <v>0</v>
      </c>
      <c r="V13" s="30">
        <f t="shared" si="4"/>
        <v>0</v>
      </c>
      <c r="W13" s="30">
        <f t="shared" si="11"/>
        <v>0</v>
      </c>
      <c r="X13" s="31">
        <f t="shared" si="6"/>
        <v>0</v>
      </c>
    </row>
    <row r="14" spans="1:32" ht="15" thickBot="1" x14ac:dyDescent="0.35">
      <c r="B14" s="58" t="s">
        <v>32</v>
      </c>
      <c r="C14" s="34">
        <f t="shared" si="0"/>
        <v>2019</v>
      </c>
      <c r="D14" s="35">
        <v>43626</v>
      </c>
      <c r="E14" s="25">
        <f t="shared" si="12"/>
        <v>1</v>
      </c>
      <c r="F14" s="28">
        <f>0</f>
        <v>0</v>
      </c>
      <c r="G14" s="26">
        <f t="shared" si="5"/>
        <v>15</v>
      </c>
      <c r="H14" s="25">
        <f t="shared" si="13"/>
        <v>150</v>
      </c>
      <c r="I14" s="25">
        <f t="shared" si="7"/>
        <v>26600</v>
      </c>
      <c r="J14" s="37">
        <v>0</v>
      </c>
      <c r="K14" s="41">
        <f t="shared" si="8"/>
        <v>3245.9337795000006</v>
      </c>
      <c r="L14" s="28">
        <f t="shared" si="14"/>
        <v>8.0250000000000909</v>
      </c>
      <c r="M14" s="31">
        <f t="shared" si="15"/>
        <v>2888.5669602000116</v>
      </c>
      <c r="N14" s="29">
        <f t="shared" si="9"/>
        <v>2.9999999999999997E-4</v>
      </c>
      <c r="O14" s="30">
        <f t="shared" si="1"/>
        <v>15.6</v>
      </c>
      <c r="P14" s="30">
        <f t="shared" si="2"/>
        <v>14</v>
      </c>
      <c r="Q14" s="31">
        <v>15</v>
      </c>
      <c r="R14" s="31">
        <v>50000</v>
      </c>
      <c r="S14" s="31">
        <f t="shared" si="10"/>
        <v>300000</v>
      </c>
      <c r="T14" s="32">
        <f>0</f>
        <v>0</v>
      </c>
      <c r="U14" s="31">
        <f t="shared" si="3"/>
        <v>0</v>
      </c>
      <c r="V14" s="30">
        <f t="shared" si="4"/>
        <v>0</v>
      </c>
      <c r="W14" s="30">
        <f t="shared" si="11"/>
        <v>0</v>
      </c>
      <c r="X14" s="31">
        <f t="shared" si="6"/>
        <v>0</v>
      </c>
    </row>
    <row r="15" spans="1:32" ht="15" thickBot="1" x14ac:dyDescent="0.35">
      <c r="B15" s="58" t="s">
        <v>32</v>
      </c>
      <c r="C15" s="34">
        <f t="shared" si="0"/>
        <v>2019</v>
      </c>
      <c r="D15" s="35">
        <v>43627</v>
      </c>
      <c r="E15" s="25">
        <f t="shared" si="12"/>
        <v>1</v>
      </c>
      <c r="F15" s="28">
        <f>0</f>
        <v>0</v>
      </c>
      <c r="G15" s="26">
        <f t="shared" si="5"/>
        <v>15</v>
      </c>
      <c r="H15" s="25">
        <f t="shared" si="13"/>
        <v>165</v>
      </c>
      <c r="I15" s="25">
        <f t="shared" si="7"/>
        <v>26600</v>
      </c>
      <c r="J15" s="37">
        <v>0</v>
      </c>
      <c r="K15" s="41">
        <f t="shared" si="8"/>
        <v>3253.9632795000007</v>
      </c>
      <c r="L15" s="28">
        <f t="shared" si="14"/>
        <v>8.0295000000000982</v>
      </c>
      <c r="M15" s="31">
        <f t="shared" si="15"/>
        <v>3013.8271602000132</v>
      </c>
      <c r="N15" s="29">
        <f t="shared" si="9"/>
        <v>2.9999999999999997E-4</v>
      </c>
      <c r="O15" s="30">
        <f t="shared" si="1"/>
        <v>15.6</v>
      </c>
      <c r="P15" s="30">
        <f t="shared" si="2"/>
        <v>14</v>
      </c>
      <c r="Q15" s="31">
        <v>15</v>
      </c>
      <c r="R15" s="31">
        <v>50000</v>
      </c>
      <c r="S15" s="31">
        <f t="shared" si="10"/>
        <v>300000</v>
      </c>
      <c r="T15" s="32">
        <f>0</f>
        <v>0</v>
      </c>
      <c r="U15" s="31">
        <f t="shared" si="3"/>
        <v>0</v>
      </c>
      <c r="V15" s="30">
        <f t="shared" si="4"/>
        <v>0</v>
      </c>
      <c r="W15" s="30">
        <f t="shared" si="11"/>
        <v>0</v>
      </c>
      <c r="X15" s="31">
        <f t="shared" si="6"/>
        <v>0</v>
      </c>
    </row>
    <row r="16" spans="1:32" ht="15" thickBot="1" x14ac:dyDescent="0.35">
      <c r="B16" s="58" t="s">
        <v>32</v>
      </c>
      <c r="C16" s="34">
        <f t="shared" si="0"/>
        <v>2019</v>
      </c>
      <c r="D16" s="35">
        <v>43628</v>
      </c>
      <c r="E16" s="25">
        <f t="shared" si="12"/>
        <v>1</v>
      </c>
      <c r="F16" s="28">
        <f>0</f>
        <v>0</v>
      </c>
      <c r="G16" s="26">
        <f t="shared" si="5"/>
        <v>15</v>
      </c>
      <c r="H16" s="25">
        <f t="shared" si="13"/>
        <v>180</v>
      </c>
      <c r="I16" s="25">
        <f t="shared" si="7"/>
        <v>26600</v>
      </c>
      <c r="J16" s="37">
        <v>0</v>
      </c>
      <c r="K16" s="41">
        <f t="shared" si="8"/>
        <v>3261.9972795000008</v>
      </c>
      <c r="L16" s="28">
        <f t="shared" si="14"/>
        <v>8.0340000000001055</v>
      </c>
      <c r="M16" s="31">
        <f t="shared" si="15"/>
        <v>3139.1575602000148</v>
      </c>
      <c r="N16" s="29">
        <f t="shared" si="9"/>
        <v>2.9999999999999997E-4</v>
      </c>
      <c r="O16" s="30">
        <f t="shared" si="1"/>
        <v>15.6</v>
      </c>
      <c r="P16" s="30">
        <f t="shared" si="2"/>
        <v>14</v>
      </c>
      <c r="Q16" s="31">
        <v>15</v>
      </c>
      <c r="R16" s="31">
        <v>50000</v>
      </c>
      <c r="S16" s="31">
        <f t="shared" si="10"/>
        <v>300000</v>
      </c>
      <c r="T16" s="32">
        <f>0</f>
        <v>0</v>
      </c>
      <c r="U16" s="31">
        <f t="shared" si="3"/>
        <v>0</v>
      </c>
      <c r="V16" s="30">
        <f t="shared" si="4"/>
        <v>0</v>
      </c>
      <c r="W16" s="30">
        <f t="shared" si="11"/>
        <v>0</v>
      </c>
      <c r="X16" s="31">
        <f t="shared" si="6"/>
        <v>0</v>
      </c>
    </row>
    <row r="17" spans="2:24" ht="15" thickBot="1" x14ac:dyDescent="0.35">
      <c r="B17" s="58" t="s">
        <v>32</v>
      </c>
      <c r="C17" s="34">
        <f t="shared" si="0"/>
        <v>2019</v>
      </c>
      <c r="D17" s="35">
        <v>43629</v>
      </c>
      <c r="E17" s="25">
        <f t="shared" si="12"/>
        <v>1</v>
      </c>
      <c r="F17" s="28">
        <f>0</f>
        <v>0</v>
      </c>
      <c r="G17" s="26">
        <f t="shared" si="5"/>
        <v>15</v>
      </c>
      <c r="H17" s="25">
        <f t="shared" si="13"/>
        <v>195</v>
      </c>
      <c r="I17" s="25">
        <f t="shared" si="7"/>
        <v>26600</v>
      </c>
      <c r="J17" s="37">
        <v>0</v>
      </c>
      <c r="K17" s="41">
        <f t="shared" si="8"/>
        <v>3270.0357795000009</v>
      </c>
      <c r="L17" s="28">
        <f t="shared" si="14"/>
        <v>8.0385000000001128</v>
      </c>
      <c r="M17" s="31">
        <f t="shared" si="15"/>
        <v>3264.5581602000166</v>
      </c>
      <c r="N17" s="29">
        <f t="shared" si="9"/>
        <v>2.9999999999999997E-4</v>
      </c>
      <c r="O17" s="30">
        <f t="shared" si="1"/>
        <v>15.6</v>
      </c>
      <c r="P17" s="30">
        <f t="shared" si="2"/>
        <v>14</v>
      </c>
      <c r="Q17" s="31">
        <v>15</v>
      </c>
      <c r="R17" s="31">
        <v>50000</v>
      </c>
      <c r="S17" s="31">
        <f t="shared" si="10"/>
        <v>300000</v>
      </c>
      <c r="T17" s="32">
        <f>0</f>
        <v>0</v>
      </c>
      <c r="U17" s="31">
        <f t="shared" si="3"/>
        <v>0</v>
      </c>
      <c r="V17" s="30">
        <f t="shared" si="4"/>
        <v>0</v>
      </c>
      <c r="W17" s="30">
        <f t="shared" si="11"/>
        <v>0</v>
      </c>
      <c r="X17" s="31">
        <f t="shared" si="6"/>
        <v>0</v>
      </c>
    </row>
    <row r="18" spans="2:24" ht="15" thickBot="1" x14ac:dyDescent="0.35">
      <c r="B18" s="58" t="s">
        <v>32</v>
      </c>
      <c r="C18" s="34">
        <f t="shared" si="0"/>
        <v>2019</v>
      </c>
      <c r="D18" s="35">
        <v>43630</v>
      </c>
      <c r="E18" s="25">
        <f t="shared" si="12"/>
        <v>1</v>
      </c>
      <c r="F18" s="28">
        <f>0</f>
        <v>0</v>
      </c>
      <c r="G18" s="26">
        <f t="shared" si="5"/>
        <v>15</v>
      </c>
      <c r="H18" s="25">
        <f t="shared" si="13"/>
        <v>210</v>
      </c>
      <c r="I18" s="25">
        <f t="shared" si="7"/>
        <v>26600</v>
      </c>
      <c r="J18" s="37">
        <v>0</v>
      </c>
      <c r="K18" s="41">
        <f t="shared" si="8"/>
        <v>3278.078779500001</v>
      </c>
      <c r="L18" s="28">
        <f t="shared" si="14"/>
        <v>8.0430000000001201</v>
      </c>
      <c r="M18" s="31">
        <f t="shared" si="15"/>
        <v>3390.0289602000184</v>
      </c>
      <c r="N18" s="29">
        <f t="shared" si="9"/>
        <v>2.9999999999999997E-4</v>
      </c>
      <c r="O18" s="30">
        <f t="shared" si="1"/>
        <v>15.6</v>
      </c>
      <c r="P18" s="30">
        <f t="shared" si="2"/>
        <v>14</v>
      </c>
      <c r="Q18" s="31">
        <v>15</v>
      </c>
      <c r="R18" s="31">
        <v>50000</v>
      </c>
      <c r="S18" s="31">
        <f t="shared" si="10"/>
        <v>300000</v>
      </c>
      <c r="T18" s="32">
        <f>0</f>
        <v>0</v>
      </c>
      <c r="U18" s="31">
        <f t="shared" si="3"/>
        <v>0</v>
      </c>
      <c r="V18" s="30">
        <f t="shared" si="4"/>
        <v>0</v>
      </c>
      <c r="W18" s="30">
        <f t="shared" si="11"/>
        <v>0</v>
      </c>
      <c r="X18" s="31">
        <f t="shared" si="6"/>
        <v>0</v>
      </c>
    </row>
    <row r="19" spans="2:24" ht="15" thickBot="1" x14ac:dyDescent="0.35">
      <c r="B19" s="58" t="s">
        <v>32</v>
      </c>
      <c r="C19" s="34">
        <f t="shared" si="0"/>
        <v>2019</v>
      </c>
      <c r="D19" s="35">
        <v>43631</v>
      </c>
      <c r="E19" s="25">
        <f t="shared" si="12"/>
        <v>1</v>
      </c>
      <c r="F19" s="28">
        <f>0</f>
        <v>0</v>
      </c>
      <c r="G19" s="26">
        <f t="shared" si="5"/>
        <v>15</v>
      </c>
      <c r="H19" s="25">
        <f t="shared" si="13"/>
        <v>225</v>
      </c>
      <c r="I19" s="25">
        <f t="shared" si="7"/>
        <v>26600</v>
      </c>
      <c r="J19" s="37">
        <v>0</v>
      </c>
      <c r="K19" s="41">
        <f t="shared" si="8"/>
        <v>3286.1262795000011</v>
      </c>
      <c r="L19" s="28">
        <f t="shared" si="14"/>
        <v>8.0475000000001273</v>
      </c>
      <c r="M19" s="31">
        <f>L19*O19+M18</f>
        <v>3515.5699602000204</v>
      </c>
      <c r="N19" s="29">
        <f t="shared" si="9"/>
        <v>2.9999999999999997E-4</v>
      </c>
      <c r="O19" s="30">
        <f t="shared" si="1"/>
        <v>15.6</v>
      </c>
      <c r="P19" s="30">
        <f t="shared" si="2"/>
        <v>14</v>
      </c>
      <c r="Q19" s="31">
        <v>15</v>
      </c>
      <c r="R19" s="31">
        <v>50000</v>
      </c>
      <c r="S19" s="31">
        <f t="shared" si="10"/>
        <v>300000</v>
      </c>
      <c r="T19" s="32">
        <f>0</f>
        <v>0</v>
      </c>
      <c r="U19" s="31">
        <f t="shared" si="3"/>
        <v>0</v>
      </c>
      <c r="V19" s="30">
        <f t="shared" si="4"/>
        <v>0</v>
      </c>
      <c r="W19" s="30">
        <f t="shared" si="11"/>
        <v>0</v>
      </c>
      <c r="X19" s="31">
        <f t="shared" si="6"/>
        <v>0</v>
      </c>
    </row>
    <row r="20" spans="2:24" ht="15" thickBot="1" x14ac:dyDescent="0.35">
      <c r="B20" s="58" t="s">
        <v>32</v>
      </c>
      <c r="C20" s="34">
        <f t="shared" si="0"/>
        <v>2019</v>
      </c>
      <c r="D20" s="35">
        <v>43632</v>
      </c>
      <c r="E20" s="25">
        <f t="shared" si="12"/>
        <v>1</v>
      </c>
      <c r="F20" s="28">
        <f>0</f>
        <v>0</v>
      </c>
      <c r="G20" s="26">
        <f t="shared" si="5"/>
        <v>15</v>
      </c>
      <c r="H20" s="25">
        <f t="shared" si="13"/>
        <v>240</v>
      </c>
      <c r="I20" s="25">
        <f t="shared" si="7"/>
        <v>26600</v>
      </c>
      <c r="J20" s="37">
        <v>0</v>
      </c>
      <c r="K20" s="41">
        <f t="shared" si="8"/>
        <v>3294.1782795000013</v>
      </c>
      <c r="L20" s="28">
        <f t="shared" si="14"/>
        <v>8.0520000000001346</v>
      </c>
      <c r="M20" s="31">
        <f t="shared" si="15"/>
        <v>3641.1811602000225</v>
      </c>
      <c r="N20" s="29">
        <f t="shared" si="9"/>
        <v>2.9999999999999997E-4</v>
      </c>
      <c r="O20" s="30">
        <f t="shared" si="1"/>
        <v>15.6</v>
      </c>
      <c r="P20" s="30">
        <f t="shared" si="2"/>
        <v>14</v>
      </c>
      <c r="Q20" s="31">
        <v>15</v>
      </c>
      <c r="R20" s="31">
        <v>50000</v>
      </c>
      <c r="S20" s="31">
        <f t="shared" si="10"/>
        <v>300000</v>
      </c>
      <c r="T20" s="32">
        <f>0</f>
        <v>0</v>
      </c>
      <c r="U20" s="31">
        <f t="shared" si="3"/>
        <v>0</v>
      </c>
      <c r="V20" s="30">
        <f t="shared" si="4"/>
        <v>0</v>
      </c>
      <c r="W20" s="30">
        <f t="shared" si="11"/>
        <v>0</v>
      </c>
      <c r="X20" s="31">
        <f t="shared" si="6"/>
        <v>0</v>
      </c>
    </row>
    <row r="21" spans="2:24" ht="15" thickBot="1" x14ac:dyDescent="0.35">
      <c r="B21" s="58" t="s">
        <v>32</v>
      </c>
      <c r="C21" s="34">
        <f t="shared" si="0"/>
        <v>2019</v>
      </c>
      <c r="D21" s="35">
        <v>43633</v>
      </c>
      <c r="E21" s="25">
        <f t="shared" si="12"/>
        <v>1</v>
      </c>
      <c r="F21" s="28">
        <f>0</f>
        <v>0</v>
      </c>
      <c r="G21" s="26">
        <f t="shared" si="5"/>
        <v>15</v>
      </c>
      <c r="H21" s="25">
        <f t="shared" si="13"/>
        <v>255</v>
      </c>
      <c r="I21" s="25">
        <f t="shared" si="7"/>
        <v>26600</v>
      </c>
      <c r="J21" s="37">
        <v>0</v>
      </c>
      <c r="K21" s="41">
        <f t="shared" si="8"/>
        <v>3302.2347795000014</v>
      </c>
      <c r="L21" s="28">
        <f t="shared" si="14"/>
        <v>8.0565000000001419</v>
      </c>
      <c r="M21" s="31">
        <f t="shared" si="15"/>
        <v>3766.8625602000247</v>
      </c>
      <c r="N21" s="29">
        <f t="shared" si="9"/>
        <v>2.9999999999999997E-4</v>
      </c>
      <c r="O21" s="30">
        <f t="shared" si="1"/>
        <v>15.6</v>
      </c>
      <c r="P21" s="30">
        <f t="shared" si="2"/>
        <v>14</v>
      </c>
      <c r="Q21" s="31">
        <v>15</v>
      </c>
      <c r="R21" s="31">
        <v>50000</v>
      </c>
      <c r="S21" s="31">
        <f t="shared" si="10"/>
        <v>300000</v>
      </c>
      <c r="T21" s="32">
        <f>0</f>
        <v>0</v>
      </c>
      <c r="U21" s="31">
        <f t="shared" si="3"/>
        <v>0</v>
      </c>
      <c r="V21" s="30">
        <f t="shared" si="4"/>
        <v>0</v>
      </c>
      <c r="W21" s="30">
        <f t="shared" si="11"/>
        <v>0</v>
      </c>
      <c r="X21" s="31">
        <f t="shared" si="6"/>
        <v>0</v>
      </c>
    </row>
    <row r="22" spans="2:24" ht="15" thickBot="1" x14ac:dyDescent="0.35">
      <c r="B22" s="58" t="s">
        <v>32</v>
      </c>
      <c r="C22" s="34">
        <f t="shared" si="0"/>
        <v>2019</v>
      </c>
      <c r="D22" s="35">
        <v>43634</v>
      </c>
      <c r="E22" s="25">
        <f t="shared" si="12"/>
        <v>1</v>
      </c>
      <c r="F22" s="28">
        <f>0</f>
        <v>0</v>
      </c>
      <c r="G22" s="26">
        <f t="shared" si="5"/>
        <v>15</v>
      </c>
      <c r="H22" s="25">
        <f t="shared" si="13"/>
        <v>270</v>
      </c>
      <c r="I22" s="25">
        <f t="shared" si="7"/>
        <v>26600</v>
      </c>
      <c r="J22" s="37">
        <v>0</v>
      </c>
      <c r="K22" s="41">
        <f t="shared" si="8"/>
        <v>3310.2957795000016</v>
      </c>
      <c r="L22" s="28">
        <f t="shared" si="14"/>
        <v>8.0610000000001492</v>
      </c>
      <c r="M22" s="31">
        <f t="shared" si="15"/>
        <v>3892.6141602000271</v>
      </c>
      <c r="N22" s="29">
        <f t="shared" si="9"/>
        <v>2.9999999999999997E-4</v>
      </c>
      <c r="O22" s="30">
        <f t="shared" si="1"/>
        <v>15.6</v>
      </c>
      <c r="P22" s="30">
        <f t="shared" si="2"/>
        <v>14</v>
      </c>
      <c r="Q22" s="31">
        <v>15</v>
      </c>
      <c r="R22" s="31">
        <v>50000</v>
      </c>
      <c r="S22" s="31">
        <f t="shared" si="10"/>
        <v>300000</v>
      </c>
      <c r="T22" s="32">
        <f>0</f>
        <v>0</v>
      </c>
      <c r="U22" s="31">
        <f t="shared" si="3"/>
        <v>0</v>
      </c>
      <c r="V22" s="30">
        <f t="shared" si="4"/>
        <v>0</v>
      </c>
      <c r="W22" s="30">
        <f t="shared" si="11"/>
        <v>0</v>
      </c>
      <c r="X22" s="31">
        <f t="shared" si="6"/>
        <v>0</v>
      </c>
    </row>
    <row r="23" spans="2:24" ht="15" thickBot="1" x14ac:dyDescent="0.35">
      <c r="B23" s="58" t="s">
        <v>32</v>
      </c>
      <c r="C23" s="34">
        <f t="shared" si="0"/>
        <v>2019</v>
      </c>
      <c r="D23" s="35">
        <v>43635</v>
      </c>
      <c r="E23" s="25">
        <f t="shared" si="12"/>
        <v>1</v>
      </c>
      <c r="F23" s="28">
        <f>0</f>
        <v>0</v>
      </c>
      <c r="G23" s="26">
        <f t="shared" si="5"/>
        <v>15</v>
      </c>
      <c r="H23" s="25">
        <f t="shared" si="13"/>
        <v>285</v>
      </c>
      <c r="I23" s="25">
        <f t="shared" si="7"/>
        <v>26600</v>
      </c>
      <c r="J23" s="37">
        <v>0</v>
      </c>
      <c r="K23" s="41">
        <f t="shared" si="8"/>
        <v>3318.3612795000017</v>
      </c>
      <c r="L23" s="28">
        <f t="shared" si="14"/>
        <v>8.0655000000001564</v>
      </c>
      <c r="M23" s="31">
        <f t="shared" si="15"/>
        <v>4018.4359602000295</v>
      </c>
      <c r="N23" s="29">
        <f t="shared" si="9"/>
        <v>2.9999999999999997E-4</v>
      </c>
      <c r="O23" s="30">
        <f t="shared" si="1"/>
        <v>15.6</v>
      </c>
      <c r="P23" s="30">
        <f t="shared" si="2"/>
        <v>14</v>
      </c>
      <c r="Q23" s="31">
        <v>15</v>
      </c>
      <c r="R23" s="31">
        <v>50000</v>
      </c>
      <c r="S23" s="31">
        <f t="shared" si="10"/>
        <v>300000</v>
      </c>
      <c r="T23" s="32">
        <f>0</f>
        <v>0</v>
      </c>
      <c r="U23" s="31">
        <f t="shared" si="3"/>
        <v>0</v>
      </c>
      <c r="V23" s="30">
        <f t="shared" si="4"/>
        <v>0</v>
      </c>
      <c r="W23" s="30">
        <f t="shared" si="11"/>
        <v>0</v>
      </c>
      <c r="X23" s="31">
        <f t="shared" si="6"/>
        <v>0</v>
      </c>
    </row>
    <row r="24" spans="2:24" ht="15" thickBot="1" x14ac:dyDescent="0.35">
      <c r="B24" s="58" t="s">
        <v>32</v>
      </c>
      <c r="C24" s="34">
        <f t="shared" si="0"/>
        <v>2019</v>
      </c>
      <c r="D24" s="35">
        <v>43636</v>
      </c>
      <c r="E24" s="25">
        <f t="shared" si="12"/>
        <v>1</v>
      </c>
      <c r="F24" s="28">
        <f>0</f>
        <v>0</v>
      </c>
      <c r="G24" s="26">
        <f t="shared" si="5"/>
        <v>15</v>
      </c>
      <c r="H24" s="25">
        <f t="shared" si="13"/>
        <v>300</v>
      </c>
      <c r="I24" s="25">
        <f t="shared" si="7"/>
        <v>26600</v>
      </c>
      <c r="J24" s="37">
        <v>0</v>
      </c>
      <c r="K24" s="41">
        <f t="shared" si="8"/>
        <v>3326.4312795000019</v>
      </c>
      <c r="L24" s="28">
        <f t="shared" si="14"/>
        <v>8.0700000000001637</v>
      </c>
      <c r="M24" s="31">
        <f t="shared" si="15"/>
        <v>4144.3279602000321</v>
      </c>
      <c r="N24" s="29">
        <f t="shared" si="9"/>
        <v>2.9999999999999997E-4</v>
      </c>
      <c r="O24" s="30">
        <f t="shared" si="1"/>
        <v>15.6</v>
      </c>
      <c r="P24" s="30">
        <f t="shared" si="2"/>
        <v>14</v>
      </c>
      <c r="Q24" s="31">
        <v>15</v>
      </c>
      <c r="R24" s="31">
        <v>50000</v>
      </c>
      <c r="S24" s="31">
        <f t="shared" si="10"/>
        <v>300000</v>
      </c>
      <c r="T24" s="32">
        <f>0</f>
        <v>0</v>
      </c>
      <c r="U24" s="31">
        <f t="shared" si="3"/>
        <v>0</v>
      </c>
      <c r="V24" s="30">
        <f t="shared" si="4"/>
        <v>0</v>
      </c>
      <c r="W24" s="30">
        <f t="shared" si="11"/>
        <v>0</v>
      </c>
      <c r="X24" s="31">
        <f t="shared" si="6"/>
        <v>0</v>
      </c>
    </row>
    <row r="25" spans="2:24" ht="15" thickBot="1" x14ac:dyDescent="0.35">
      <c r="B25" s="58" t="s">
        <v>32</v>
      </c>
      <c r="C25" s="34">
        <f t="shared" si="0"/>
        <v>2019</v>
      </c>
      <c r="D25" s="35">
        <v>43637</v>
      </c>
      <c r="E25" s="25">
        <f t="shared" si="12"/>
        <v>1</v>
      </c>
      <c r="F25" s="28">
        <f>0</f>
        <v>0</v>
      </c>
      <c r="G25" s="26">
        <f t="shared" si="5"/>
        <v>15</v>
      </c>
      <c r="H25" s="25">
        <f t="shared" si="13"/>
        <v>315</v>
      </c>
      <c r="I25" s="25">
        <f t="shared" si="7"/>
        <v>26600</v>
      </c>
      <c r="J25" s="37">
        <v>0</v>
      </c>
      <c r="K25" s="41">
        <f t="shared" si="8"/>
        <v>3334.5057795000021</v>
      </c>
      <c r="L25" s="28">
        <f t="shared" si="14"/>
        <v>8.074500000000171</v>
      </c>
      <c r="M25" s="31">
        <f t="shared" si="15"/>
        <v>4270.2901602000347</v>
      </c>
      <c r="N25" s="29">
        <f t="shared" si="9"/>
        <v>2.9999999999999997E-4</v>
      </c>
      <c r="O25" s="30">
        <f t="shared" si="1"/>
        <v>15.6</v>
      </c>
      <c r="P25" s="30">
        <f t="shared" si="2"/>
        <v>14</v>
      </c>
      <c r="Q25" s="31">
        <v>15</v>
      </c>
      <c r="R25" s="31">
        <v>50000</v>
      </c>
      <c r="S25" s="31">
        <f t="shared" si="10"/>
        <v>300000</v>
      </c>
      <c r="T25" s="32">
        <f>0</f>
        <v>0</v>
      </c>
      <c r="U25" s="31">
        <f t="shared" si="3"/>
        <v>0</v>
      </c>
      <c r="V25" s="30">
        <f t="shared" si="4"/>
        <v>0</v>
      </c>
      <c r="W25" s="30">
        <f t="shared" si="11"/>
        <v>0</v>
      </c>
      <c r="X25" s="31">
        <f t="shared" si="6"/>
        <v>0</v>
      </c>
    </row>
    <row r="26" spans="2:24" ht="15" thickBot="1" x14ac:dyDescent="0.35">
      <c r="B26" s="58" t="s">
        <v>32</v>
      </c>
      <c r="C26" s="34">
        <f t="shared" si="0"/>
        <v>2019</v>
      </c>
      <c r="D26" s="35">
        <v>43638</v>
      </c>
      <c r="E26" s="25">
        <f t="shared" si="12"/>
        <v>1</v>
      </c>
      <c r="F26" s="28">
        <f>0</f>
        <v>0</v>
      </c>
      <c r="G26" s="26">
        <f t="shared" si="5"/>
        <v>15</v>
      </c>
      <c r="H26" s="25">
        <f t="shared" si="13"/>
        <v>330</v>
      </c>
      <c r="I26" s="25">
        <f t="shared" si="7"/>
        <v>26600</v>
      </c>
      <c r="J26" s="37">
        <v>0</v>
      </c>
      <c r="K26" s="41">
        <f t="shared" si="8"/>
        <v>3342.5847795000022</v>
      </c>
      <c r="L26" s="28">
        <f t="shared" si="14"/>
        <v>8.0790000000001783</v>
      </c>
      <c r="M26" s="31">
        <f t="shared" si="15"/>
        <v>4396.3225602000375</v>
      </c>
      <c r="N26" s="29">
        <f t="shared" si="9"/>
        <v>2.9999999999999997E-4</v>
      </c>
      <c r="O26" s="30">
        <f t="shared" si="1"/>
        <v>15.6</v>
      </c>
      <c r="P26" s="30">
        <f t="shared" si="2"/>
        <v>14</v>
      </c>
      <c r="Q26" s="31">
        <v>15</v>
      </c>
      <c r="R26" s="31">
        <v>50000</v>
      </c>
      <c r="S26" s="31">
        <f t="shared" si="10"/>
        <v>300000</v>
      </c>
      <c r="T26" s="32">
        <f>0</f>
        <v>0</v>
      </c>
      <c r="U26" s="31">
        <f t="shared" si="3"/>
        <v>0</v>
      </c>
      <c r="V26" s="30">
        <f t="shared" si="4"/>
        <v>0</v>
      </c>
      <c r="W26" s="30">
        <f t="shared" si="11"/>
        <v>0</v>
      </c>
      <c r="X26" s="31">
        <f t="shared" si="6"/>
        <v>0</v>
      </c>
    </row>
    <row r="27" spans="2:24" ht="15" thickBot="1" x14ac:dyDescent="0.35">
      <c r="B27" s="58" t="s">
        <v>32</v>
      </c>
      <c r="C27" s="34">
        <f t="shared" si="0"/>
        <v>2019</v>
      </c>
      <c r="D27" s="35">
        <v>43639</v>
      </c>
      <c r="E27" s="25">
        <f t="shared" si="12"/>
        <v>1</v>
      </c>
      <c r="F27" s="28">
        <f>0</f>
        <v>0</v>
      </c>
      <c r="G27" s="26">
        <f t="shared" si="5"/>
        <v>15</v>
      </c>
      <c r="H27" s="25">
        <f t="shared" si="13"/>
        <v>345</v>
      </c>
      <c r="I27" s="25">
        <f t="shared" si="7"/>
        <v>26600</v>
      </c>
      <c r="J27" s="37">
        <v>0</v>
      </c>
      <c r="K27" s="41">
        <f t="shared" si="8"/>
        <v>3350.6682795000024</v>
      </c>
      <c r="L27" s="28">
        <f t="shared" si="14"/>
        <v>8.0835000000001855</v>
      </c>
      <c r="M27" s="31">
        <f t="shared" si="15"/>
        <v>4522.4251602000404</v>
      </c>
      <c r="N27" s="29">
        <f t="shared" si="9"/>
        <v>2.9999999999999997E-4</v>
      </c>
      <c r="O27" s="30">
        <f t="shared" si="1"/>
        <v>15.6</v>
      </c>
      <c r="P27" s="30">
        <f t="shared" si="2"/>
        <v>14</v>
      </c>
      <c r="Q27" s="31">
        <v>15</v>
      </c>
      <c r="R27" s="31">
        <v>50000</v>
      </c>
      <c r="S27" s="31">
        <f t="shared" si="10"/>
        <v>300000</v>
      </c>
      <c r="T27" s="32">
        <f>0</f>
        <v>0</v>
      </c>
      <c r="U27" s="31">
        <f t="shared" si="3"/>
        <v>0</v>
      </c>
      <c r="V27" s="30">
        <f t="shared" si="4"/>
        <v>0</v>
      </c>
      <c r="W27" s="30">
        <f t="shared" si="11"/>
        <v>0</v>
      </c>
      <c r="X27" s="31">
        <f t="shared" si="6"/>
        <v>0</v>
      </c>
    </row>
    <row r="28" spans="2:24" ht="15" thickBot="1" x14ac:dyDescent="0.35">
      <c r="B28" s="58" t="s">
        <v>32</v>
      </c>
      <c r="C28" s="34">
        <f t="shared" si="0"/>
        <v>2019</v>
      </c>
      <c r="D28" s="35">
        <v>43640</v>
      </c>
      <c r="E28" s="25">
        <f t="shared" si="12"/>
        <v>1</v>
      </c>
      <c r="F28" s="28">
        <f>0</f>
        <v>0</v>
      </c>
      <c r="G28" s="26">
        <f t="shared" si="5"/>
        <v>15</v>
      </c>
      <c r="H28" s="25">
        <f t="shared" si="13"/>
        <v>360</v>
      </c>
      <c r="I28" s="25">
        <f t="shared" si="7"/>
        <v>26600</v>
      </c>
      <c r="J28" s="37">
        <v>0</v>
      </c>
      <c r="K28" s="41">
        <f t="shared" si="8"/>
        <v>3358.7562795000026</v>
      </c>
      <c r="L28" s="28">
        <f t="shared" si="14"/>
        <v>8.0880000000001928</v>
      </c>
      <c r="M28" s="31">
        <f t="shared" si="15"/>
        <v>4648.5979602000434</v>
      </c>
      <c r="N28" s="29">
        <f t="shared" si="9"/>
        <v>2.9999999999999997E-4</v>
      </c>
      <c r="O28" s="30">
        <f t="shared" si="1"/>
        <v>15.6</v>
      </c>
      <c r="P28" s="30">
        <f t="shared" si="2"/>
        <v>14</v>
      </c>
      <c r="Q28" s="31">
        <v>15</v>
      </c>
      <c r="R28" s="31">
        <v>50000</v>
      </c>
      <c r="S28" s="31">
        <f t="shared" si="10"/>
        <v>300000</v>
      </c>
      <c r="T28" s="32">
        <f>0</f>
        <v>0</v>
      </c>
      <c r="U28" s="31">
        <f t="shared" si="3"/>
        <v>0</v>
      </c>
      <c r="V28" s="30">
        <f t="shared" si="4"/>
        <v>0</v>
      </c>
      <c r="W28" s="30">
        <f t="shared" si="11"/>
        <v>0</v>
      </c>
      <c r="X28" s="31">
        <f t="shared" si="6"/>
        <v>0</v>
      </c>
    </row>
    <row r="29" spans="2:24" ht="15" thickBot="1" x14ac:dyDescent="0.35">
      <c r="B29" s="58" t="s">
        <v>32</v>
      </c>
      <c r="C29" s="34">
        <f t="shared" si="0"/>
        <v>2019</v>
      </c>
      <c r="D29" s="35">
        <v>43641</v>
      </c>
      <c r="E29" s="25">
        <f t="shared" si="12"/>
        <v>1</v>
      </c>
      <c r="F29" s="28">
        <f>0</f>
        <v>0</v>
      </c>
      <c r="G29" s="26">
        <f t="shared" si="5"/>
        <v>15</v>
      </c>
      <c r="H29" s="25">
        <f t="shared" si="13"/>
        <v>375</v>
      </c>
      <c r="I29" s="25">
        <f t="shared" si="7"/>
        <v>26600</v>
      </c>
      <c r="J29" s="37">
        <v>0</v>
      </c>
      <c r="K29" s="41">
        <f t="shared" si="8"/>
        <v>3366.8487795000028</v>
      </c>
      <c r="L29" s="28">
        <f t="shared" si="14"/>
        <v>8.0925000000002001</v>
      </c>
      <c r="M29" s="31">
        <f t="shared" si="15"/>
        <v>4774.8409602000465</v>
      </c>
      <c r="N29" s="29">
        <f t="shared" si="9"/>
        <v>2.9999999999999997E-4</v>
      </c>
      <c r="O29" s="30">
        <f t="shared" si="1"/>
        <v>15.6</v>
      </c>
      <c r="P29" s="30">
        <f t="shared" si="2"/>
        <v>14</v>
      </c>
      <c r="Q29" s="31">
        <v>15</v>
      </c>
      <c r="R29" s="31">
        <v>50000</v>
      </c>
      <c r="S29" s="31">
        <f t="shared" si="10"/>
        <v>300000</v>
      </c>
      <c r="T29" s="32">
        <f>0</f>
        <v>0</v>
      </c>
      <c r="U29" s="31">
        <f t="shared" si="3"/>
        <v>0</v>
      </c>
      <c r="V29" s="30">
        <f t="shared" si="4"/>
        <v>0</v>
      </c>
      <c r="W29" s="30">
        <f t="shared" si="11"/>
        <v>0</v>
      </c>
      <c r="X29" s="31">
        <f t="shared" si="6"/>
        <v>0</v>
      </c>
    </row>
    <row r="30" spans="2:24" ht="15" thickBot="1" x14ac:dyDescent="0.35">
      <c r="B30" s="58" t="s">
        <v>32</v>
      </c>
      <c r="C30" s="34">
        <f t="shared" si="0"/>
        <v>2019</v>
      </c>
      <c r="D30" s="35">
        <v>43642</v>
      </c>
      <c r="E30" s="25">
        <f t="shared" si="12"/>
        <v>1</v>
      </c>
      <c r="F30" s="28">
        <f>0</f>
        <v>0</v>
      </c>
      <c r="G30" s="26">
        <f t="shared" si="5"/>
        <v>15</v>
      </c>
      <c r="H30" s="25">
        <f t="shared" si="13"/>
        <v>390</v>
      </c>
      <c r="I30" s="25">
        <f t="shared" si="7"/>
        <v>26600</v>
      </c>
      <c r="J30" s="37">
        <v>0</v>
      </c>
      <c r="K30" s="41">
        <f t="shared" si="8"/>
        <v>3374.945779500003</v>
      </c>
      <c r="L30" s="28">
        <f t="shared" si="14"/>
        <v>8.0970000000002074</v>
      </c>
      <c r="M30" s="31">
        <f t="shared" si="15"/>
        <v>4901.1541602000498</v>
      </c>
      <c r="N30" s="29">
        <f t="shared" si="9"/>
        <v>2.9999999999999997E-4</v>
      </c>
      <c r="O30" s="30">
        <f t="shared" si="1"/>
        <v>15.6</v>
      </c>
      <c r="P30" s="30">
        <f t="shared" si="2"/>
        <v>14</v>
      </c>
      <c r="Q30" s="31">
        <v>15</v>
      </c>
      <c r="R30" s="31">
        <v>50000</v>
      </c>
      <c r="S30" s="31">
        <f t="shared" si="10"/>
        <v>300000</v>
      </c>
      <c r="T30" s="32">
        <f>0</f>
        <v>0</v>
      </c>
      <c r="U30" s="31">
        <f t="shared" si="3"/>
        <v>0</v>
      </c>
      <c r="V30" s="30">
        <f t="shared" si="4"/>
        <v>0</v>
      </c>
      <c r="W30" s="30">
        <f t="shared" si="11"/>
        <v>0</v>
      </c>
      <c r="X30" s="31">
        <f t="shared" si="6"/>
        <v>0</v>
      </c>
    </row>
    <row r="31" spans="2:24" ht="15" thickBot="1" x14ac:dyDescent="0.35">
      <c r="B31" s="58" t="s">
        <v>32</v>
      </c>
      <c r="C31" s="34">
        <f t="shared" si="0"/>
        <v>2019</v>
      </c>
      <c r="D31" s="35">
        <v>43643</v>
      </c>
      <c r="E31" s="25">
        <f t="shared" si="12"/>
        <v>1</v>
      </c>
      <c r="F31" s="28">
        <f>0</f>
        <v>0</v>
      </c>
      <c r="G31" s="26">
        <f t="shared" si="5"/>
        <v>15</v>
      </c>
      <c r="H31" s="25">
        <f t="shared" si="13"/>
        <v>405</v>
      </c>
      <c r="I31" s="25">
        <f t="shared" si="7"/>
        <v>26600</v>
      </c>
      <c r="J31" s="37">
        <v>0</v>
      </c>
      <c r="K31" s="41">
        <f t="shared" si="8"/>
        <v>3383.0472795000032</v>
      </c>
      <c r="L31" s="28">
        <f t="shared" si="14"/>
        <v>8.1015000000002146</v>
      </c>
      <c r="M31" s="31">
        <f t="shared" si="15"/>
        <v>5027.5375602000531</v>
      </c>
      <c r="N31" s="29">
        <f t="shared" si="9"/>
        <v>2.9999999999999997E-4</v>
      </c>
      <c r="O31" s="30">
        <f t="shared" si="1"/>
        <v>15.6</v>
      </c>
      <c r="P31" s="30">
        <f t="shared" si="2"/>
        <v>14</v>
      </c>
      <c r="Q31" s="31">
        <v>15</v>
      </c>
      <c r="R31" s="31">
        <v>50000</v>
      </c>
      <c r="S31" s="31">
        <f t="shared" si="10"/>
        <v>300000</v>
      </c>
      <c r="T31" s="32">
        <f>0</f>
        <v>0</v>
      </c>
      <c r="U31" s="31">
        <f t="shared" si="3"/>
        <v>0</v>
      </c>
      <c r="V31" s="30">
        <f t="shared" si="4"/>
        <v>0</v>
      </c>
      <c r="W31" s="30">
        <f t="shared" si="11"/>
        <v>0</v>
      </c>
      <c r="X31" s="31">
        <f t="shared" si="6"/>
        <v>0</v>
      </c>
    </row>
    <row r="32" spans="2:24" ht="15" thickBot="1" x14ac:dyDescent="0.35">
      <c r="B32" s="58" t="s">
        <v>32</v>
      </c>
      <c r="C32" s="34">
        <f t="shared" si="0"/>
        <v>2019</v>
      </c>
      <c r="D32" s="35">
        <v>43644</v>
      </c>
      <c r="E32" s="25">
        <f t="shared" si="12"/>
        <v>1</v>
      </c>
      <c r="F32" s="28">
        <f>0</f>
        <v>0</v>
      </c>
      <c r="G32" s="26">
        <f t="shared" si="5"/>
        <v>15</v>
      </c>
      <c r="H32" s="25">
        <f t="shared" si="13"/>
        <v>420</v>
      </c>
      <c r="I32" s="25">
        <f t="shared" si="7"/>
        <v>26600</v>
      </c>
      <c r="J32" s="37">
        <v>0</v>
      </c>
      <c r="K32" s="41">
        <f t="shared" si="8"/>
        <v>3391.1532795000035</v>
      </c>
      <c r="L32" s="28">
        <f t="shared" si="14"/>
        <v>8.1060000000002219</v>
      </c>
      <c r="M32" s="31">
        <f t="shared" si="15"/>
        <v>5153.9911602000566</v>
      </c>
      <c r="N32" s="29">
        <f t="shared" si="9"/>
        <v>2.9999999999999997E-4</v>
      </c>
      <c r="O32" s="30">
        <f t="shared" si="1"/>
        <v>15.6</v>
      </c>
      <c r="P32" s="30">
        <f t="shared" si="2"/>
        <v>14</v>
      </c>
      <c r="Q32" s="31">
        <v>15</v>
      </c>
      <c r="R32" s="31">
        <v>50000</v>
      </c>
      <c r="S32" s="31">
        <f t="shared" si="10"/>
        <v>300000</v>
      </c>
      <c r="T32" s="32">
        <f>0</f>
        <v>0</v>
      </c>
      <c r="U32" s="31">
        <f t="shared" si="3"/>
        <v>0</v>
      </c>
      <c r="V32" s="30">
        <f t="shared" si="4"/>
        <v>0</v>
      </c>
      <c r="W32" s="30">
        <f t="shared" si="11"/>
        <v>0</v>
      </c>
      <c r="X32" s="31">
        <f t="shared" si="6"/>
        <v>0</v>
      </c>
    </row>
    <row r="33" spans="2:24" ht="15" thickBot="1" x14ac:dyDescent="0.35">
      <c r="B33" s="58" t="s">
        <v>32</v>
      </c>
      <c r="C33" s="34">
        <f t="shared" si="0"/>
        <v>2019</v>
      </c>
      <c r="D33" s="35">
        <v>43645</v>
      </c>
      <c r="E33" s="25">
        <f t="shared" si="12"/>
        <v>1</v>
      </c>
      <c r="F33" s="28">
        <f>0</f>
        <v>0</v>
      </c>
      <c r="G33" s="26">
        <f t="shared" si="5"/>
        <v>15</v>
      </c>
      <c r="H33" s="25">
        <f t="shared" si="13"/>
        <v>435</v>
      </c>
      <c r="I33" s="25">
        <f t="shared" si="7"/>
        <v>26600</v>
      </c>
      <c r="J33" s="37">
        <v>0</v>
      </c>
      <c r="K33" s="41">
        <f t="shared" si="8"/>
        <v>3399.2637795000032</v>
      </c>
      <c r="L33" s="28">
        <f t="shared" si="14"/>
        <v>8.1104999999997744</v>
      </c>
      <c r="M33" s="31">
        <f t="shared" si="15"/>
        <v>5280.5149602000529</v>
      </c>
      <c r="N33" s="29">
        <f t="shared" si="9"/>
        <v>2.9999999999999997E-4</v>
      </c>
      <c r="O33" s="30">
        <f t="shared" si="1"/>
        <v>15.6</v>
      </c>
      <c r="P33" s="30">
        <f t="shared" si="2"/>
        <v>14</v>
      </c>
      <c r="Q33" s="31">
        <v>15</v>
      </c>
      <c r="R33" s="31">
        <v>50000</v>
      </c>
      <c r="S33" s="31">
        <f t="shared" si="10"/>
        <v>300000</v>
      </c>
      <c r="T33" s="32">
        <f>0</f>
        <v>0</v>
      </c>
      <c r="U33" s="31">
        <f t="shared" si="3"/>
        <v>0</v>
      </c>
      <c r="V33" s="30">
        <f t="shared" si="4"/>
        <v>0</v>
      </c>
      <c r="W33" s="30">
        <f t="shared" si="11"/>
        <v>0</v>
      </c>
      <c r="X33" s="31">
        <f t="shared" si="6"/>
        <v>0</v>
      </c>
    </row>
    <row r="34" spans="2:24" ht="15" thickBot="1" x14ac:dyDescent="0.35">
      <c r="B34" s="58" t="s">
        <v>32</v>
      </c>
      <c r="C34" s="34">
        <f t="shared" si="0"/>
        <v>2019</v>
      </c>
      <c r="D34" s="35">
        <v>43646</v>
      </c>
      <c r="E34" s="25">
        <f t="shared" si="12"/>
        <v>1</v>
      </c>
      <c r="F34" s="28">
        <f>0</f>
        <v>0</v>
      </c>
      <c r="G34" s="26">
        <f t="shared" si="5"/>
        <v>15</v>
      </c>
      <c r="H34" s="25">
        <f t="shared" si="13"/>
        <v>450</v>
      </c>
      <c r="I34" s="25">
        <f t="shared" si="7"/>
        <v>26600</v>
      </c>
      <c r="J34" s="37">
        <v>0</v>
      </c>
      <c r="K34" s="41">
        <f t="shared" si="8"/>
        <v>3407.378779500003</v>
      </c>
      <c r="L34" s="28">
        <f t="shared" si="14"/>
        <v>8.1149999999997817</v>
      </c>
      <c r="M34" s="31">
        <f t="shared" si="15"/>
        <v>5407.1089602000493</v>
      </c>
      <c r="N34" s="29">
        <f t="shared" si="9"/>
        <v>2.9999999999999997E-4</v>
      </c>
      <c r="O34" s="30">
        <f t="shared" si="1"/>
        <v>15.6</v>
      </c>
      <c r="P34" s="30">
        <f t="shared" si="2"/>
        <v>14</v>
      </c>
      <c r="Q34" s="31">
        <v>15</v>
      </c>
      <c r="R34" s="31">
        <v>50000</v>
      </c>
      <c r="S34" s="31">
        <f t="shared" si="10"/>
        <v>300000</v>
      </c>
      <c r="T34" s="32">
        <f>0</f>
        <v>0</v>
      </c>
      <c r="U34" s="31">
        <f t="shared" si="3"/>
        <v>0</v>
      </c>
      <c r="V34" s="30">
        <f t="shared" si="4"/>
        <v>0</v>
      </c>
      <c r="W34" s="30">
        <f t="shared" si="11"/>
        <v>0</v>
      </c>
      <c r="X34" s="31">
        <f t="shared" si="6"/>
        <v>0</v>
      </c>
    </row>
    <row r="35" spans="2:24" ht="15" thickBot="1" x14ac:dyDescent="0.35">
      <c r="B35" s="58" t="s">
        <v>32</v>
      </c>
      <c r="C35" s="34">
        <f t="shared" si="0"/>
        <v>2019</v>
      </c>
      <c r="D35" s="35">
        <v>43647</v>
      </c>
      <c r="E35" s="25">
        <f t="shared" si="12"/>
        <v>1</v>
      </c>
      <c r="F35" s="28">
        <f>0</f>
        <v>0</v>
      </c>
      <c r="G35" s="26">
        <f t="shared" si="5"/>
        <v>15</v>
      </c>
      <c r="H35" s="25">
        <f t="shared" si="13"/>
        <v>465</v>
      </c>
      <c r="I35" s="25">
        <f t="shared" si="7"/>
        <v>26600</v>
      </c>
      <c r="J35" s="37">
        <v>0</v>
      </c>
      <c r="K35" s="41">
        <f t="shared" si="8"/>
        <v>3415.4982795000028</v>
      </c>
      <c r="L35" s="28">
        <f t="shared" si="14"/>
        <v>8.119499999999789</v>
      </c>
      <c r="M35" s="31">
        <f t="shared" si="15"/>
        <v>5533.7731602000458</v>
      </c>
      <c r="N35" s="29">
        <f t="shared" si="9"/>
        <v>2.9999999999999997E-4</v>
      </c>
      <c r="O35" s="30">
        <f t="shared" si="1"/>
        <v>15.6</v>
      </c>
      <c r="P35" s="30">
        <f t="shared" si="2"/>
        <v>14</v>
      </c>
      <c r="Q35" s="31">
        <v>15</v>
      </c>
      <c r="R35" s="31">
        <v>50000</v>
      </c>
      <c r="S35" s="31">
        <f t="shared" si="10"/>
        <v>300000</v>
      </c>
      <c r="T35" s="32">
        <f>0</f>
        <v>0</v>
      </c>
      <c r="U35" s="31">
        <f t="shared" si="3"/>
        <v>0</v>
      </c>
      <c r="V35" s="30">
        <f t="shared" si="4"/>
        <v>0</v>
      </c>
      <c r="W35" s="30">
        <f t="shared" si="11"/>
        <v>0</v>
      </c>
      <c r="X35" s="31">
        <f t="shared" si="6"/>
        <v>0</v>
      </c>
    </row>
    <row r="36" spans="2:24" ht="15" thickBot="1" x14ac:dyDescent="0.35">
      <c r="B36" s="58" t="s">
        <v>32</v>
      </c>
      <c r="C36" s="34">
        <f t="shared" si="0"/>
        <v>2019</v>
      </c>
      <c r="D36" s="35">
        <v>43648</v>
      </c>
      <c r="E36" s="25">
        <f t="shared" si="12"/>
        <v>1</v>
      </c>
      <c r="F36" s="28">
        <f>0</f>
        <v>0</v>
      </c>
      <c r="G36" s="26">
        <f t="shared" si="5"/>
        <v>15</v>
      </c>
      <c r="H36" s="25">
        <f t="shared" si="13"/>
        <v>480</v>
      </c>
      <c r="I36" s="25">
        <f t="shared" si="7"/>
        <v>26600</v>
      </c>
      <c r="J36" s="37">
        <v>0</v>
      </c>
      <c r="K36" s="41">
        <f t="shared" si="8"/>
        <v>3423.6222795000026</v>
      </c>
      <c r="L36" s="28">
        <f t="shared" si="14"/>
        <v>8.1239999999997963</v>
      </c>
      <c r="M36" s="31">
        <f t="shared" si="15"/>
        <v>5660.5075602000425</v>
      </c>
      <c r="N36" s="29">
        <f t="shared" si="9"/>
        <v>2.9999999999999997E-4</v>
      </c>
      <c r="O36" s="30">
        <f t="shared" si="1"/>
        <v>15.6</v>
      </c>
      <c r="P36" s="30">
        <f t="shared" si="2"/>
        <v>14</v>
      </c>
      <c r="Q36" s="31">
        <v>15</v>
      </c>
      <c r="R36" s="31">
        <v>50000</v>
      </c>
      <c r="S36" s="31">
        <f t="shared" si="10"/>
        <v>300000</v>
      </c>
      <c r="T36" s="32">
        <f>0</f>
        <v>0</v>
      </c>
      <c r="U36" s="31">
        <f t="shared" si="3"/>
        <v>0</v>
      </c>
      <c r="V36" s="30">
        <f t="shared" si="4"/>
        <v>0</v>
      </c>
      <c r="W36" s="30">
        <f t="shared" si="11"/>
        <v>0</v>
      </c>
      <c r="X36" s="31">
        <f t="shared" si="6"/>
        <v>0</v>
      </c>
    </row>
    <row r="37" spans="2:24" ht="15" thickBot="1" x14ac:dyDescent="0.35">
      <c r="B37" s="58" t="s">
        <v>32</v>
      </c>
      <c r="C37" s="34">
        <f t="shared" si="0"/>
        <v>2019</v>
      </c>
      <c r="D37" s="35">
        <v>43649</v>
      </c>
      <c r="E37" s="25">
        <f t="shared" si="12"/>
        <v>1</v>
      </c>
      <c r="F37" s="28">
        <f>0</f>
        <v>0</v>
      </c>
      <c r="G37" s="26">
        <f t="shared" si="5"/>
        <v>15</v>
      </c>
      <c r="H37" s="25">
        <f t="shared" si="13"/>
        <v>495</v>
      </c>
      <c r="I37" s="25">
        <f t="shared" si="7"/>
        <v>26600</v>
      </c>
      <c r="J37" s="37">
        <v>0</v>
      </c>
      <c r="K37" s="41">
        <f t="shared" si="8"/>
        <v>3431.7507795000024</v>
      </c>
      <c r="L37" s="28">
        <f t="shared" si="14"/>
        <v>8.1284999999998035</v>
      </c>
      <c r="M37" s="31">
        <f t="shared" si="15"/>
        <v>5787.3121602000392</v>
      </c>
      <c r="N37" s="29">
        <f t="shared" si="9"/>
        <v>2.9999999999999997E-4</v>
      </c>
      <c r="O37" s="30">
        <f t="shared" si="1"/>
        <v>15.6</v>
      </c>
      <c r="P37" s="30">
        <f t="shared" si="2"/>
        <v>14</v>
      </c>
      <c r="Q37" s="31">
        <v>15</v>
      </c>
      <c r="R37" s="31">
        <v>50000</v>
      </c>
      <c r="S37" s="31">
        <f t="shared" si="10"/>
        <v>300000</v>
      </c>
      <c r="T37" s="32">
        <f>0</f>
        <v>0</v>
      </c>
      <c r="U37" s="31">
        <f t="shared" si="3"/>
        <v>0</v>
      </c>
      <c r="V37" s="30">
        <f t="shared" si="4"/>
        <v>0</v>
      </c>
      <c r="W37" s="30">
        <f t="shared" si="11"/>
        <v>0</v>
      </c>
      <c r="X37" s="31">
        <f t="shared" si="6"/>
        <v>0</v>
      </c>
    </row>
    <row r="38" spans="2:24" ht="15" thickBot="1" x14ac:dyDescent="0.35">
      <c r="B38" s="58" t="s">
        <v>32</v>
      </c>
      <c r="C38" s="34">
        <f t="shared" si="0"/>
        <v>2019</v>
      </c>
      <c r="D38" s="35">
        <v>43650</v>
      </c>
      <c r="E38" s="25">
        <f t="shared" si="12"/>
        <v>1</v>
      </c>
      <c r="F38" s="28">
        <f>0</f>
        <v>0</v>
      </c>
      <c r="G38" s="26">
        <f t="shared" si="5"/>
        <v>15</v>
      </c>
      <c r="H38" s="25">
        <f t="shared" si="13"/>
        <v>510</v>
      </c>
      <c r="I38" s="25">
        <f t="shared" si="7"/>
        <v>26600</v>
      </c>
      <c r="J38" s="37">
        <v>0</v>
      </c>
      <c r="K38" s="41">
        <f t="shared" si="8"/>
        <v>3439.8837795000022</v>
      </c>
      <c r="L38" s="28">
        <f t="shared" si="14"/>
        <v>8.1329999999998108</v>
      </c>
      <c r="M38" s="31">
        <f t="shared" si="15"/>
        <v>5914.1869602000361</v>
      </c>
      <c r="N38" s="29">
        <f t="shared" si="9"/>
        <v>2.9999999999999997E-4</v>
      </c>
      <c r="O38" s="30">
        <f t="shared" si="1"/>
        <v>15.6</v>
      </c>
      <c r="P38" s="30">
        <f t="shared" si="2"/>
        <v>14</v>
      </c>
      <c r="Q38" s="31">
        <v>15</v>
      </c>
      <c r="R38" s="31">
        <v>50000</v>
      </c>
      <c r="S38" s="31">
        <f t="shared" si="10"/>
        <v>300000</v>
      </c>
      <c r="T38" s="32">
        <f>0</f>
        <v>0</v>
      </c>
      <c r="U38" s="31">
        <f t="shared" si="3"/>
        <v>0</v>
      </c>
      <c r="V38" s="30">
        <f t="shared" si="4"/>
        <v>0</v>
      </c>
      <c r="W38" s="30">
        <f t="shared" si="11"/>
        <v>0</v>
      </c>
      <c r="X38" s="31">
        <f t="shared" si="6"/>
        <v>0</v>
      </c>
    </row>
    <row r="39" spans="2:24" ht="15" thickBot="1" x14ac:dyDescent="0.35">
      <c r="B39" s="58" t="s">
        <v>32</v>
      </c>
      <c r="C39" s="34">
        <f t="shared" si="0"/>
        <v>2019</v>
      </c>
      <c r="D39" s="35">
        <v>43651</v>
      </c>
      <c r="E39" s="25">
        <f t="shared" si="12"/>
        <v>1</v>
      </c>
      <c r="F39" s="28">
        <f>0</f>
        <v>0</v>
      </c>
      <c r="G39" s="26">
        <f t="shared" si="5"/>
        <v>15</v>
      </c>
      <c r="H39" s="25">
        <f t="shared" si="13"/>
        <v>525</v>
      </c>
      <c r="I39" s="25">
        <f t="shared" si="7"/>
        <v>26600</v>
      </c>
      <c r="J39" s="37">
        <v>0</v>
      </c>
      <c r="K39" s="41">
        <f t="shared" si="8"/>
        <v>3448.021279500002</v>
      </c>
      <c r="L39" s="28">
        <f t="shared" si="14"/>
        <v>8.1374999999998181</v>
      </c>
      <c r="M39" s="31">
        <f t="shared" si="15"/>
        <v>6041.1319602000331</v>
      </c>
      <c r="N39" s="29">
        <f t="shared" si="9"/>
        <v>2.9999999999999997E-4</v>
      </c>
      <c r="O39" s="30">
        <f t="shared" si="1"/>
        <v>15.6</v>
      </c>
      <c r="P39" s="30">
        <f t="shared" si="2"/>
        <v>14</v>
      </c>
      <c r="Q39" s="31">
        <v>15</v>
      </c>
      <c r="R39" s="31">
        <v>50000</v>
      </c>
      <c r="S39" s="31">
        <f t="shared" si="10"/>
        <v>300000</v>
      </c>
      <c r="T39" s="32">
        <f>0</f>
        <v>0</v>
      </c>
      <c r="U39" s="31">
        <f t="shared" si="3"/>
        <v>0</v>
      </c>
      <c r="V39" s="30">
        <f t="shared" si="4"/>
        <v>0</v>
      </c>
      <c r="W39" s="30">
        <f t="shared" si="11"/>
        <v>0</v>
      </c>
      <c r="X39" s="31">
        <f t="shared" si="6"/>
        <v>0</v>
      </c>
    </row>
    <row r="40" spans="2:24" ht="15" thickBot="1" x14ac:dyDescent="0.35">
      <c r="B40" s="58" t="s">
        <v>32</v>
      </c>
      <c r="C40" s="34">
        <f t="shared" si="0"/>
        <v>2019</v>
      </c>
      <c r="D40" s="35">
        <v>43652</v>
      </c>
      <c r="E40" s="25">
        <f t="shared" si="12"/>
        <v>1</v>
      </c>
      <c r="F40" s="28">
        <f>0</f>
        <v>0</v>
      </c>
      <c r="G40" s="26">
        <f t="shared" si="5"/>
        <v>15</v>
      </c>
      <c r="H40" s="25">
        <f t="shared" si="13"/>
        <v>540</v>
      </c>
      <c r="I40" s="25">
        <f t="shared" si="7"/>
        <v>26600</v>
      </c>
      <c r="J40" s="37">
        <v>0</v>
      </c>
      <c r="K40" s="41">
        <f t="shared" si="8"/>
        <v>3456.1632795000019</v>
      </c>
      <c r="L40" s="28">
        <f t="shared" si="14"/>
        <v>8.1419999999998254</v>
      </c>
      <c r="M40" s="31">
        <f t="shared" si="15"/>
        <v>6168.1471602000302</v>
      </c>
      <c r="N40" s="29">
        <f t="shared" si="9"/>
        <v>2.9999999999999997E-4</v>
      </c>
      <c r="O40" s="30">
        <f t="shared" si="1"/>
        <v>15.6</v>
      </c>
      <c r="P40" s="30">
        <f t="shared" si="2"/>
        <v>14</v>
      </c>
      <c r="Q40" s="31">
        <v>15</v>
      </c>
      <c r="R40" s="31">
        <v>50000</v>
      </c>
      <c r="S40" s="31">
        <f t="shared" si="10"/>
        <v>300000</v>
      </c>
      <c r="T40" s="32">
        <f>0</f>
        <v>0</v>
      </c>
      <c r="U40" s="31">
        <f t="shared" si="3"/>
        <v>0</v>
      </c>
      <c r="V40" s="30">
        <f t="shared" si="4"/>
        <v>0</v>
      </c>
      <c r="W40" s="30">
        <f t="shared" si="11"/>
        <v>0</v>
      </c>
      <c r="X40" s="31">
        <f t="shared" si="6"/>
        <v>0</v>
      </c>
    </row>
    <row r="41" spans="2:24" ht="15" thickBot="1" x14ac:dyDescent="0.35">
      <c r="B41" s="58" t="s">
        <v>32</v>
      </c>
      <c r="C41" s="34">
        <f t="shared" si="0"/>
        <v>2019</v>
      </c>
      <c r="D41" s="35">
        <v>43653</v>
      </c>
      <c r="E41" s="25">
        <f t="shared" si="12"/>
        <v>1</v>
      </c>
      <c r="F41" s="28">
        <f>0</f>
        <v>0</v>
      </c>
      <c r="G41" s="26">
        <f t="shared" si="5"/>
        <v>15</v>
      </c>
      <c r="H41" s="25">
        <f t="shared" si="13"/>
        <v>555</v>
      </c>
      <c r="I41" s="25">
        <f t="shared" si="7"/>
        <v>26600</v>
      </c>
      <c r="J41" s="37">
        <v>0</v>
      </c>
      <c r="K41" s="41">
        <f t="shared" si="8"/>
        <v>3464.3097795000017</v>
      </c>
      <c r="L41" s="28">
        <f t="shared" si="14"/>
        <v>8.1464999999998327</v>
      </c>
      <c r="M41" s="31">
        <f t="shared" si="15"/>
        <v>6295.2325602000274</v>
      </c>
      <c r="N41" s="29">
        <f t="shared" si="9"/>
        <v>2.9999999999999997E-4</v>
      </c>
      <c r="O41" s="30">
        <f t="shared" si="1"/>
        <v>15.6</v>
      </c>
      <c r="P41" s="30">
        <f t="shared" si="2"/>
        <v>14</v>
      </c>
      <c r="Q41" s="31">
        <v>15</v>
      </c>
      <c r="R41" s="31">
        <v>50000</v>
      </c>
      <c r="S41" s="31">
        <f t="shared" si="10"/>
        <v>300000</v>
      </c>
      <c r="T41" s="32">
        <f>0</f>
        <v>0</v>
      </c>
      <c r="U41" s="31">
        <f t="shared" si="3"/>
        <v>0</v>
      </c>
      <c r="V41" s="30">
        <f t="shared" si="4"/>
        <v>0</v>
      </c>
      <c r="W41" s="30">
        <f t="shared" si="11"/>
        <v>0</v>
      </c>
      <c r="X41" s="31">
        <f t="shared" si="6"/>
        <v>0</v>
      </c>
    </row>
    <row r="42" spans="2:24" ht="15" thickBot="1" x14ac:dyDescent="0.35">
      <c r="B42" s="58" t="s">
        <v>32</v>
      </c>
      <c r="C42" s="34">
        <f t="shared" si="0"/>
        <v>2019</v>
      </c>
      <c r="D42" s="35">
        <v>43654</v>
      </c>
      <c r="E42" s="25">
        <f t="shared" si="12"/>
        <v>1</v>
      </c>
      <c r="F42" s="28">
        <f>0</f>
        <v>0</v>
      </c>
      <c r="G42" s="26">
        <f t="shared" si="5"/>
        <v>15</v>
      </c>
      <c r="H42" s="25">
        <f t="shared" si="13"/>
        <v>570</v>
      </c>
      <c r="I42" s="25">
        <f t="shared" si="7"/>
        <v>26600</v>
      </c>
      <c r="J42" s="37">
        <v>0</v>
      </c>
      <c r="K42" s="41">
        <f t="shared" si="8"/>
        <v>3472.4607795000015</v>
      </c>
      <c r="L42" s="28">
        <f t="shared" si="14"/>
        <v>8.1509999999998399</v>
      </c>
      <c r="M42" s="31">
        <f t="shared" si="15"/>
        <v>6422.3881602000247</v>
      </c>
      <c r="N42" s="29">
        <f t="shared" si="9"/>
        <v>2.9999999999999997E-4</v>
      </c>
      <c r="O42" s="30">
        <f t="shared" si="1"/>
        <v>15.6</v>
      </c>
      <c r="P42" s="30">
        <f t="shared" si="2"/>
        <v>14</v>
      </c>
      <c r="Q42" s="31">
        <v>15</v>
      </c>
      <c r="R42" s="31">
        <v>50000</v>
      </c>
      <c r="S42" s="31">
        <f t="shared" si="10"/>
        <v>300000</v>
      </c>
      <c r="T42" s="32">
        <f>0</f>
        <v>0</v>
      </c>
      <c r="U42" s="31">
        <f t="shared" si="3"/>
        <v>0</v>
      </c>
      <c r="V42" s="30">
        <f t="shared" si="4"/>
        <v>0</v>
      </c>
      <c r="W42" s="30">
        <f t="shared" si="11"/>
        <v>0</v>
      </c>
      <c r="X42" s="31">
        <f t="shared" si="6"/>
        <v>0</v>
      </c>
    </row>
    <row r="43" spans="2:24" ht="15" thickBot="1" x14ac:dyDescent="0.35">
      <c r="B43" s="58" t="s">
        <v>32</v>
      </c>
      <c r="C43" s="34">
        <f t="shared" si="0"/>
        <v>2019</v>
      </c>
      <c r="D43" s="35">
        <v>43655</v>
      </c>
      <c r="E43" s="25">
        <f t="shared" si="12"/>
        <v>1</v>
      </c>
      <c r="F43" s="28">
        <f>0</f>
        <v>0</v>
      </c>
      <c r="G43" s="26">
        <f t="shared" si="5"/>
        <v>15</v>
      </c>
      <c r="H43" s="25">
        <f t="shared" si="13"/>
        <v>585</v>
      </c>
      <c r="I43" s="25">
        <f t="shared" si="7"/>
        <v>26600</v>
      </c>
      <c r="J43" s="37">
        <v>0</v>
      </c>
      <c r="K43" s="41">
        <f t="shared" si="8"/>
        <v>3480.6162795000014</v>
      </c>
      <c r="L43" s="28">
        <f t="shared" si="14"/>
        <v>8.1554999999998472</v>
      </c>
      <c r="M43" s="31">
        <f t="shared" si="15"/>
        <v>6549.6139602000221</v>
      </c>
      <c r="N43" s="29">
        <f t="shared" si="9"/>
        <v>2.9999999999999997E-4</v>
      </c>
      <c r="O43" s="30">
        <f t="shared" si="1"/>
        <v>15.6</v>
      </c>
      <c r="P43" s="30">
        <f t="shared" si="2"/>
        <v>14</v>
      </c>
      <c r="Q43" s="31">
        <v>15</v>
      </c>
      <c r="R43" s="31">
        <v>50000</v>
      </c>
      <c r="S43" s="31">
        <f t="shared" si="10"/>
        <v>300000</v>
      </c>
      <c r="T43" s="32">
        <f>0</f>
        <v>0</v>
      </c>
      <c r="U43" s="31">
        <f t="shared" si="3"/>
        <v>0</v>
      </c>
      <c r="V43" s="30">
        <f t="shared" si="4"/>
        <v>0</v>
      </c>
      <c r="W43" s="30">
        <f t="shared" si="11"/>
        <v>0</v>
      </c>
      <c r="X43" s="31">
        <f t="shared" si="6"/>
        <v>0</v>
      </c>
    </row>
    <row r="44" spans="2:24" ht="15" thickBot="1" x14ac:dyDescent="0.35">
      <c r="B44" s="58" t="s">
        <v>32</v>
      </c>
      <c r="C44" s="34">
        <f t="shared" si="0"/>
        <v>2019</v>
      </c>
      <c r="D44" s="35">
        <v>43656</v>
      </c>
      <c r="E44" s="25">
        <f t="shared" si="12"/>
        <v>1</v>
      </c>
      <c r="F44" s="28">
        <f>0</f>
        <v>0</v>
      </c>
      <c r="G44" s="26">
        <f t="shared" si="5"/>
        <v>15</v>
      </c>
      <c r="H44" s="25">
        <f t="shared" si="13"/>
        <v>600</v>
      </c>
      <c r="I44" s="25">
        <f t="shared" si="7"/>
        <v>26600</v>
      </c>
      <c r="J44" s="37">
        <v>0</v>
      </c>
      <c r="K44" s="41">
        <f t="shared" si="8"/>
        <v>3488.7762795000012</v>
      </c>
      <c r="L44" s="28">
        <f t="shared" si="14"/>
        <v>8.1599999999998545</v>
      </c>
      <c r="M44" s="31">
        <f t="shared" si="15"/>
        <v>6676.9099602000197</v>
      </c>
      <c r="N44" s="29">
        <f t="shared" si="9"/>
        <v>2.9999999999999997E-4</v>
      </c>
      <c r="O44" s="30">
        <f t="shared" si="1"/>
        <v>15.6</v>
      </c>
      <c r="P44" s="30">
        <f t="shared" si="2"/>
        <v>14</v>
      </c>
      <c r="Q44" s="31">
        <v>15</v>
      </c>
      <c r="R44" s="31">
        <v>50000</v>
      </c>
      <c r="S44" s="31">
        <f t="shared" si="10"/>
        <v>300000</v>
      </c>
      <c r="T44" s="32">
        <f>0</f>
        <v>0</v>
      </c>
      <c r="U44" s="31">
        <f t="shared" si="3"/>
        <v>0</v>
      </c>
      <c r="V44" s="30">
        <f t="shared" si="4"/>
        <v>0</v>
      </c>
      <c r="W44" s="30">
        <f t="shared" si="11"/>
        <v>0</v>
      </c>
      <c r="X44" s="31">
        <f t="shared" si="6"/>
        <v>0</v>
      </c>
    </row>
    <row r="45" spans="2:24" ht="15" thickBot="1" x14ac:dyDescent="0.35">
      <c r="B45" s="58" t="s">
        <v>32</v>
      </c>
      <c r="C45" s="34">
        <f t="shared" si="0"/>
        <v>2019</v>
      </c>
      <c r="D45" s="35">
        <v>43657</v>
      </c>
      <c r="E45" s="25">
        <f t="shared" si="12"/>
        <v>1</v>
      </c>
      <c r="F45" s="28">
        <f>0</f>
        <v>0</v>
      </c>
      <c r="G45" s="26">
        <f t="shared" si="5"/>
        <v>15</v>
      </c>
      <c r="H45" s="25">
        <f t="shared" si="13"/>
        <v>615</v>
      </c>
      <c r="I45" s="25">
        <f t="shared" si="7"/>
        <v>26600</v>
      </c>
      <c r="J45" s="37">
        <v>0</v>
      </c>
      <c r="K45" s="41">
        <f t="shared" si="8"/>
        <v>3496.9407795000011</v>
      </c>
      <c r="L45" s="28">
        <f t="shared" si="14"/>
        <v>8.1644999999998618</v>
      </c>
      <c r="M45" s="31">
        <f t="shared" si="15"/>
        <v>6804.2761602000173</v>
      </c>
      <c r="N45" s="29">
        <f t="shared" si="9"/>
        <v>2.9999999999999997E-4</v>
      </c>
      <c r="O45" s="30">
        <f t="shared" si="1"/>
        <v>15.6</v>
      </c>
      <c r="P45" s="30">
        <f t="shared" si="2"/>
        <v>14</v>
      </c>
      <c r="Q45" s="31">
        <v>15</v>
      </c>
      <c r="R45" s="31">
        <v>50000</v>
      </c>
      <c r="S45" s="31">
        <f t="shared" si="10"/>
        <v>300000</v>
      </c>
      <c r="T45" s="32">
        <f>0</f>
        <v>0</v>
      </c>
      <c r="U45" s="31">
        <f t="shared" si="3"/>
        <v>0</v>
      </c>
      <c r="V45" s="30">
        <f t="shared" si="4"/>
        <v>0</v>
      </c>
      <c r="W45" s="30">
        <f t="shared" si="11"/>
        <v>0</v>
      </c>
      <c r="X45" s="31">
        <f t="shared" si="6"/>
        <v>0</v>
      </c>
    </row>
    <row r="46" spans="2:24" ht="15" thickBot="1" x14ac:dyDescent="0.35">
      <c r="B46" s="58" t="s">
        <v>32</v>
      </c>
      <c r="C46" s="34">
        <f t="shared" si="0"/>
        <v>2019</v>
      </c>
      <c r="D46" s="35">
        <v>43658</v>
      </c>
      <c r="E46" s="25">
        <f t="shared" si="12"/>
        <v>1</v>
      </c>
      <c r="F46" s="28">
        <f>0</f>
        <v>0</v>
      </c>
      <c r="G46" s="26">
        <f t="shared" si="5"/>
        <v>15</v>
      </c>
      <c r="H46" s="25">
        <f t="shared" si="13"/>
        <v>630</v>
      </c>
      <c r="I46" s="25">
        <f t="shared" si="7"/>
        <v>26600</v>
      </c>
      <c r="J46" s="37">
        <v>0</v>
      </c>
      <c r="K46" s="41">
        <f t="shared" si="8"/>
        <v>3505.109779500001</v>
      </c>
      <c r="L46" s="28">
        <f t="shared" si="14"/>
        <v>8.168999999999869</v>
      </c>
      <c r="M46" s="31">
        <f t="shared" si="15"/>
        <v>6931.7125602000151</v>
      </c>
      <c r="N46" s="29">
        <f t="shared" si="9"/>
        <v>2.9999999999999997E-4</v>
      </c>
      <c r="O46" s="30">
        <f t="shared" si="1"/>
        <v>15.6</v>
      </c>
      <c r="P46" s="30">
        <f t="shared" si="2"/>
        <v>14</v>
      </c>
      <c r="Q46" s="31">
        <v>15</v>
      </c>
      <c r="R46" s="31">
        <v>50000</v>
      </c>
      <c r="S46" s="31">
        <f t="shared" si="10"/>
        <v>300000</v>
      </c>
      <c r="T46" s="32">
        <f>0</f>
        <v>0</v>
      </c>
      <c r="U46" s="31">
        <f t="shared" si="3"/>
        <v>0</v>
      </c>
      <c r="V46" s="30">
        <f t="shared" si="4"/>
        <v>0</v>
      </c>
      <c r="W46" s="30">
        <f t="shared" si="11"/>
        <v>0</v>
      </c>
      <c r="X46" s="31">
        <f t="shared" si="6"/>
        <v>0</v>
      </c>
    </row>
    <row r="47" spans="2:24" ht="15" thickBot="1" x14ac:dyDescent="0.35">
      <c r="B47" s="58" t="s">
        <v>32</v>
      </c>
      <c r="C47" s="34">
        <f t="shared" si="0"/>
        <v>2019</v>
      </c>
      <c r="D47" s="35">
        <v>43659</v>
      </c>
      <c r="E47" s="25">
        <f t="shared" si="12"/>
        <v>1</v>
      </c>
      <c r="F47" s="28">
        <f>0</f>
        <v>0</v>
      </c>
      <c r="G47" s="26">
        <f t="shared" si="5"/>
        <v>15</v>
      </c>
      <c r="H47" s="25">
        <f t="shared" si="13"/>
        <v>645</v>
      </c>
      <c r="I47" s="25">
        <f t="shared" si="7"/>
        <v>26600</v>
      </c>
      <c r="J47" s="37">
        <v>0</v>
      </c>
      <c r="K47" s="41">
        <f t="shared" si="8"/>
        <v>3513.2832795000008</v>
      </c>
      <c r="L47" s="28">
        <f t="shared" si="14"/>
        <v>8.1734999999998763</v>
      </c>
      <c r="M47" s="31">
        <f t="shared" si="15"/>
        <v>7059.219160200013</v>
      </c>
      <c r="N47" s="29">
        <f t="shared" si="9"/>
        <v>2.9999999999999997E-4</v>
      </c>
      <c r="O47" s="30">
        <f t="shared" si="1"/>
        <v>15.6</v>
      </c>
      <c r="P47" s="30">
        <f t="shared" si="2"/>
        <v>14</v>
      </c>
      <c r="Q47" s="31">
        <v>15</v>
      </c>
      <c r="R47" s="31">
        <v>50000</v>
      </c>
      <c r="S47" s="31">
        <f t="shared" si="10"/>
        <v>300000</v>
      </c>
      <c r="T47" s="32">
        <f>0</f>
        <v>0</v>
      </c>
      <c r="U47" s="31">
        <f t="shared" si="3"/>
        <v>0</v>
      </c>
      <c r="V47" s="30">
        <f t="shared" si="4"/>
        <v>0</v>
      </c>
      <c r="W47" s="30">
        <f t="shared" si="11"/>
        <v>0</v>
      </c>
      <c r="X47" s="31">
        <f t="shared" si="6"/>
        <v>0</v>
      </c>
    </row>
    <row r="48" spans="2:24" ht="15" thickBot="1" x14ac:dyDescent="0.35">
      <c r="B48" s="58" t="s">
        <v>32</v>
      </c>
      <c r="C48" s="34">
        <f t="shared" si="0"/>
        <v>2019</v>
      </c>
      <c r="D48" s="35">
        <v>43660</v>
      </c>
      <c r="E48" s="25">
        <f t="shared" si="12"/>
        <v>1</v>
      </c>
      <c r="F48" s="28">
        <f>0</f>
        <v>0</v>
      </c>
      <c r="G48" s="26">
        <f t="shared" si="5"/>
        <v>15</v>
      </c>
      <c r="H48" s="25">
        <f t="shared" si="13"/>
        <v>660</v>
      </c>
      <c r="I48" s="25">
        <f t="shared" si="7"/>
        <v>26600</v>
      </c>
      <c r="J48" s="37">
        <v>0</v>
      </c>
      <c r="K48" s="41">
        <f t="shared" si="8"/>
        <v>3521.4612795000007</v>
      </c>
      <c r="L48" s="28">
        <f t="shared" si="14"/>
        <v>8.1779999999998836</v>
      </c>
      <c r="M48" s="31">
        <f t="shared" si="15"/>
        <v>7186.795960200011</v>
      </c>
      <c r="N48" s="29">
        <f t="shared" si="9"/>
        <v>2.9999999999999997E-4</v>
      </c>
      <c r="O48" s="30">
        <f t="shared" si="1"/>
        <v>15.6</v>
      </c>
      <c r="P48" s="30">
        <f t="shared" si="2"/>
        <v>14</v>
      </c>
      <c r="Q48" s="31">
        <v>15</v>
      </c>
      <c r="R48" s="31">
        <v>50000</v>
      </c>
      <c r="S48" s="31">
        <f t="shared" si="10"/>
        <v>300000</v>
      </c>
      <c r="T48" s="32">
        <f>0</f>
        <v>0</v>
      </c>
      <c r="U48" s="31">
        <f t="shared" si="3"/>
        <v>0</v>
      </c>
      <c r="V48" s="30">
        <f t="shared" si="4"/>
        <v>0</v>
      </c>
      <c r="W48" s="30">
        <f t="shared" si="11"/>
        <v>0</v>
      </c>
      <c r="X48" s="31">
        <f t="shared" si="6"/>
        <v>0</v>
      </c>
    </row>
    <row r="49" spans="2:24" ht="15" thickBot="1" x14ac:dyDescent="0.35">
      <c r="B49" s="58" t="s">
        <v>32</v>
      </c>
      <c r="C49" s="34">
        <f t="shared" si="0"/>
        <v>2019</v>
      </c>
      <c r="D49" s="35">
        <v>43661</v>
      </c>
      <c r="E49" s="25">
        <f t="shared" si="12"/>
        <v>1</v>
      </c>
      <c r="F49" s="28">
        <f>0</f>
        <v>0</v>
      </c>
      <c r="G49" s="26">
        <f t="shared" si="5"/>
        <v>15</v>
      </c>
      <c r="H49" s="25">
        <f t="shared" si="13"/>
        <v>675</v>
      </c>
      <c r="I49" s="25">
        <f t="shared" si="7"/>
        <v>26600</v>
      </c>
      <c r="J49" s="37">
        <v>0</v>
      </c>
      <c r="K49" s="41">
        <f t="shared" si="8"/>
        <v>3529.6437795000006</v>
      </c>
      <c r="L49" s="28">
        <f t="shared" si="14"/>
        <v>8.1824999999998909</v>
      </c>
      <c r="M49" s="31">
        <f t="shared" si="15"/>
        <v>7314.4429602000091</v>
      </c>
      <c r="N49" s="29">
        <f t="shared" si="9"/>
        <v>2.9999999999999997E-4</v>
      </c>
      <c r="O49" s="30">
        <f t="shared" si="1"/>
        <v>15.6</v>
      </c>
      <c r="P49" s="30">
        <f t="shared" si="2"/>
        <v>14</v>
      </c>
      <c r="Q49" s="31">
        <v>15</v>
      </c>
      <c r="R49" s="31">
        <v>50000</v>
      </c>
      <c r="S49" s="31">
        <f t="shared" si="10"/>
        <v>300000</v>
      </c>
      <c r="T49" s="32">
        <f>0</f>
        <v>0</v>
      </c>
      <c r="U49" s="31">
        <f t="shared" si="3"/>
        <v>0</v>
      </c>
      <c r="V49" s="30">
        <f t="shared" si="4"/>
        <v>0</v>
      </c>
      <c r="W49" s="30">
        <f t="shared" si="11"/>
        <v>0</v>
      </c>
      <c r="X49" s="31">
        <f t="shared" si="6"/>
        <v>0</v>
      </c>
    </row>
    <row r="50" spans="2:24" ht="15" thickBot="1" x14ac:dyDescent="0.35">
      <c r="B50" s="58" t="s">
        <v>32</v>
      </c>
      <c r="C50" s="34">
        <f t="shared" si="0"/>
        <v>2019</v>
      </c>
      <c r="D50" s="35">
        <v>43662</v>
      </c>
      <c r="E50" s="25">
        <f t="shared" si="12"/>
        <v>1</v>
      </c>
      <c r="F50" s="28">
        <f>0</f>
        <v>0</v>
      </c>
      <c r="G50" s="26">
        <f t="shared" si="5"/>
        <v>15</v>
      </c>
      <c r="H50" s="25">
        <f t="shared" si="13"/>
        <v>690</v>
      </c>
      <c r="I50" s="25">
        <f t="shared" si="7"/>
        <v>26600</v>
      </c>
      <c r="J50" s="37">
        <v>0</v>
      </c>
      <c r="K50" s="41">
        <f t="shared" si="8"/>
        <v>3537.8307795000005</v>
      </c>
      <c r="L50" s="28">
        <f t="shared" si="14"/>
        <v>8.1869999999998981</v>
      </c>
      <c r="M50" s="31">
        <f t="shared" si="15"/>
        <v>7442.1601602000073</v>
      </c>
      <c r="N50" s="29">
        <f t="shared" si="9"/>
        <v>2.9999999999999997E-4</v>
      </c>
      <c r="O50" s="30">
        <f t="shared" si="1"/>
        <v>15.6</v>
      </c>
      <c r="P50" s="30">
        <f t="shared" si="2"/>
        <v>14</v>
      </c>
      <c r="Q50" s="31">
        <v>15</v>
      </c>
      <c r="R50" s="31">
        <v>50000</v>
      </c>
      <c r="S50" s="31">
        <f t="shared" si="10"/>
        <v>300000</v>
      </c>
      <c r="T50" s="32">
        <f>0</f>
        <v>0</v>
      </c>
      <c r="U50" s="31">
        <f t="shared" si="3"/>
        <v>0</v>
      </c>
      <c r="V50" s="30">
        <f t="shared" si="4"/>
        <v>0</v>
      </c>
      <c r="W50" s="30">
        <f t="shared" si="11"/>
        <v>0</v>
      </c>
      <c r="X50" s="31">
        <f t="shared" si="6"/>
        <v>0</v>
      </c>
    </row>
    <row r="51" spans="2:24" ht="15" thickBot="1" x14ac:dyDescent="0.35">
      <c r="B51" s="58" t="s">
        <v>32</v>
      </c>
      <c r="C51" s="34">
        <f t="shared" si="0"/>
        <v>2019</v>
      </c>
      <c r="D51" s="35">
        <v>43663</v>
      </c>
      <c r="E51" s="25">
        <f t="shared" si="12"/>
        <v>1</v>
      </c>
      <c r="F51" s="28">
        <f>0</f>
        <v>0</v>
      </c>
      <c r="G51" s="26">
        <f t="shared" si="5"/>
        <v>15</v>
      </c>
      <c r="H51" s="25">
        <f t="shared" si="13"/>
        <v>705</v>
      </c>
      <c r="I51" s="25">
        <f t="shared" si="7"/>
        <v>26600</v>
      </c>
      <c r="J51" s="37">
        <v>0</v>
      </c>
      <c r="K51" s="41">
        <f t="shared" si="8"/>
        <v>3546.0222795000004</v>
      </c>
      <c r="L51" s="28">
        <f t="shared" si="14"/>
        <v>8.1914999999999054</v>
      </c>
      <c r="M51" s="31">
        <f t="shared" si="15"/>
        <v>7569.9475602000057</v>
      </c>
      <c r="N51" s="29">
        <f t="shared" si="9"/>
        <v>2.9999999999999997E-4</v>
      </c>
      <c r="O51" s="30">
        <f t="shared" si="1"/>
        <v>15.6</v>
      </c>
      <c r="P51" s="30">
        <f t="shared" si="2"/>
        <v>14</v>
      </c>
      <c r="Q51" s="31">
        <v>15</v>
      </c>
      <c r="R51" s="31">
        <v>50000</v>
      </c>
      <c r="S51" s="31">
        <f t="shared" si="10"/>
        <v>300000</v>
      </c>
      <c r="T51" s="32">
        <f>0</f>
        <v>0</v>
      </c>
      <c r="U51" s="31">
        <f t="shared" si="3"/>
        <v>0</v>
      </c>
      <c r="V51" s="30">
        <f t="shared" si="4"/>
        <v>0</v>
      </c>
      <c r="W51" s="30">
        <f t="shared" si="11"/>
        <v>0</v>
      </c>
      <c r="X51" s="31">
        <f t="shared" si="6"/>
        <v>0</v>
      </c>
    </row>
    <row r="52" spans="2:24" ht="15" thickBot="1" x14ac:dyDescent="0.35">
      <c r="B52" s="58" t="s">
        <v>32</v>
      </c>
      <c r="C52" s="34">
        <f t="shared" si="0"/>
        <v>2019</v>
      </c>
      <c r="D52" s="35">
        <v>43664</v>
      </c>
      <c r="E52" s="25">
        <f t="shared" si="12"/>
        <v>1</v>
      </c>
      <c r="F52" s="28">
        <f>0</f>
        <v>0</v>
      </c>
      <c r="G52" s="26">
        <f t="shared" si="5"/>
        <v>15</v>
      </c>
      <c r="H52" s="25">
        <f t="shared" si="13"/>
        <v>720</v>
      </c>
      <c r="I52" s="25">
        <f t="shared" si="7"/>
        <v>26600</v>
      </c>
      <c r="J52" s="37">
        <v>0</v>
      </c>
      <c r="K52" s="41">
        <f t="shared" si="8"/>
        <v>3554.2182795000003</v>
      </c>
      <c r="L52" s="28">
        <f t="shared" si="14"/>
        <v>8.1959999999999127</v>
      </c>
      <c r="M52" s="31">
        <f t="shared" si="15"/>
        <v>7697.8051602000041</v>
      </c>
      <c r="N52" s="29">
        <f t="shared" si="9"/>
        <v>2.9999999999999997E-4</v>
      </c>
      <c r="O52" s="30">
        <f t="shared" si="1"/>
        <v>15.6</v>
      </c>
      <c r="P52" s="30">
        <f t="shared" si="2"/>
        <v>14</v>
      </c>
      <c r="Q52" s="31">
        <v>15</v>
      </c>
      <c r="R52" s="31">
        <v>50000</v>
      </c>
      <c r="S52" s="31">
        <f t="shared" si="10"/>
        <v>300000</v>
      </c>
      <c r="T52" s="32">
        <f>0</f>
        <v>0</v>
      </c>
      <c r="U52" s="31">
        <f t="shared" si="3"/>
        <v>0</v>
      </c>
      <c r="V52" s="30">
        <f t="shared" si="4"/>
        <v>0</v>
      </c>
      <c r="W52" s="30">
        <f t="shared" si="11"/>
        <v>0</v>
      </c>
      <c r="X52" s="31">
        <f t="shared" si="6"/>
        <v>0</v>
      </c>
    </row>
    <row r="53" spans="2:24" ht="15" thickBot="1" x14ac:dyDescent="0.35">
      <c r="B53" s="58" t="s">
        <v>32</v>
      </c>
      <c r="C53" s="34">
        <f t="shared" si="0"/>
        <v>2019</v>
      </c>
      <c r="D53" s="35">
        <v>43665</v>
      </c>
      <c r="E53" s="25">
        <f t="shared" si="12"/>
        <v>1</v>
      </c>
      <c r="F53" s="28">
        <f>0</f>
        <v>0</v>
      </c>
      <c r="G53" s="26">
        <f t="shared" si="5"/>
        <v>15</v>
      </c>
      <c r="H53" s="25">
        <f t="shared" si="13"/>
        <v>735</v>
      </c>
      <c r="I53" s="25">
        <f t="shared" si="7"/>
        <v>26600</v>
      </c>
      <c r="J53" s="37">
        <v>0</v>
      </c>
      <c r="K53" s="41">
        <f t="shared" si="8"/>
        <v>3562.4187795000003</v>
      </c>
      <c r="L53" s="28">
        <f t="shared" si="14"/>
        <v>8.20049999999992</v>
      </c>
      <c r="M53" s="31">
        <f t="shared" si="15"/>
        <v>7825.7329602000027</v>
      </c>
      <c r="N53" s="29">
        <f t="shared" si="9"/>
        <v>2.9999999999999997E-4</v>
      </c>
      <c r="O53" s="30">
        <f t="shared" si="1"/>
        <v>15.6</v>
      </c>
      <c r="P53" s="30">
        <f t="shared" si="2"/>
        <v>14</v>
      </c>
      <c r="Q53" s="31">
        <v>15</v>
      </c>
      <c r="R53" s="31">
        <v>50000</v>
      </c>
      <c r="S53" s="31">
        <f t="shared" si="10"/>
        <v>300000</v>
      </c>
      <c r="T53" s="32">
        <f>0</f>
        <v>0</v>
      </c>
      <c r="U53" s="31">
        <f t="shared" si="3"/>
        <v>0</v>
      </c>
      <c r="V53" s="30">
        <f t="shared" si="4"/>
        <v>0</v>
      </c>
      <c r="W53" s="30">
        <f t="shared" si="11"/>
        <v>0</v>
      </c>
      <c r="X53" s="31">
        <f t="shared" si="6"/>
        <v>0</v>
      </c>
    </row>
    <row r="54" spans="2:24" ht="15" thickBot="1" x14ac:dyDescent="0.35">
      <c r="B54" s="58" t="s">
        <v>32</v>
      </c>
      <c r="C54" s="34">
        <f t="shared" si="0"/>
        <v>2019</v>
      </c>
      <c r="D54" s="35">
        <v>43666</v>
      </c>
      <c r="E54" s="25">
        <f t="shared" si="12"/>
        <v>1</v>
      </c>
      <c r="F54" s="28">
        <f>0</f>
        <v>0</v>
      </c>
      <c r="G54" s="26">
        <f t="shared" si="5"/>
        <v>15</v>
      </c>
      <c r="H54" s="25">
        <f t="shared" si="13"/>
        <v>750</v>
      </c>
      <c r="I54" s="25">
        <f t="shared" si="7"/>
        <v>26600</v>
      </c>
      <c r="J54" s="37">
        <v>0</v>
      </c>
      <c r="K54" s="41">
        <f t="shared" si="8"/>
        <v>3570.6237795000002</v>
      </c>
      <c r="L54" s="28">
        <f t="shared" si="14"/>
        <v>8.2049999999999272</v>
      </c>
      <c r="M54" s="31">
        <f t="shared" si="15"/>
        <v>7953.7309602000014</v>
      </c>
      <c r="N54" s="29">
        <f t="shared" si="9"/>
        <v>2.9999999999999997E-4</v>
      </c>
      <c r="O54" s="30">
        <f t="shared" si="1"/>
        <v>15.6</v>
      </c>
      <c r="P54" s="30">
        <f t="shared" si="2"/>
        <v>14</v>
      </c>
      <c r="Q54" s="31">
        <v>15</v>
      </c>
      <c r="R54" s="31">
        <v>50000</v>
      </c>
      <c r="S54" s="31">
        <f t="shared" si="10"/>
        <v>300000</v>
      </c>
      <c r="T54" s="32">
        <f>0</f>
        <v>0</v>
      </c>
      <c r="U54" s="31">
        <f t="shared" si="3"/>
        <v>0</v>
      </c>
      <c r="V54" s="30">
        <f t="shared" si="4"/>
        <v>0</v>
      </c>
      <c r="W54" s="30">
        <f t="shared" si="11"/>
        <v>0</v>
      </c>
      <c r="X54" s="31">
        <f t="shared" si="6"/>
        <v>0</v>
      </c>
    </row>
    <row r="55" spans="2:24" ht="15" thickBot="1" x14ac:dyDescent="0.35">
      <c r="B55" s="58" t="s">
        <v>32</v>
      </c>
      <c r="C55" s="34">
        <f t="shared" si="0"/>
        <v>2019</v>
      </c>
      <c r="D55" s="35">
        <v>43667</v>
      </c>
      <c r="E55" s="25">
        <f t="shared" si="12"/>
        <v>1</v>
      </c>
      <c r="F55" s="28">
        <f>0</f>
        <v>0</v>
      </c>
      <c r="G55" s="26">
        <f t="shared" si="5"/>
        <v>15</v>
      </c>
      <c r="H55" s="25">
        <f t="shared" si="13"/>
        <v>765</v>
      </c>
      <c r="I55" s="25">
        <f t="shared" si="7"/>
        <v>26600</v>
      </c>
      <c r="J55" s="37">
        <v>0</v>
      </c>
      <c r="K55" s="41">
        <f t="shared" si="8"/>
        <v>3578.8332795000001</v>
      </c>
      <c r="L55" s="28">
        <f t="shared" si="14"/>
        <v>8.2094999999999345</v>
      </c>
      <c r="M55" s="31">
        <f t="shared" si="15"/>
        <v>8081.7991602000002</v>
      </c>
      <c r="N55" s="29">
        <f t="shared" si="9"/>
        <v>2.9999999999999997E-4</v>
      </c>
      <c r="O55" s="30">
        <f t="shared" si="1"/>
        <v>15.6</v>
      </c>
      <c r="P55" s="30">
        <f t="shared" si="2"/>
        <v>14</v>
      </c>
      <c r="Q55" s="31">
        <v>15</v>
      </c>
      <c r="R55" s="31">
        <v>50000</v>
      </c>
      <c r="S55" s="31">
        <f t="shared" si="10"/>
        <v>300000</v>
      </c>
      <c r="T55" s="32">
        <f>0</f>
        <v>0</v>
      </c>
      <c r="U55" s="31">
        <f t="shared" si="3"/>
        <v>0</v>
      </c>
      <c r="V55" s="30">
        <f t="shared" si="4"/>
        <v>0</v>
      </c>
      <c r="W55" s="30">
        <f t="shared" si="11"/>
        <v>0</v>
      </c>
      <c r="X55" s="31">
        <f t="shared" si="6"/>
        <v>0</v>
      </c>
    </row>
    <row r="56" spans="2:24" ht="15" thickBot="1" x14ac:dyDescent="0.35">
      <c r="B56" s="58" t="s">
        <v>32</v>
      </c>
      <c r="C56" s="34">
        <f t="shared" si="0"/>
        <v>2019</v>
      </c>
      <c r="D56" s="35">
        <v>43668</v>
      </c>
      <c r="E56" s="25">
        <f t="shared" si="12"/>
        <v>1</v>
      </c>
      <c r="F56" s="28">
        <f>0</f>
        <v>0</v>
      </c>
      <c r="G56" s="26">
        <f t="shared" si="5"/>
        <v>15</v>
      </c>
      <c r="H56" s="25">
        <f t="shared" si="13"/>
        <v>780</v>
      </c>
      <c r="I56" s="25">
        <f t="shared" si="7"/>
        <v>26600</v>
      </c>
      <c r="J56" s="37">
        <v>0</v>
      </c>
      <c r="K56" s="41">
        <f t="shared" si="8"/>
        <v>3587.0472795000001</v>
      </c>
      <c r="L56" s="28">
        <f t="shared" si="14"/>
        <v>8.2139999999999418</v>
      </c>
      <c r="M56" s="31">
        <f t="shared" si="15"/>
        <v>8209.9375602</v>
      </c>
      <c r="N56" s="29">
        <f t="shared" si="9"/>
        <v>2.9999999999999997E-4</v>
      </c>
      <c r="O56" s="30">
        <f t="shared" si="1"/>
        <v>15.6</v>
      </c>
      <c r="P56" s="30">
        <f t="shared" si="2"/>
        <v>14</v>
      </c>
      <c r="Q56" s="31">
        <v>15</v>
      </c>
      <c r="R56" s="31">
        <v>50000</v>
      </c>
      <c r="S56" s="31">
        <f t="shared" si="10"/>
        <v>300000</v>
      </c>
      <c r="T56" s="32">
        <f>0</f>
        <v>0</v>
      </c>
      <c r="U56" s="31">
        <f t="shared" si="3"/>
        <v>0</v>
      </c>
      <c r="V56" s="30">
        <f t="shared" si="4"/>
        <v>0</v>
      </c>
      <c r="W56" s="30">
        <f t="shared" si="11"/>
        <v>0</v>
      </c>
      <c r="X56" s="31">
        <f t="shared" si="6"/>
        <v>0</v>
      </c>
    </row>
    <row r="57" spans="2:24" ht="15" thickBot="1" x14ac:dyDescent="0.35">
      <c r="B57" s="58" t="s">
        <v>32</v>
      </c>
      <c r="C57" s="34">
        <f t="shared" si="0"/>
        <v>2019</v>
      </c>
      <c r="D57" s="35">
        <v>43669</v>
      </c>
      <c r="E57" s="25">
        <f t="shared" si="12"/>
        <v>1</v>
      </c>
      <c r="F57" s="28">
        <f>0</f>
        <v>0</v>
      </c>
      <c r="G57" s="26">
        <f t="shared" si="5"/>
        <v>15</v>
      </c>
      <c r="H57" s="25">
        <f t="shared" si="13"/>
        <v>795</v>
      </c>
      <c r="I57" s="25">
        <f t="shared" si="7"/>
        <v>26600</v>
      </c>
      <c r="J57" s="37">
        <v>0</v>
      </c>
      <c r="K57" s="41">
        <f t="shared" si="8"/>
        <v>3595.2657795</v>
      </c>
      <c r="L57" s="28">
        <f t="shared" si="14"/>
        <v>8.2184999999999491</v>
      </c>
      <c r="M57" s="31">
        <f t="shared" si="15"/>
        <v>8338.1461601999999</v>
      </c>
      <c r="N57" s="29">
        <f t="shared" si="9"/>
        <v>2.9999999999999997E-4</v>
      </c>
      <c r="O57" s="30">
        <f t="shared" si="1"/>
        <v>15.6</v>
      </c>
      <c r="P57" s="30">
        <f t="shared" si="2"/>
        <v>14</v>
      </c>
      <c r="Q57" s="31">
        <v>15</v>
      </c>
      <c r="R57" s="31">
        <v>50000</v>
      </c>
      <c r="S57" s="31">
        <f t="shared" si="10"/>
        <v>300000</v>
      </c>
      <c r="T57" s="32">
        <f>0</f>
        <v>0</v>
      </c>
      <c r="U57" s="31">
        <f t="shared" si="3"/>
        <v>0</v>
      </c>
      <c r="V57" s="30">
        <f t="shared" si="4"/>
        <v>0</v>
      </c>
      <c r="W57" s="30">
        <f t="shared" si="11"/>
        <v>0</v>
      </c>
      <c r="X57" s="31">
        <f t="shared" si="6"/>
        <v>0</v>
      </c>
    </row>
    <row r="58" spans="2:24" ht="15" thickBot="1" x14ac:dyDescent="0.35">
      <c r="B58" s="58" t="s">
        <v>32</v>
      </c>
      <c r="C58" s="34">
        <f t="shared" si="0"/>
        <v>2019</v>
      </c>
      <c r="D58" s="35">
        <v>43670</v>
      </c>
      <c r="E58" s="25">
        <f t="shared" si="12"/>
        <v>1</v>
      </c>
      <c r="F58" s="28">
        <f>0</f>
        <v>0</v>
      </c>
      <c r="G58" s="26">
        <f t="shared" si="5"/>
        <v>15</v>
      </c>
      <c r="H58" s="25">
        <f t="shared" si="13"/>
        <v>810</v>
      </c>
      <c r="I58" s="25">
        <f t="shared" si="7"/>
        <v>26600</v>
      </c>
      <c r="J58" s="37">
        <v>0</v>
      </c>
      <c r="K58" s="41">
        <f t="shared" si="8"/>
        <v>3603.4887795</v>
      </c>
      <c r="L58" s="28">
        <f t="shared" si="14"/>
        <v>8.2229999999999563</v>
      </c>
      <c r="M58" s="31">
        <f t="shared" si="15"/>
        <v>8466.4249602</v>
      </c>
      <c r="N58" s="29">
        <f t="shared" si="9"/>
        <v>2.9999999999999997E-4</v>
      </c>
      <c r="O58" s="30">
        <f t="shared" si="1"/>
        <v>15.6</v>
      </c>
      <c r="P58" s="30">
        <f t="shared" si="2"/>
        <v>14</v>
      </c>
      <c r="Q58" s="31">
        <v>15</v>
      </c>
      <c r="R58" s="31">
        <v>50000</v>
      </c>
      <c r="S58" s="31">
        <f t="shared" si="10"/>
        <v>300000</v>
      </c>
      <c r="T58" s="32">
        <f>0</f>
        <v>0</v>
      </c>
      <c r="U58" s="31">
        <f t="shared" si="3"/>
        <v>0</v>
      </c>
      <c r="V58" s="30">
        <f t="shared" si="4"/>
        <v>0</v>
      </c>
      <c r="W58" s="30">
        <f t="shared" si="11"/>
        <v>0</v>
      </c>
      <c r="X58" s="31">
        <f t="shared" si="6"/>
        <v>0</v>
      </c>
    </row>
    <row r="59" spans="2:24" ht="15" thickBot="1" x14ac:dyDescent="0.35">
      <c r="B59" s="58" t="s">
        <v>32</v>
      </c>
      <c r="C59" s="34">
        <f t="shared" si="0"/>
        <v>2019</v>
      </c>
      <c r="D59" s="35">
        <v>43671</v>
      </c>
      <c r="E59" s="25">
        <f t="shared" si="12"/>
        <v>1</v>
      </c>
      <c r="F59" s="28">
        <f>0</f>
        <v>0</v>
      </c>
      <c r="G59" s="26">
        <f t="shared" si="5"/>
        <v>15</v>
      </c>
      <c r="H59" s="25">
        <f t="shared" si="13"/>
        <v>825</v>
      </c>
      <c r="I59" s="25">
        <f t="shared" si="7"/>
        <v>26600</v>
      </c>
      <c r="J59" s="37">
        <v>0</v>
      </c>
      <c r="K59" s="41">
        <f t="shared" si="8"/>
        <v>3611.7162794999999</v>
      </c>
      <c r="L59" s="28">
        <f t="shared" si="14"/>
        <v>8.2274999999999636</v>
      </c>
      <c r="M59" s="31">
        <f t="shared" si="15"/>
        <v>8594.7739602000001</v>
      </c>
      <c r="N59" s="29">
        <f t="shared" si="9"/>
        <v>2.9999999999999997E-4</v>
      </c>
      <c r="O59" s="30">
        <f t="shared" si="1"/>
        <v>15.6</v>
      </c>
      <c r="P59" s="30">
        <f t="shared" si="2"/>
        <v>14</v>
      </c>
      <c r="Q59" s="31">
        <v>15</v>
      </c>
      <c r="R59" s="31">
        <v>50000</v>
      </c>
      <c r="S59" s="31">
        <f t="shared" si="10"/>
        <v>300000</v>
      </c>
      <c r="T59" s="32">
        <f>0</f>
        <v>0</v>
      </c>
      <c r="U59" s="31">
        <f t="shared" si="3"/>
        <v>0</v>
      </c>
      <c r="V59" s="30">
        <f t="shared" si="4"/>
        <v>0</v>
      </c>
      <c r="W59" s="30">
        <f t="shared" si="11"/>
        <v>0</v>
      </c>
      <c r="X59" s="31">
        <f t="shared" si="6"/>
        <v>0</v>
      </c>
    </row>
    <row r="60" spans="2:24" ht="15" thickBot="1" x14ac:dyDescent="0.35">
      <c r="B60" s="58" t="s">
        <v>32</v>
      </c>
      <c r="C60" s="34">
        <f t="shared" si="0"/>
        <v>2019</v>
      </c>
      <c r="D60" s="35">
        <v>43672</v>
      </c>
      <c r="E60" s="25">
        <f t="shared" si="12"/>
        <v>1</v>
      </c>
      <c r="F60" s="28">
        <f>0</f>
        <v>0</v>
      </c>
      <c r="G60" s="26">
        <f t="shared" si="5"/>
        <v>15</v>
      </c>
      <c r="H60" s="25">
        <f t="shared" si="13"/>
        <v>840</v>
      </c>
      <c r="I60" s="25">
        <f t="shared" si="7"/>
        <v>26600</v>
      </c>
      <c r="J60" s="37">
        <v>0</v>
      </c>
      <c r="K60" s="41">
        <f t="shared" si="8"/>
        <v>3619.9482794999999</v>
      </c>
      <c r="L60" s="28">
        <f t="shared" si="14"/>
        <v>8.2319999999999709</v>
      </c>
      <c r="M60" s="31">
        <f t="shared" si="15"/>
        <v>8723.1931602000004</v>
      </c>
      <c r="N60" s="29">
        <f t="shared" si="9"/>
        <v>2.9999999999999997E-4</v>
      </c>
      <c r="O60" s="30">
        <f t="shared" si="1"/>
        <v>15.6</v>
      </c>
      <c r="P60" s="30">
        <f t="shared" si="2"/>
        <v>14</v>
      </c>
      <c r="Q60" s="31">
        <v>15</v>
      </c>
      <c r="R60" s="31">
        <v>50000</v>
      </c>
      <c r="S60" s="31">
        <f t="shared" si="10"/>
        <v>300000</v>
      </c>
      <c r="T60" s="32">
        <f>0</f>
        <v>0</v>
      </c>
      <c r="U60" s="31">
        <f t="shared" si="3"/>
        <v>0</v>
      </c>
      <c r="V60" s="30">
        <f t="shared" si="4"/>
        <v>0</v>
      </c>
      <c r="W60" s="30">
        <f t="shared" si="11"/>
        <v>0</v>
      </c>
      <c r="X60" s="31">
        <f t="shared" si="6"/>
        <v>0</v>
      </c>
    </row>
    <row r="61" spans="2:24" ht="15" thickBot="1" x14ac:dyDescent="0.35">
      <c r="B61" s="58" t="s">
        <v>32</v>
      </c>
      <c r="C61" s="34">
        <f t="shared" si="0"/>
        <v>2019</v>
      </c>
      <c r="D61" s="35">
        <v>43673</v>
      </c>
      <c r="E61" s="25">
        <f t="shared" si="12"/>
        <v>1</v>
      </c>
      <c r="F61" s="28">
        <f>0</f>
        <v>0</v>
      </c>
      <c r="G61" s="26">
        <f t="shared" si="5"/>
        <v>15</v>
      </c>
      <c r="H61" s="25">
        <f t="shared" si="13"/>
        <v>855</v>
      </c>
      <c r="I61" s="25">
        <f t="shared" si="7"/>
        <v>26600</v>
      </c>
      <c r="J61" s="37">
        <v>0</v>
      </c>
      <c r="K61" s="41">
        <f t="shared" si="8"/>
        <v>3628.1847794999999</v>
      </c>
      <c r="L61" s="28">
        <f t="shared" si="14"/>
        <v>8.2364999999999782</v>
      </c>
      <c r="M61" s="31">
        <f t="shared" si="15"/>
        <v>8851.6825602000008</v>
      </c>
      <c r="N61" s="29">
        <f t="shared" si="9"/>
        <v>2.9999999999999997E-4</v>
      </c>
      <c r="O61" s="30">
        <f t="shared" si="1"/>
        <v>15.6</v>
      </c>
      <c r="P61" s="30">
        <f t="shared" si="2"/>
        <v>14</v>
      </c>
      <c r="Q61" s="31">
        <v>15</v>
      </c>
      <c r="R61" s="31">
        <v>50000</v>
      </c>
      <c r="S61" s="31">
        <f t="shared" si="10"/>
        <v>300000</v>
      </c>
      <c r="T61" s="32">
        <f>0</f>
        <v>0</v>
      </c>
      <c r="U61" s="31">
        <f t="shared" si="3"/>
        <v>0</v>
      </c>
      <c r="V61" s="30">
        <f t="shared" si="4"/>
        <v>0</v>
      </c>
      <c r="W61" s="30">
        <f t="shared" si="11"/>
        <v>0</v>
      </c>
      <c r="X61" s="31">
        <f t="shared" si="6"/>
        <v>0</v>
      </c>
    </row>
    <row r="62" spans="2:24" ht="15" thickBot="1" x14ac:dyDescent="0.35">
      <c r="B62" s="58" t="s">
        <v>32</v>
      </c>
      <c r="C62" s="34">
        <f t="shared" si="0"/>
        <v>2019</v>
      </c>
      <c r="D62" s="35">
        <v>43674</v>
      </c>
      <c r="E62" s="25">
        <f t="shared" si="12"/>
        <v>1</v>
      </c>
      <c r="F62" s="28">
        <f>0</f>
        <v>0</v>
      </c>
      <c r="G62" s="26">
        <f t="shared" si="5"/>
        <v>15</v>
      </c>
      <c r="H62" s="25">
        <f t="shared" si="13"/>
        <v>870</v>
      </c>
      <c r="I62" s="25">
        <f t="shared" si="7"/>
        <v>26600</v>
      </c>
      <c r="J62" s="37">
        <v>0</v>
      </c>
      <c r="K62" s="41">
        <f t="shared" si="8"/>
        <v>3636.4257794999999</v>
      </c>
      <c r="L62" s="28">
        <f t="shared" si="14"/>
        <v>8.2409999999999854</v>
      </c>
      <c r="M62" s="31">
        <f t="shared" si="15"/>
        <v>8980.2421602000013</v>
      </c>
      <c r="N62" s="29">
        <f t="shared" si="9"/>
        <v>2.9999999999999997E-4</v>
      </c>
      <c r="O62" s="30">
        <f t="shared" si="1"/>
        <v>15.6</v>
      </c>
      <c r="P62" s="30">
        <f t="shared" si="2"/>
        <v>14</v>
      </c>
      <c r="Q62" s="31">
        <v>15</v>
      </c>
      <c r="R62" s="31">
        <v>50000</v>
      </c>
      <c r="S62" s="31">
        <f t="shared" si="10"/>
        <v>300000</v>
      </c>
      <c r="T62" s="32">
        <f>0</f>
        <v>0</v>
      </c>
      <c r="U62" s="31">
        <f t="shared" si="3"/>
        <v>0</v>
      </c>
      <c r="V62" s="30">
        <f t="shared" si="4"/>
        <v>0</v>
      </c>
      <c r="W62" s="30">
        <f t="shared" si="11"/>
        <v>0</v>
      </c>
      <c r="X62" s="31">
        <f t="shared" si="6"/>
        <v>0</v>
      </c>
    </row>
    <row r="63" spans="2:24" ht="15" thickBot="1" x14ac:dyDescent="0.35">
      <c r="B63" s="58" t="s">
        <v>32</v>
      </c>
      <c r="C63" s="34">
        <f t="shared" si="0"/>
        <v>2019</v>
      </c>
      <c r="D63" s="35">
        <v>43675</v>
      </c>
      <c r="E63" s="25">
        <f t="shared" si="12"/>
        <v>1</v>
      </c>
      <c r="F63" s="28">
        <f>0</f>
        <v>0</v>
      </c>
      <c r="G63" s="26">
        <f t="shared" si="5"/>
        <v>15</v>
      </c>
      <c r="H63" s="25">
        <f t="shared" si="13"/>
        <v>885</v>
      </c>
      <c r="I63" s="25">
        <f t="shared" si="7"/>
        <v>26600</v>
      </c>
      <c r="J63" s="37">
        <v>0</v>
      </c>
      <c r="K63" s="41">
        <f t="shared" si="8"/>
        <v>3644.6712794999999</v>
      </c>
      <c r="L63" s="28">
        <f t="shared" si="14"/>
        <v>8.2454999999999927</v>
      </c>
      <c r="M63" s="31">
        <f t="shared" si="15"/>
        <v>9108.8719602000019</v>
      </c>
      <c r="N63" s="29">
        <f t="shared" si="9"/>
        <v>2.9999999999999997E-4</v>
      </c>
      <c r="O63" s="30">
        <f t="shared" si="1"/>
        <v>15.6</v>
      </c>
      <c r="P63" s="30">
        <f t="shared" si="2"/>
        <v>14</v>
      </c>
      <c r="Q63" s="31">
        <v>15</v>
      </c>
      <c r="R63" s="31">
        <v>50000</v>
      </c>
      <c r="S63" s="31">
        <f t="shared" si="10"/>
        <v>300000</v>
      </c>
      <c r="T63" s="32">
        <f>0</f>
        <v>0</v>
      </c>
      <c r="U63" s="31">
        <f t="shared" si="3"/>
        <v>0</v>
      </c>
      <c r="V63" s="30">
        <f t="shared" si="4"/>
        <v>0</v>
      </c>
      <c r="W63" s="30">
        <f t="shared" si="11"/>
        <v>0</v>
      </c>
      <c r="X63" s="31">
        <f t="shared" si="6"/>
        <v>0</v>
      </c>
    </row>
    <row r="64" spans="2:24" ht="15" thickBot="1" x14ac:dyDescent="0.35">
      <c r="B64" s="58" t="s">
        <v>32</v>
      </c>
      <c r="C64" s="34">
        <f t="shared" si="0"/>
        <v>2019</v>
      </c>
      <c r="D64" s="35">
        <v>43676</v>
      </c>
      <c r="E64" s="25">
        <f t="shared" si="12"/>
        <v>1</v>
      </c>
      <c r="F64" s="28">
        <f>0</f>
        <v>0</v>
      </c>
      <c r="G64" s="26">
        <f t="shared" si="5"/>
        <v>15</v>
      </c>
      <c r="H64" s="25">
        <f t="shared" si="13"/>
        <v>900</v>
      </c>
      <c r="I64" s="25">
        <f t="shared" si="7"/>
        <v>26600</v>
      </c>
      <c r="J64" s="37">
        <v>0</v>
      </c>
      <c r="K64" s="41">
        <f t="shared" si="8"/>
        <v>3652.9212794999999</v>
      </c>
      <c r="L64" s="28">
        <f t="shared" si="14"/>
        <v>8.25</v>
      </c>
      <c r="M64" s="31">
        <f t="shared" si="15"/>
        <v>9237.5719602000026</v>
      </c>
      <c r="N64" s="29">
        <f t="shared" si="9"/>
        <v>2.9999999999999997E-4</v>
      </c>
      <c r="O64" s="30">
        <f t="shared" si="1"/>
        <v>15.6</v>
      </c>
      <c r="P64" s="30">
        <f t="shared" si="2"/>
        <v>14</v>
      </c>
      <c r="Q64" s="31">
        <v>15</v>
      </c>
      <c r="R64" s="31">
        <v>50000</v>
      </c>
      <c r="S64" s="31">
        <f t="shared" si="10"/>
        <v>300000</v>
      </c>
      <c r="T64" s="32">
        <f>0</f>
        <v>0</v>
      </c>
      <c r="U64" s="31">
        <f t="shared" si="3"/>
        <v>0</v>
      </c>
      <c r="V64" s="30">
        <f t="shared" si="4"/>
        <v>0</v>
      </c>
      <c r="W64" s="30">
        <f t="shared" si="11"/>
        <v>0</v>
      </c>
      <c r="X64" s="31">
        <f t="shared" si="6"/>
        <v>0</v>
      </c>
    </row>
    <row r="65" spans="2:24" ht="15" thickBot="1" x14ac:dyDescent="0.35">
      <c r="B65" s="58" t="s">
        <v>32</v>
      </c>
      <c r="C65" s="34">
        <f t="shared" si="0"/>
        <v>2019</v>
      </c>
      <c r="D65" s="35">
        <v>43677</v>
      </c>
      <c r="E65" s="25">
        <f t="shared" si="12"/>
        <v>1</v>
      </c>
      <c r="F65" s="28">
        <f>0</f>
        <v>0</v>
      </c>
      <c r="G65" s="26">
        <f t="shared" si="5"/>
        <v>15</v>
      </c>
      <c r="H65" s="25">
        <f t="shared" si="13"/>
        <v>915</v>
      </c>
      <c r="I65" s="25">
        <f t="shared" si="7"/>
        <v>26600</v>
      </c>
      <c r="J65" s="37">
        <v>0</v>
      </c>
      <c r="K65" s="41">
        <f t="shared" si="8"/>
        <v>3661.1757794999999</v>
      </c>
      <c r="L65" s="28">
        <f t="shared" si="14"/>
        <v>8.2545000000000073</v>
      </c>
      <c r="M65" s="31">
        <f t="shared" si="15"/>
        <v>9366.3421602000035</v>
      </c>
      <c r="N65" s="29">
        <f t="shared" si="9"/>
        <v>2.9999999999999997E-4</v>
      </c>
      <c r="O65" s="30">
        <f t="shared" si="1"/>
        <v>15.6</v>
      </c>
      <c r="P65" s="30">
        <f t="shared" si="2"/>
        <v>14</v>
      </c>
      <c r="Q65" s="31">
        <v>15</v>
      </c>
      <c r="R65" s="31">
        <v>50000</v>
      </c>
      <c r="S65" s="31">
        <f t="shared" si="10"/>
        <v>300000</v>
      </c>
      <c r="T65" s="32">
        <f>0</f>
        <v>0</v>
      </c>
      <c r="U65" s="31">
        <f t="shared" si="3"/>
        <v>0</v>
      </c>
      <c r="V65" s="30">
        <f t="shared" si="4"/>
        <v>0</v>
      </c>
      <c r="W65" s="30">
        <f t="shared" si="11"/>
        <v>0</v>
      </c>
      <c r="X65" s="31">
        <f t="shared" si="6"/>
        <v>0</v>
      </c>
    </row>
    <row r="66" spans="2:24" ht="15" thickBot="1" x14ac:dyDescent="0.35">
      <c r="B66" s="58" t="s">
        <v>32</v>
      </c>
      <c r="C66" s="34">
        <f t="shared" si="0"/>
        <v>2019</v>
      </c>
      <c r="D66" s="35">
        <v>43678</v>
      </c>
      <c r="E66" s="25">
        <f t="shared" si="12"/>
        <v>1</v>
      </c>
      <c r="F66" s="28">
        <f>0</f>
        <v>0</v>
      </c>
      <c r="G66" s="26">
        <f t="shared" si="5"/>
        <v>15</v>
      </c>
      <c r="H66" s="25">
        <f t="shared" si="13"/>
        <v>930</v>
      </c>
      <c r="I66" s="25">
        <f t="shared" si="7"/>
        <v>26600</v>
      </c>
      <c r="J66" s="37">
        <v>0</v>
      </c>
      <c r="K66" s="41">
        <f t="shared" si="8"/>
        <v>3669.4347794999999</v>
      </c>
      <c r="L66" s="28">
        <f t="shared" si="14"/>
        <v>8.2590000000000146</v>
      </c>
      <c r="M66" s="31">
        <f t="shared" si="15"/>
        <v>9495.1825602000044</v>
      </c>
      <c r="N66" s="29">
        <f t="shared" si="9"/>
        <v>2.9999999999999997E-4</v>
      </c>
      <c r="O66" s="30">
        <f t="shared" si="1"/>
        <v>15.6</v>
      </c>
      <c r="P66" s="30">
        <f t="shared" si="2"/>
        <v>14</v>
      </c>
      <c r="Q66" s="31">
        <v>15</v>
      </c>
      <c r="R66" s="31">
        <v>50000</v>
      </c>
      <c r="S66" s="31">
        <f t="shared" si="10"/>
        <v>300000</v>
      </c>
      <c r="T66" s="32">
        <f>0</f>
        <v>0</v>
      </c>
      <c r="U66" s="31">
        <f t="shared" si="3"/>
        <v>0</v>
      </c>
      <c r="V66" s="30">
        <f t="shared" si="4"/>
        <v>0</v>
      </c>
      <c r="W66" s="30">
        <f t="shared" si="11"/>
        <v>0</v>
      </c>
      <c r="X66" s="31">
        <f t="shared" si="6"/>
        <v>0</v>
      </c>
    </row>
    <row r="67" spans="2:24" ht="15" thickBot="1" x14ac:dyDescent="0.35">
      <c r="B67" s="58" t="s">
        <v>32</v>
      </c>
      <c r="C67" s="34">
        <f t="shared" si="0"/>
        <v>2019</v>
      </c>
      <c r="D67" s="35">
        <v>43679</v>
      </c>
      <c r="E67" s="25">
        <f t="shared" si="12"/>
        <v>1</v>
      </c>
      <c r="F67" s="28">
        <f>0</f>
        <v>0</v>
      </c>
      <c r="G67" s="26">
        <f t="shared" si="5"/>
        <v>15</v>
      </c>
      <c r="H67" s="25">
        <f t="shared" si="13"/>
        <v>945</v>
      </c>
      <c r="I67" s="25">
        <f t="shared" si="7"/>
        <v>26600</v>
      </c>
      <c r="J67" s="37">
        <v>0</v>
      </c>
      <c r="K67" s="41">
        <f t="shared" si="8"/>
        <v>3677.6982794999999</v>
      </c>
      <c r="L67" s="28">
        <f t="shared" si="14"/>
        <v>8.2635000000000218</v>
      </c>
      <c r="M67" s="31">
        <f t="shared" si="15"/>
        <v>9624.0931602000055</v>
      </c>
      <c r="N67" s="29">
        <f t="shared" si="9"/>
        <v>2.9999999999999997E-4</v>
      </c>
      <c r="O67" s="30">
        <f t="shared" si="1"/>
        <v>15.6</v>
      </c>
      <c r="P67" s="30">
        <f t="shared" si="2"/>
        <v>14</v>
      </c>
      <c r="Q67" s="31">
        <v>15</v>
      </c>
      <c r="R67" s="31">
        <v>50000</v>
      </c>
      <c r="S67" s="31">
        <f t="shared" si="10"/>
        <v>300000</v>
      </c>
      <c r="T67" s="32">
        <f>0</f>
        <v>0</v>
      </c>
      <c r="U67" s="31">
        <f t="shared" si="3"/>
        <v>0</v>
      </c>
      <c r="V67" s="30">
        <f t="shared" si="4"/>
        <v>0</v>
      </c>
      <c r="W67" s="30">
        <f t="shared" si="11"/>
        <v>0</v>
      </c>
      <c r="X67" s="31">
        <f t="shared" si="6"/>
        <v>0</v>
      </c>
    </row>
    <row r="68" spans="2:24" ht="15" thickBot="1" x14ac:dyDescent="0.35">
      <c r="B68" s="58" t="s">
        <v>32</v>
      </c>
      <c r="C68" s="34">
        <f t="shared" si="0"/>
        <v>2019</v>
      </c>
      <c r="D68" s="35">
        <v>43680</v>
      </c>
      <c r="E68" s="25">
        <f t="shared" si="12"/>
        <v>1</v>
      </c>
      <c r="F68" s="28">
        <f>0</f>
        <v>0</v>
      </c>
      <c r="G68" s="26">
        <f t="shared" ref="G68:G131" si="16">E68*Q68</f>
        <v>15</v>
      </c>
      <c r="H68" s="25">
        <f t="shared" si="13"/>
        <v>960</v>
      </c>
      <c r="I68" s="25">
        <f t="shared" si="7"/>
        <v>26600</v>
      </c>
      <c r="J68" s="37">
        <v>0</v>
      </c>
      <c r="K68" s="41">
        <f t="shared" si="8"/>
        <v>3685.9662794999999</v>
      </c>
      <c r="L68" s="28">
        <f t="shared" si="14"/>
        <v>8.2680000000000291</v>
      </c>
      <c r="M68" s="31">
        <f t="shared" si="15"/>
        <v>9753.0739602000067</v>
      </c>
      <c r="N68" s="29">
        <f t="shared" si="9"/>
        <v>2.9999999999999997E-4</v>
      </c>
      <c r="O68" s="30">
        <f t="shared" ref="O68:O131" si="17">IF(C68=2019,234/15,IF(C68=2020,207.87/15,2085.3/15))</f>
        <v>15.6</v>
      </c>
      <c r="P68" s="30">
        <f t="shared" ref="P68:P131" si="18">IF(C68=2019,14,IF(C68=2020,12,10))</f>
        <v>14</v>
      </c>
      <c r="Q68" s="31">
        <v>15</v>
      </c>
      <c r="R68" s="31">
        <v>50000</v>
      </c>
      <c r="S68" s="31">
        <f t="shared" si="10"/>
        <v>300000</v>
      </c>
      <c r="T68" s="32">
        <f>0</f>
        <v>0</v>
      </c>
      <c r="U68" s="31">
        <f t="shared" ref="U68:U131" si="19">F68*R68</f>
        <v>0</v>
      </c>
      <c r="V68" s="30">
        <f t="shared" ref="V68:V131" si="20">300000*J68</f>
        <v>0</v>
      </c>
      <c r="W68" s="30">
        <f t="shared" si="11"/>
        <v>0</v>
      </c>
      <c r="X68" s="31">
        <f t="shared" si="6"/>
        <v>0</v>
      </c>
    </row>
    <row r="69" spans="2:24" ht="15" thickBot="1" x14ac:dyDescent="0.35">
      <c r="B69" s="58" t="s">
        <v>32</v>
      </c>
      <c r="C69" s="34">
        <f t="shared" si="0"/>
        <v>2019</v>
      </c>
      <c r="D69" s="35">
        <v>43681</v>
      </c>
      <c r="E69" s="25">
        <f t="shared" si="12"/>
        <v>1</v>
      </c>
      <c r="F69" s="28">
        <f>0</f>
        <v>0</v>
      </c>
      <c r="G69" s="26">
        <f t="shared" si="16"/>
        <v>15</v>
      </c>
      <c r="H69" s="25">
        <f t="shared" si="13"/>
        <v>975</v>
      </c>
      <c r="I69" s="25">
        <f t="shared" si="7"/>
        <v>26600</v>
      </c>
      <c r="J69" s="37">
        <v>0</v>
      </c>
      <c r="K69" s="41">
        <f t="shared" si="8"/>
        <v>3694.2387795</v>
      </c>
      <c r="L69" s="28">
        <f t="shared" si="14"/>
        <v>8.2725000000000364</v>
      </c>
      <c r="M69" s="31">
        <f t="shared" si="15"/>
        <v>9882.124960200008</v>
      </c>
      <c r="N69" s="29">
        <f t="shared" ref="N69:N132" si="21">0.0003</f>
        <v>2.9999999999999997E-4</v>
      </c>
      <c r="O69" s="30">
        <f t="shared" si="17"/>
        <v>15.6</v>
      </c>
      <c r="P69" s="30">
        <f t="shared" si="18"/>
        <v>14</v>
      </c>
      <c r="Q69" s="31">
        <v>15</v>
      </c>
      <c r="R69" s="31">
        <v>50000</v>
      </c>
      <c r="S69" s="31">
        <f t="shared" si="10"/>
        <v>300000</v>
      </c>
      <c r="T69" s="32">
        <f>0</f>
        <v>0</v>
      </c>
      <c r="U69" s="31">
        <f t="shared" si="19"/>
        <v>0</v>
      </c>
      <c r="V69" s="30">
        <f t="shared" si="20"/>
        <v>0</v>
      </c>
      <c r="W69" s="30">
        <f t="shared" si="11"/>
        <v>0</v>
      </c>
      <c r="X69" s="31">
        <f t="shared" ref="X69:X132" si="22">U69+V69+W69</f>
        <v>0</v>
      </c>
    </row>
    <row r="70" spans="2:24" ht="15" thickBot="1" x14ac:dyDescent="0.35">
      <c r="B70" s="58" t="s">
        <v>32</v>
      </c>
      <c r="C70" s="34">
        <f t="shared" ref="C70:C133" si="23">YEAR(D70)</f>
        <v>2019</v>
      </c>
      <c r="D70" s="35">
        <v>43682</v>
      </c>
      <c r="E70" s="25">
        <f t="shared" si="12"/>
        <v>1</v>
      </c>
      <c r="F70" s="28">
        <f>0</f>
        <v>0</v>
      </c>
      <c r="G70" s="26">
        <f t="shared" si="16"/>
        <v>15</v>
      </c>
      <c r="H70" s="25">
        <f t="shared" si="13"/>
        <v>990</v>
      </c>
      <c r="I70" s="25">
        <f t="shared" ref="I70:I133" si="24">I69+J70*20000</f>
        <v>26600</v>
      </c>
      <c r="J70" s="37">
        <v>0</v>
      </c>
      <c r="K70" s="41">
        <f t="shared" ref="K70:K133" si="25">K69+(I70+H70)*N70-X70/O70</f>
        <v>3702.5157795</v>
      </c>
      <c r="L70" s="28">
        <f t="shared" si="14"/>
        <v>8.2770000000000437</v>
      </c>
      <c r="M70" s="31">
        <f t="shared" si="15"/>
        <v>10011.246160200009</v>
      </c>
      <c r="N70" s="29">
        <f t="shared" si="21"/>
        <v>2.9999999999999997E-4</v>
      </c>
      <c r="O70" s="30">
        <f t="shared" si="17"/>
        <v>15.6</v>
      </c>
      <c r="P70" s="30">
        <f t="shared" si="18"/>
        <v>14</v>
      </c>
      <c r="Q70" s="31">
        <v>15</v>
      </c>
      <c r="R70" s="31">
        <v>50000</v>
      </c>
      <c r="S70" s="31">
        <f t="shared" ref="S70:S133" si="26">300000</f>
        <v>300000</v>
      </c>
      <c r="T70" s="32">
        <f>0</f>
        <v>0</v>
      </c>
      <c r="U70" s="31">
        <f t="shared" si="19"/>
        <v>0</v>
      </c>
      <c r="V70" s="30">
        <f t="shared" si="20"/>
        <v>0</v>
      </c>
      <c r="W70" s="30">
        <f t="shared" ref="W70:W133" si="27">T70*500000</f>
        <v>0</v>
      </c>
      <c r="X70" s="31">
        <f t="shared" si="22"/>
        <v>0</v>
      </c>
    </row>
    <row r="71" spans="2:24" ht="15" thickBot="1" x14ac:dyDescent="0.35">
      <c r="B71" s="58" t="s">
        <v>32</v>
      </c>
      <c r="C71" s="34">
        <f t="shared" si="23"/>
        <v>2019</v>
      </c>
      <c r="D71" s="35">
        <v>43683</v>
      </c>
      <c r="E71" s="25">
        <f t="shared" ref="E71:E134" si="28">E70+F71</f>
        <v>1</v>
      </c>
      <c r="F71" s="28">
        <f>0</f>
        <v>0</v>
      </c>
      <c r="G71" s="26">
        <f t="shared" si="16"/>
        <v>15</v>
      </c>
      <c r="H71" s="25">
        <f t="shared" ref="H71:H134" si="29">H70+G71</f>
        <v>1005</v>
      </c>
      <c r="I71" s="25">
        <f t="shared" si="24"/>
        <v>26600</v>
      </c>
      <c r="J71" s="37">
        <v>0</v>
      </c>
      <c r="K71" s="41">
        <f t="shared" si="25"/>
        <v>3710.7972795000001</v>
      </c>
      <c r="L71" s="28">
        <f t="shared" ref="L71:L134" si="30">K71-K70</f>
        <v>8.2815000000000509</v>
      </c>
      <c r="M71" s="31">
        <f t="shared" ref="M71:M134" si="31">L71*O71+M70</f>
        <v>10140.437560200011</v>
      </c>
      <c r="N71" s="29">
        <f t="shared" si="21"/>
        <v>2.9999999999999997E-4</v>
      </c>
      <c r="O71" s="30">
        <f t="shared" si="17"/>
        <v>15.6</v>
      </c>
      <c r="P71" s="30">
        <f t="shared" si="18"/>
        <v>14</v>
      </c>
      <c r="Q71" s="31">
        <v>15</v>
      </c>
      <c r="R71" s="31">
        <v>50000</v>
      </c>
      <c r="S71" s="31">
        <f t="shared" si="26"/>
        <v>300000</v>
      </c>
      <c r="T71" s="32">
        <f>0</f>
        <v>0</v>
      </c>
      <c r="U71" s="31">
        <f t="shared" si="19"/>
        <v>0</v>
      </c>
      <c r="V71" s="30">
        <f t="shared" si="20"/>
        <v>0</v>
      </c>
      <c r="W71" s="30">
        <f t="shared" si="27"/>
        <v>0</v>
      </c>
      <c r="X71" s="31">
        <f t="shared" si="22"/>
        <v>0</v>
      </c>
    </row>
    <row r="72" spans="2:24" ht="15" thickBot="1" x14ac:dyDescent="0.35">
      <c r="B72" s="58" t="s">
        <v>32</v>
      </c>
      <c r="C72" s="34">
        <f t="shared" si="23"/>
        <v>2019</v>
      </c>
      <c r="D72" s="35">
        <v>43684</v>
      </c>
      <c r="E72" s="25">
        <f t="shared" si="28"/>
        <v>1</v>
      </c>
      <c r="F72" s="28">
        <f>0</f>
        <v>0</v>
      </c>
      <c r="G72" s="26">
        <f t="shared" si="16"/>
        <v>15</v>
      </c>
      <c r="H72" s="25">
        <f t="shared" si="29"/>
        <v>1020</v>
      </c>
      <c r="I72" s="25">
        <f t="shared" si="24"/>
        <v>26600</v>
      </c>
      <c r="J72" s="37">
        <v>0</v>
      </c>
      <c r="K72" s="41">
        <f t="shared" si="25"/>
        <v>3719.0832795000001</v>
      </c>
      <c r="L72" s="28">
        <f t="shared" si="30"/>
        <v>8.2860000000000582</v>
      </c>
      <c r="M72" s="31">
        <f t="shared" si="31"/>
        <v>10269.699160200013</v>
      </c>
      <c r="N72" s="29">
        <f t="shared" si="21"/>
        <v>2.9999999999999997E-4</v>
      </c>
      <c r="O72" s="30">
        <f t="shared" si="17"/>
        <v>15.6</v>
      </c>
      <c r="P72" s="30">
        <f t="shared" si="18"/>
        <v>14</v>
      </c>
      <c r="Q72" s="31">
        <v>15</v>
      </c>
      <c r="R72" s="31">
        <v>50000</v>
      </c>
      <c r="S72" s="31">
        <f t="shared" si="26"/>
        <v>300000</v>
      </c>
      <c r="T72" s="32">
        <f>0</f>
        <v>0</v>
      </c>
      <c r="U72" s="31">
        <f t="shared" si="19"/>
        <v>0</v>
      </c>
      <c r="V72" s="30">
        <f t="shared" si="20"/>
        <v>0</v>
      </c>
      <c r="W72" s="30">
        <f t="shared" si="27"/>
        <v>0</v>
      </c>
      <c r="X72" s="31">
        <f t="shared" si="22"/>
        <v>0</v>
      </c>
    </row>
    <row r="73" spans="2:24" ht="15" thickBot="1" x14ac:dyDescent="0.35">
      <c r="B73" s="58" t="s">
        <v>32</v>
      </c>
      <c r="C73" s="34">
        <f t="shared" si="23"/>
        <v>2019</v>
      </c>
      <c r="D73" s="35">
        <v>43685</v>
      </c>
      <c r="E73" s="25">
        <f t="shared" si="28"/>
        <v>1</v>
      </c>
      <c r="F73" s="28">
        <f>0</f>
        <v>0</v>
      </c>
      <c r="G73" s="26">
        <f t="shared" si="16"/>
        <v>15</v>
      </c>
      <c r="H73" s="25">
        <f t="shared" si="29"/>
        <v>1035</v>
      </c>
      <c r="I73" s="25">
        <f t="shared" si="24"/>
        <v>26600</v>
      </c>
      <c r="J73" s="37">
        <v>0</v>
      </c>
      <c r="K73" s="41">
        <f t="shared" si="25"/>
        <v>3727.3737795000002</v>
      </c>
      <c r="L73" s="28">
        <f t="shared" si="30"/>
        <v>8.2905000000000655</v>
      </c>
      <c r="M73" s="31">
        <f t="shared" si="31"/>
        <v>10399.030960200014</v>
      </c>
      <c r="N73" s="29">
        <f t="shared" si="21"/>
        <v>2.9999999999999997E-4</v>
      </c>
      <c r="O73" s="30">
        <f t="shared" si="17"/>
        <v>15.6</v>
      </c>
      <c r="P73" s="30">
        <f t="shared" si="18"/>
        <v>14</v>
      </c>
      <c r="Q73" s="31">
        <v>15</v>
      </c>
      <c r="R73" s="31">
        <v>50000</v>
      </c>
      <c r="S73" s="31">
        <f t="shared" si="26"/>
        <v>300000</v>
      </c>
      <c r="T73" s="32">
        <f>0</f>
        <v>0</v>
      </c>
      <c r="U73" s="31">
        <f t="shared" si="19"/>
        <v>0</v>
      </c>
      <c r="V73" s="30">
        <f t="shared" si="20"/>
        <v>0</v>
      </c>
      <c r="W73" s="30">
        <f t="shared" si="27"/>
        <v>0</v>
      </c>
      <c r="X73" s="31">
        <f t="shared" si="22"/>
        <v>0</v>
      </c>
    </row>
    <row r="74" spans="2:24" ht="15" thickBot="1" x14ac:dyDescent="0.35">
      <c r="B74" s="58" t="s">
        <v>32</v>
      </c>
      <c r="C74" s="34">
        <f t="shared" si="23"/>
        <v>2019</v>
      </c>
      <c r="D74" s="35">
        <v>43686</v>
      </c>
      <c r="E74" s="25">
        <f t="shared" si="28"/>
        <v>1</v>
      </c>
      <c r="F74" s="28">
        <f>0</f>
        <v>0</v>
      </c>
      <c r="G74" s="26">
        <f t="shared" si="16"/>
        <v>15</v>
      </c>
      <c r="H74" s="25">
        <f t="shared" si="29"/>
        <v>1050</v>
      </c>
      <c r="I74" s="25">
        <f t="shared" si="24"/>
        <v>26600</v>
      </c>
      <c r="J74" s="37">
        <v>0</v>
      </c>
      <c r="K74" s="41">
        <f t="shared" si="25"/>
        <v>3735.6687795000003</v>
      </c>
      <c r="L74" s="28">
        <f t="shared" si="30"/>
        <v>8.2950000000000728</v>
      </c>
      <c r="M74" s="31">
        <f t="shared" si="31"/>
        <v>10528.432960200016</v>
      </c>
      <c r="N74" s="29">
        <f t="shared" si="21"/>
        <v>2.9999999999999997E-4</v>
      </c>
      <c r="O74" s="30">
        <f t="shared" si="17"/>
        <v>15.6</v>
      </c>
      <c r="P74" s="30">
        <f t="shared" si="18"/>
        <v>14</v>
      </c>
      <c r="Q74" s="31">
        <v>15</v>
      </c>
      <c r="R74" s="31">
        <v>50000</v>
      </c>
      <c r="S74" s="31">
        <f t="shared" si="26"/>
        <v>300000</v>
      </c>
      <c r="T74" s="32">
        <f>0</f>
        <v>0</v>
      </c>
      <c r="U74" s="31">
        <f t="shared" si="19"/>
        <v>0</v>
      </c>
      <c r="V74" s="30">
        <f t="shared" si="20"/>
        <v>0</v>
      </c>
      <c r="W74" s="30">
        <f t="shared" si="27"/>
        <v>0</v>
      </c>
      <c r="X74" s="31">
        <f t="shared" si="22"/>
        <v>0</v>
      </c>
    </row>
    <row r="75" spans="2:24" ht="15" thickBot="1" x14ac:dyDescent="0.35">
      <c r="B75" s="58" t="s">
        <v>32</v>
      </c>
      <c r="C75" s="34">
        <f t="shared" si="23"/>
        <v>2019</v>
      </c>
      <c r="D75" s="35">
        <v>43687</v>
      </c>
      <c r="E75" s="25">
        <f t="shared" si="28"/>
        <v>1</v>
      </c>
      <c r="F75" s="28">
        <f>0</f>
        <v>0</v>
      </c>
      <c r="G75" s="26">
        <f t="shared" si="16"/>
        <v>15</v>
      </c>
      <c r="H75" s="25">
        <f t="shared" si="29"/>
        <v>1065</v>
      </c>
      <c r="I75" s="25">
        <f t="shared" si="24"/>
        <v>26600</v>
      </c>
      <c r="J75" s="37">
        <v>0</v>
      </c>
      <c r="K75" s="41">
        <f t="shared" si="25"/>
        <v>3743.9682795000003</v>
      </c>
      <c r="L75" s="28">
        <f t="shared" si="30"/>
        <v>8.29950000000008</v>
      </c>
      <c r="M75" s="31">
        <f t="shared" si="31"/>
        <v>10657.905160200018</v>
      </c>
      <c r="N75" s="29">
        <f t="shared" si="21"/>
        <v>2.9999999999999997E-4</v>
      </c>
      <c r="O75" s="30">
        <f t="shared" si="17"/>
        <v>15.6</v>
      </c>
      <c r="P75" s="30">
        <f t="shared" si="18"/>
        <v>14</v>
      </c>
      <c r="Q75" s="31">
        <v>15</v>
      </c>
      <c r="R75" s="31">
        <v>50000</v>
      </c>
      <c r="S75" s="31">
        <f t="shared" si="26"/>
        <v>300000</v>
      </c>
      <c r="T75" s="32">
        <f>0</f>
        <v>0</v>
      </c>
      <c r="U75" s="31">
        <f t="shared" si="19"/>
        <v>0</v>
      </c>
      <c r="V75" s="30">
        <f t="shared" si="20"/>
        <v>0</v>
      </c>
      <c r="W75" s="30">
        <f t="shared" si="27"/>
        <v>0</v>
      </c>
      <c r="X75" s="31">
        <f t="shared" si="22"/>
        <v>0</v>
      </c>
    </row>
    <row r="76" spans="2:24" ht="15" thickBot="1" x14ac:dyDescent="0.35">
      <c r="B76" s="58" t="s">
        <v>32</v>
      </c>
      <c r="C76" s="34">
        <f t="shared" si="23"/>
        <v>2019</v>
      </c>
      <c r="D76" s="35">
        <v>43688</v>
      </c>
      <c r="E76" s="25">
        <f t="shared" si="28"/>
        <v>1</v>
      </c>
      <c r="F76" s="28">
        <f>0</f>
        <v>0</v>
      </c>
      <c r="G76" s="26">
        <f t="shared" si="16"/>
        <v>15</v>
      </c>
      <c r="H76" s="25">
        <f t="shared" si="29"/>
        <v>1080</v>
      </c>
      <c r="I76" s="25">
        <f t="shared" si="24"/>
        <v>26600</v>
      </c>
      <c r="J76" s="37">
        <v>0</v>
      </c>
      <c r="K76" s="41">
        <f t="shared" si="25"/>
        <v>3752.2722795000004</v>
      </c>
      <c r="L76" s="28">
        <f t="shared" si="30"/>
        <v>8.3040000000000873</v>
      </c>
      <c r="M76" s="31">
        <f t="shared" si="31"/>
        <v>10787.44756020002</v>
      </c>
      <c r="N76" s="29">
        <f t="shared" si="21"/>
        <v>2.9999999999999997E-4</v>
      </c>
      <c r="O76" s="30">
        <f t="shared" si="17"/>
        <v>15.6</v>
      </c>
      <c r="P76" s="30">
        <f t="shared" si="18"/>
        <v>14</v>
      </c>
      <c r="Q76" s="31">
        <v>15</v>
      </c>
      <c r="R76" s="31">
        <v>50000</v>
      </c>
      <c r="S76" s="31">
        <f t="shared" si="26"/>
        <v>300000</v>
      </c>
      <c r="T76" s="32">
        <f>0</f>
        <v>0</v>
      </c>
      <c r="U76" s="31">
        <f t="shared" si="19"/>
        <v>0</v>
      </c>
      <c r="V76" s="30">
        <f t="shared" si="20"/>
        <v>0</v>
      </c>
      <c r="W76" s="30">
        <f t="shared" si="27"/>
        <v>0</v>
      </c>
      <c r="X76" s="31">
        <f t="shared" si="22"/>
        <v>0</v>
      </c>
    </row>
    <row r="77" spans="2:24" ht="15" thickBot="1" x14ac:dyDescent="0.35">
      <c r="B77" s="58" t="s">
        <v>32</v>
      </c>
      <c r="C77" s="34">
        <f t="shared" si="23"/>
        <v>2019</v>
      </c>
      <c r="D77" s="35">
        <v>43689</v>
      </c>
      <c r="E77" s="25">
        <f t="shared" si="28"/>
        <v>1</v>
      </c>
      <c r="F77" s="28">
        <f>0</f>
        <v>0</v>
      </c>
      <c r="G77" s="26">
        <f t="shared" si="16"/>
        <v>15</v>
      </c>
      <c r="H77" s="25">
        <f t="shared" si="29"/>
        <v>1095</v>
      </c>
      <c r="I77" s="25">
        <f t="shared" si="24"/>
        <v>26600</v>
      </c>
      <c r="J77" s="37">
        <v>0</v>
      </c>
      <c r="K77" s="41">
        <f t="shared" si="25"/>
        <v>3760.5807795000005</v>
      </c>
      <c r="L77" s="28">
        <f t="shared" si="30"/>
        <v>8.3085000000000946</v>
      </c>
      <c r="M77" s="31">
        <f t="shared" si="31"/>
        <v>10917.060160200022</v>
      </c>
      <c r="N77" s="29">
        <f t="shared" si="21"/>
        <v>2.9999999999999997E-4</v>
      </c>
      <c r="O77" s="30">
        <f t="shared" si="17"/>
        <v>15.6</v>
      </c>
      <c r="P77" s="30">
        <f t="shared" si="18"/>
        <v>14</v>
      </c>
      <c r="Q77" s="31">
        <v>15</v>
      </c>
      <c r="R77" s="31">
        <v>50000</v>
      </c>
      <c r="S77" s="31">
        <f t="shared" si="26"/>
        <v>300000</v>
      </c>
      <c r="T77" s="32">
        <f>0</f>
        <v>0</v>
      </c>
      <c r="U77" s="31">
        <f t="shared" si="19"/>
        <v>0</v>
      </c>
      <c r="V77" s="30">
        <f t="shared" si="20"/>
        <v>0</v>
      </c>
      <c r="W77" s="30">
        <f t="shared" si="27"/>
        <v>0</v>
      </c>
      <c r="X77" s="31">
        <f t="shared" si="22"/>
        <v>0</v>
      </c>
    </row>
    <row r="78" spans="2:24" ht="15" thickBot="1" x14ac:dyDescent="0.35">
      <c r="B78" s="58" t="s">
        <v>32</v>
      </c>
      <c r="C78" s="34">
        <f t="shared" si="23"/>
        <v>2019</v>
      </c>
      <c r="D78" s="35">
        <v>43690</v>
      </c>
      <c r="E78" s="25">
        <f t="shared" si="28"/>
        <v>1</v>
      </c>
      <c r="F78" s="28">
        <f>0</f>
        <v>0</v>
      </c>
      <c r="G78" s="26">
        <f t="shared" si="16"/>
        <v>15</v>
      </c>
      <c r="H78" s="25">
        <f t="shared" si="29"/>
        <v>1110</v>
      </c>
      <c r="I78" s="25">
        <f t="shared" si="24"/>
        <v>26600</v>
      </c>
      <c r="J78" s="37">
        <v>0</v>
      </c>
      <c r="K78" s="41">
        <f t="shared" si="25"/>
        <v>3768.8937795000006</v>
      </c>
      <c r="L78" s="28">
        <f t="shared" si="30"/>
        <v>8.3130000000001019</v>
      </c>
      <c r="M78" s="31">
        <f t="shared" si="31"/>
        <v>11046.742960200025</v>
      </c>
      <c r="N78" s="29">
        <f t="shared" si="21"/>
        <v>2.9999999999999997E-4</v>
      </c>
      <c r="O78" s="30">
        <f t="shared" si="17"/>
        <v>15.6</v>
      </c>
      <c r="P78" s="30">
        <f t="shared" si="18"/>
        <v>14</v>
      </c>
      <c r="Q78" s="31">
        <v>15</v>
      </c>
      <c r="R78" s="31">
        <v>50000</v>
      </c>
      <c r="S78" s="31">
        <f t="shared" si="26"/>
        <v>300000</v>
      </c>
      <c r="T78" s="32">
        <f>0</f>
        <v>0</v>
      </c>
      <c r="U78" s="31">
        <f t="shared" si="19"/>
        <v>0</v>
      </c>
      <c r="V78" s="30">
        <f t="shared" si="20"/>
        <v>0</v>
      </c>
      <c r="W78" s="30">
        <f t="shared" si="27"/>
        <v>0</v>
      </c>
      <c r="X78" s="31">
        <f t="shared" si="22"/>
        <v>0</v>
      </c>
    </row>
    <row r="79" spans="2:24" ht="15" thickBot="1" x14ac:dyDescent="0.35">
      <c r="B79" s="58" t="s">
        <v>32</v>
      </c>
      <c r="C79" s="34">
        <f t="shared" si="23"/>
        <v>2019</v>
      </c>
      <c r="D79" s="35">
        <v>43691</v>
      </c>
      <c r="E79" s="25">
        <f t="shared" si="28"/>
        <v>1</v>
      </c>
      <c r="F79" s="28">
        <f>0</f>
        <v>0</v>
      </c>
      <c r="G79" s="26">
        <f t="shared" si="16"/>
        <v>15</v>
      </c>
      <c r="H79" s="25">
        <f t="shared" si="29"/>
        <v>1125</v>
      </c>
      <c r="I79" s="25">
        <f t="shared" si="24"/>
        <v>26600</v>
      </c>
      <c r="J79" s="37">
        <v>0</v>
      </c>
      <c r="K79" s="41">
        <f t="shared" si="25"/>
        <v>3777.2112795000007</v>
      </c>
      <c r="L79" s="28">
        <f t="shared" si="30"/>
        <v>8.3175000000001091</v>
      </c>
      <c r="M79" s="31">
        <f t="shared" si="31"/>
        <v>11176.495960200027</v>
      </c>
      <c r="N79" s="29">
        <f t="shared" si="21"/>
        <v>2.9999999999999997E-4</v>
      </c>
      <c r="O79" s="30">
        <f t="shared" si="17"/>
        <v>15.6</v>
      </c>
      <c r="P79" s="30">
        <f t="shared" si="18"/>
        <v>14</v>
      </c>
      <c r="Q79" s="31">
        <v>15</v>
      </c>
      <c r="R79" s="31">
        <v>50000</v>
      </c>
      <c r="S79" s="31">
        <f t="shared" si="26"/>
        <v>300000</v>
      </c>
      <c r="T79" s="32">
        <f>0</f>
        <v>0</v>
      </c>
      <c r="U79" s="31">
        <f t="shared" si="19"/>
        <v>0</v>
      </c>
      <c r="V79" s="30">
        <f t="shared" si="20"/>
        <v>0</v>
      </c>
      <c r="W79" s="30">
        <f t="shared" si="27"/>
        <v>0</v>
      </c>
      <c r="X79" s="31">
        <f t="shared" si="22"/>
        <v>0</v>
      </c>
    </row>
    <row r="80" spans="2:24" ht="15" thickBot="1" x14ac:dyDescent="0.35">
      <c r="B80" s="58" t="s">
        <v>32</v>
      </c>
      <c r="C80" s="34">
        <f t="shared" si="23"/>
        <v>2019</v>
      </c>
      <c r="D80" s="35">
        <v>43692</v>
      </c>
      <c r="E80" s="25">
        <f t="shared" si="28"/>
        <v>1</v>
      </c>
      <c r="F80" s="28">
        <f>0</f>
        <v>0</v>
      </c>
      <c r="G80" s="26">
        <f t="shared" si="16"/>
        <v>15</v>
      </c>
      <c r="H80" s="25">
        <f t="shared" si="29"/>
        <v>1140</v>
      </c>
      <c r="I80" s="25">
        <f t="shared" si="24"/>
        <v>26600</v>
      </c>
      <c r="J80" s="37">
        <v>0</v>
      </c>
      <c r="K80" s="41">
        <f t="shared" si="25"/>
        <v>3785.5332795000008</v>
      </c>
      <c r="L80" s="28">
        <f t="shared" si="30"/>
        <v>8.3220000000001164</v>
      </c>
      <c r="M80" s="31">
        <f t="shared" si="31"/>
        <v>11306.31916020003</v>
      </c>
      <c r="N80" s="29">
        <f t="shared" si="21"/>
        <v>2.9999999999999997E-4</v>
      </c>
      <c r="O80" s="30">
        <f t="shared" si="17"/>
        <v>15.6</v>
      </c>
      <c r="P80" s="30">
        <f t="shared" si="18"/>
        <v>14</v>
      </c>
      <c r="Q80" s="31">
        <v>15</v>
      </c>
      <c r="R80" s="31">
        <v>50000</v>
      </c>
      <c r="S80" s="31">
        <f t="shared" si="26"/>
        <v>300000</v>
      </c>
      <c r="T80" s="32">
        <f>0</f>
        <v>0</v>
      </c>
      <c r="U80" s="31">
        <f t="shared" si="19"/>
        <v>0</v>
      </c>
      <c r="V80" s="30">
        <f t="shared" si="20"/>
        <v>0</v>
      </c>
      <c r="W80" s="30">
        <f t="shared" si="27"/>
        <v>0</v>
      </c>
      <c r="X80" s="31">
        <f t="shared" si="22"/>
        <v>0</v>
      </c>
    </row>
    <row r="81" spans="2:24" ht="15" thickBot="1" x14ac:dyDescent="0.35">
      <c r="B81" s="58" t="s">
        <v>32</v>
      </c>
      <c r="C81" s="34">
        <f t="shared" si="23"/>
        <v>2019</v>
      </c>
      <c r="D81" s="35">
        <v>43693</v>
      </c>
      <c r="E81" s="25">
        <f t="shared" si="28"/>
        <v>1</v>
      </c>
      <c r="F81" s="28">
        <f>0</f>
        <v>0</v>
      </c>
      <c r="G81" s="26">
        <f t="shared" si="16"/>
        <v>15</v>
      </c>
      <c r="H81" s="25">
        <f t="shared" si="29"/>
        <v>1155</v>
      </c>
      <c r="I81" s="25">
        <f t="shared" si="24"/>
        <v>26600</v>
      </c>
      <c r="J81" s="37">
        <v>0</v>
      </c>
      <c r="K81" s="41">
        <f t="shared" si="25"/>
        <v>3793.859779500001</v>
      </c>
      <c r="L81" s="28">
        <f t="shared" si="30"/>
        <v>8.3265000000001237</v>
      </c>
      <c r="M81" s="31">
        <f t="shared" si="31"/>
        <v>11436.212560200032</v>
      </c>
      <c r="N81" s="29">
        <f t="shared" si="21"/>
        <v>2.9999999999999997E-4</v>
      </c>
      <c r="O81" s="30">
        <f t="shared" si="17"/>
        <v>15.6</v>
      </c>
      <c r="P81" s="30">
        <f t="shared" si="18"/>
        <v>14</v>
      </c>
      <c r="Q81" s="31">
        <v>15</v>
      </c>
      <c r="R81" s="31">
        <v>50000</v>
      </c>
      <c r="S81" s="31">
        <f t="shared" si="26"/>
        <v>300000</v>
      </c>
      <c r="T81" s="32">
        <f>0</f>
        <v>0</v>
      </c>
      <c r="U81" s="31">
        <f t="shared" si="19"/>
        <v>0</v>
      </c>
      <c r="V81" s="30">
        <f t="shared" si="20"/>
        <v>0</v>
      </c>
      <c r="W81" s="30">
        <f t="shared" si="27"/>
        <v>0</v>
      </c>
      <c r="X81" s="31">
        <f t="shared" si="22"/>
        <v>0</v>
      </c>
    </row>
    <row r="82" spans="2:24" ht="15" thickBot="1" x14ac:dyDescent="0.35">
      <c r="B82" s="58" t="s">
        <v>32</v>
      </c>
      <c r="C82" s="34">
        <f t="shared" si="23"/>
        <v>2019</v>
      </c>
      <c r="D82" s="35">
        <v>43694</v>
      </c>
      <c r="E82" s="25">
        <f t="shared" si="28"/>
        <v>1</v>
      </c>
      <c r="F82" s="28">
        <f>0</f>
        <v>0</v>
      </c>
      <c r="G82" s="26">
        <f t="shared" si="16"/>
        <v>15</v>
      </c>
      <c r="H82" s="25">
        <f t="shared" si="29"/>
        <v>1170</v>
      </c>
      <c r="I82" s="25">
        <f t="shared" si="24"/>
        <v>26600</v>
      </c>
      <c r="J82" s="37">
        <v>0</v>
      </c>
      <c r="K82" s="41">
        <f t="shared" si="25"/>
        <v>3802.1907795000011</v>
      </c>
      <c r="L82" s="28">
        <f t="shared" si="30"/>
        <v>8.331000000000131</v>
      </c>
      <c r="M82" s="31">
        <f t="shared" si="31"/>
        <v>11566.176160200035</v>
      </c>
      <c r="N82" s="29">
        <f t="shared" si="21"/>
        <v>2.9999999999999997E-4</v>
      </c>
      <c r="O82" s="30">
        <f t="shared" si="17"/>
        <v>15.6</v>
      </c>
      <c r="P82" s="30">
        <f t="shared" si="18"/>
        <v>14</v>
      </c>
      <c r="Q82" s="31">
        <v>15</v>
      </c>
      <c r="R82" s="31">
        <v>50000</v>
      </c>
      <c r="S82" s="31">
        <f t="shared" si="26"/>
        <v>300000</v>
      </c>
      <c r="T82" s="32">
        <f>0</f>
        <v>0</v>
      </c>
      <c r="U82" s="31">
        <f t="shared" si="19"/>
        <v>0</v>
      </c>
      <c r="V82" s="30">
        <f t="shared" si="20"/>
        <v>0</v>
      </c>
      <c r="W82" s="30">
        <f t="shared" si="27"/>
        <v>0</v>
      </c>
      <c r="X82" s="31">
        <f t="shared" si="22"/>
        <v>0</v>
      </c>
    </row>
    <row r="83" spans="2:24" ht="15" thickBot="1" x14ac:dyDescent="0.35">
      <c r="B83" s="58" t="s">
        <v>32</v>
      </c>
      <c r="C83" s="34">
        <f t="shared" si="23"/>
        <v>2019</v>
      </c>
      <c r="D83" s="35">
        <v>43695</v>
      </c>
      <c r="E83" s="25">
        <f t="shared" si="28"/>
        <v>1</v>
      </c>
      <c r="F83" s="28">
        <f>0</f>
        <v>0</v>
      </c>
      <c r="G83" s="26">
        <f t="shared" si="16"/>
        <v>15</v>
      </c>
      <c r="H83" s="25">
        <f t="shared" si="29"/>
        <v>1185</v>
      </c>
      <c r="I83" s="25">
        <f t="shared" si="24"/>
        <v>26600</v>
      </c>
      <c r="J83" s="37">
        <v>0</v>
      </c>
      <c r="K83" s="41">
        <f t="shared" si="25"/>
        <v>3810.5262795000012</v>
      </c>
      <c r="L83" s="28">
        <f t="shared" si="30"/>
        <v>8.3355000000001382</v>
      </c>
      <c r="M83" s="31">
        <f t="shared" si="31"/>
        <v>11696.209960200038</v>
      </c>
      <c r="N83" s="29">
        <f t="shared" si="21"/>
        <v>2.9999999999999997E-4</v>
      </c>
      <c r="O83" s="30">
        <f t="shared" si="17"/>
        <v>15.6</v>
      </c>
      <c r="P83" s="30">
        <f t="shared" si="18"/>
        <v>14</v>
      </c>
      <c r="Q83" s="31">
        <v>15</v>
      </c>
      <c r="R83" s="31">
        <v>50000</v>
      </c>
      <c r="S83" s="31">
        <f t="shared" si="26"/>
        <v>300000</v>
      </c>
      <c r="T83" s="32">
        <f>0</f>
        <v>0</v>
      </c>
      <c r="U83" s="31">
        <f t="shared" si="19"/>
        <v>0</v>
      </c>
      <c r="V83" s="30">
        <f t="shared" si="20"/>
        <v>0</v>
      </c>
      <c r="W83" s="30">
        <f t="shared" si="27"/>
        <v>0</v>
      </c>
      <c r="X83" s="31">
        <f t="shared" si="22"/>
        <v>0</v>
      </c>
    </row>
    <row r="84" spans="2:24" ht="15" thickBot="1" x14ac:dyDescent="0.35">
      <c r="B84" s="58" t="s">
        <v>32</v>
      </c>
      <c r="C84" s="34">
        <f t="shared" si="23"/>
        <v>2019</v>
      </c>
      <c r="D84" s="35">
        <v>43696</v>
      </c>
      <c r="E84" s="25">
        <f t="shared" si="28"/>
        <v>1</v>
      </c>
      <c r="F84" s="28">
        <f>0</f>
        <v>0</v>
      </c>
      <c r="G84" s="26">
        <f t="shared" si="16"/>
        <v>15</v>
      </c>
      <c r="H84" s="25">
        <f t="shared" si="29"/>
        <v>1200</v>
      </c>
      <c r="I84" s="25">
        <f t="shared" si="24"/>
        <v>26600</v>
      </c>
      <c r="J84" s="37">
        <v>0</v>
      </c>
      <c r="K84" s="41">
        <f t="shared" si="25"/>
        <v>3818.8662795000014</v>
      </c>
      <c r="L84" s="28">
        <f t="shared" si="30"/>
        <v>8.3400000000001455</v>
      </c>
      <c r="M84" s="31">
        <f t="shared" si="31"/>
        <v>11826.313960200041</v>
      </c>
      <c r="N84" s="29">
        <f t="shared" si="21"/>
        <v>2.9999999999999997E-4</v>
      </c>
      <c r="O84" s="30">
        <f t="shared" si="17"/>
        <v>15.6</v>
      </c>
      <c r="P84" s="30">
        <f t="shared" si="18"/>
        <v>14</v>
      </c>
      <c r="Q84" s="31">
        <v>15</v>
      </c>
      <c r="R84" s="31">
        <v>50000</v>
      </c>
      <c r="S84" s="31">
        <f t="shared" si="26"/>
        <v>300000</v>
      </c>
      <c r="T84" s="32">
        <f>0</f>
        <v>0</v>
      </c>
      <c r="U84" s="31">
        <f t="shared" si="19"/>
        <v>0</v>
      </c>
      <c r="V84" s="30">
        <f t="shared" si="20"/>
        <v>0</v>
      </c>
      <c r="W84" s="30">
        <f t="shared" si="27"/>
        <v>0</v>
      </c>
      <c r="X84" s="31">
        <f t="shared" si="22"/>
        <v>0</v>
      </c>
    </row>
    <row r="85" spans="2:24" ht="15" thickBot="1" x14ac:dyDescent="0.35">
      <c r="B85" s="58" t="s">
        <v>32</v>
      </c>
      <c r="C85" s="34">
        <f t="shared" si="23"/>
        <v>2019</v>
      </c>
      <c r="D85" s="35">
        <v>43697</v>
      </c>
      <c r="E85" s="25">
        <f t="shared" si="28"/>
        <v>1</v>
      </c>
      <c r="F85" s="28">
        <f>0</f>
        <v>0</v>
      </c>
      <c r="G85" s="26">
        <f t="shared" si="16"/>
        <v>15</v>
      </c>
      <c r="H85" s="25">
        <f t="shared" si="29"/>
        <v>1215</v>
      </c>
      <c r="I85" s="25">
        <f t="shared" si="24"/>
        <v>26600</v>
      </c>
      <c r="J85" s="37">
        <v>0</v>
      </c>
      <c r="K85" s="41">
        <f t="shared" si="25"/>
        <v>3827.2107795000015</v>
      </c>
      <c r="L85" s="28">
        <f t="shared" si="30"/>
        <v>8.3445000000001528</v>
      </c>
      <c r="M85" s="31">
        <f t="shared" si="31"/>
        <v>11956.488160200044</v>
      </c>
      <c r="N85" s="29">
        <f t="shared" si="21"/>
        <v>2.9999999999999997E-4</v>
      </c>
      <c r="O85" s="30">
        <f t="shared" si="17"/>
        <v>15.6</v>
      </c>
      <c r="P85" s="30">
        <f t="shared" si="18"/>
        <v>14</v>
      </c>
      <c r="Q85" s="31">
        <v>15</v>
      </c>
      <c r="R85" s="31">
        <v>50000</v>
      </c>
      <c r="S85" s="31">
        <f t="shared" si="26"/>
        <v>300000</v>
      </c>
      <c r="T85" s="32">
        <f>0</f>
        <v>0</v>
      </c>
      <c r="U85" s="31">
        <f t="shared" si="19"/>
        <v>0</v>
      </c>
      <c r="V85" s="30">
        <f t="shared" si="20"/>
        <v>0</v>
      </c>
      <c r="W85" s="30">
        <f t="shared" si="27"/>
        <v>0</v>
      </c>
      <c r="X85" s="31">
        <f t="shared" si="22"/>
        <v>0</v>
      </c>
    </row>
    <row r="86" spans="2:24" ht="15" thickBot="1" x14ac:dyDescent="0.35">
      <c r="B86" s="58" t="s">
        <v>32</v>
      </c>
      <c r="C86" s="34">
        <f t="shared" si="23"/>
        <v>2019</v>
      </c>
      <c r="D86" s="35">
        <v>43698</v>
      </c>
      <c r="E86" s="25">
        <f t="shared" si="28"/>
        <v>1</v>
      </c>
      <c r="F86" s="28">
        <f>0</f>
        <v>0</v>
      </c>
      <c r="G86" s="26">
        <f t="shared" si="16"/>
        <v>15</v>
      </c>
      <c r="H86" s="25">
        <f t="shared" si="29"/>
        <v>1230</v>
      </c>
      <c r="I86" s="25">
        <f t="shared" si="24"/>
        <v>26600</v>
      </c>
      <c r="J86" s="37">
        <v>0</v>
      </c>
      <c r="K86" s="41">
        <f t="shared" si="25"/>
        <v>3835.5597795000017</v>
      </c>
      <c r="L86" s="28">
        <f t="shared" si="30"/>
        <v>8.3490000000001601</v>
      </c>
      <c r="M86" s="31">
        <f t="shared" si="31"/>
        <v>12086.732560200047</v>
      </c>
      <c r="N86" s="29">
        <f t="shared" si="21"/>
        <v>2.9999999999999997E-4</v>
      </c>
      <c r="O86" s="30">
        <f t="shared" si="17"/>
        <v>15.6</v>
      </c>
      <c r="P86" s="30">
        <f t="shared" si="18"/>
        <v>14</v>
      </c>
      <c r="Q86" s="31">
        <v>15</v>
      </c>
      <c r="R86" s="31">
        <v>50000</v>
      </c>
      <c r="S86" s="31">
        <f t="shared" si="26"/>
        <v>300000</v>
      </c>
      <c r="T86" s="32">
        <f>0</f>
        <v>0</v>
      </c>
      <c r="U86" s="31">
        <f t="shared" si="19"/>
        <v>0</v>
      </c>
      <c r="V86" s="30">
        <f t="shared" si="20"/>
        <v>0</v>
      </c>
      <c r="W86" s="30">
        <f t="shared" si="27"/>
        <v>0</v>
      </c>
      <c r="X86" s="31">
        <f t="shared" si="22"/>
        <v>0</v>
      </c>
    </row>
    <row r="87" spans="2:24" ht="15" thickBot="1" x14ac:dyDescent="0.35">
      <c r="B87" s="58" t="s">
        <v>32</v>
      </c>
      <c r="C87" s="34">
        <f t="shared" si="23"/>
        <v>2019</v>
      </c>
      <c r="D87" s="35">
        <v>43699</v>
      </c>
      <c r="E87" s="25">
        <f t="shared" si="28"/>
        <v>1</v>
      </c>
      <c r="F87" s="28">
        <f>0</f>
        <v>0</v>
      </c>
      <c r="G87" s="26">
        <f t="shared" si="16"/>
        <v>15</v>
      </c>
      <c r="H87" s="25">
        <f t="shared" si="29"/>
        <v>1245</v>
      </c>
      <c r="I87" s="25">
        <f t="shared" si="24"/>
        <v>26600</v>
      </c>
      <c r="J87" s="37">
        <v>0</v>
      </c>
      <c r="K87" s="41">
        <f t="shared" si="25"/>
        <v>3843.9132795000019</v>
      </c>
      <c r="L87" s="28">
        <f t="shared" si="30"/>
        <v>8.3535000000001673</v>
      </c>
      <c r="M87" s="31">
        <f t="shared" si="31"/>
        <v>12217.047160200051</v>
      </c>
      <c r="N87" s="29">
        <f t="shared" si="21"/>
        <v>2.9999999999999997E-4</v>
      </c>
      <c r="O87" s="30">
        <f t="shared" si="17"/>
        <v>15.6</v>
      </c>
      <c r="P87" s="30">
        <f t="shared" si="18"/>
        <v>14</v>
      </c>
      <c r="Q87" s="31">
        <v>15</v>
      </c>
      <c r="R87" s="31">
        <v>50000</v>
      </c>
      <c r="S87" s="31">
        <f t="shared" si="26"/>
        <v>300000</v>
      </c>
      <c r="T87" s="32">
        <f>0</f>
        <v>0</v>
      </c>
      <c r="U87" s="31">
        <f t="shared" si="19"/>
        <v>0</v>
      </c>
      <c r="V87" s="30">
        <f t="shared" si="20"/>
        <v>0</v>
      </c>
      <c r="W87" s="30">
        <f t="shared" si="27"/>
        <v>0</v>
      </c>
      <c r="X87" s="31">
        <f t="shared" si="22"/>
        <v>0</v>
      </c>
    </row>
    <row r="88" spans="2:24" ht="15" thickBot="1" x14ac:dyDescent="0.35">
      <c r="B88" s="58" t="s">
        <v>32</v>
      </c>
      <c r="C88" s="34">
        <f t="shared" si="23"/>
        <v>2019</v>
      </c>
      <c r="D88" s="35">
        <v>43700</v>
      </c>
      <c r="E88" s="25">
        <f t="shared" si="28"/>
        <v>1</v>
      </c>
      <c r="F88" s="28">
        <f>0</f>
        <v>0</v>
      </c>
      <c r="G88" s="26">
        <f t="shared" si="16"/>
        <v>15</v>
      </c>
      <c r="H88" s="25">
        <f t="shared" si="29"/>
        <v>1260</v>
      </c>
      <c r="I88" s="25">
        <f t="shared" si="24"/>
        <v>26600</v>
      </c>
      <c r="J88" s="37">
        <v>0</v>
      </c>
      <c r="K88" s="41">
        <f t="shared" si="25"/>
        <v>3852.271279500002</v>
      </c>
      <c r="L88" s="28">
        <f t="shared" si="30"/>
        <v>8.3580000000001746</v>
      </c>
      <c r="M88" s="31">
        <f t="shared" si="31"/>
        <v>12347.431960200054</v>
      </c>
      <c r="N88" s="29">
        <f t="shared" si="21"/>
        <v>2.9999999999999997E-4</v>
      </c>
      <c r="O88" s="30">
        <f t="shared" si="17"/>
        <v>15.6</v>
      </c>
      <c r="P88" s="30">
        <f t="shared" si="18"/>
        <v>14</v>
      </c>
      <c r="Q88" s="31">
        <v>15</v>
      </c>
      <c r="R88" s="31">
        <v>50000</v>
      </c>
      <c r="S88" s="31">
        <f t="shared" si="26"/>
        <v>300000</v>
      </c>
      <c r="T88" s="32">
        <f>0</f>
        <v>0</v>
      </c>
      <c r="U88" s="31">
        <f t="shared" si="19"/>
        <v>0</v>
      </c>
      <c r="V88" s="30">
        <f t="shared" si="20"/>
        <v>0</v>
      </c>
      <c r="W88" s="30">
        <f t="shared" si="27"/>
        <v>0</v>
      </c>
      <c r="X88" s="31">
        <f t="shared" si="22"/>
        <v>0</v>
      </c>
    </row>
    <row r="89" spans="2:24" ht="15" thickBot="1" x14ac:dyDescent="0.35">
      <c r="B89" s="58" t="s">
        <v>32</v>
      </c>
      <c r="C89" s="34">
        <f t="shared" si="23"/>
        <v>2019</v>
      </c>
      <c r="D89" s="35">
        <v>43701</v>
      </c>
      <c r="E89" s="25">
        <f t="shared" si="28"/>
        <v>1</v>
      </c>
      <c r="F89" s="28">
        <f>0</f>
        <v>0</v>
      </c>
      <c r="G89" s="26">
        <f t="shared" si="16"/>
        <v>15</v>
      </c>
      <c r="H89" s="25">
        <f t="shared" si="29"/>
        <v>1275</v>
      </c>
      <c r="I89" s="25">
        <f t="shared" si="24"/>
        <v>26600</v>
      </c>
      <c r="J89" s="37">
        <v>0</v>
      </c>
      <c r="K89" s="41">
        <f t="shared" si="25"/>
        <v>3860.6337795000022</v>
      </c>
      <c r="L89" s="28">
        <f t="shared" si="30"/>
        <v>8.3625000000001819</v>
      </c>
      <c r="M89" s="31">
        <f t="shared" si="31"/>
        <v>12477.886960200058</v>
      </c>
      <c r="N89" s="29">
        <f t="shared" si="21"/>
        <v>2.9999999999999997E-4</v>
      </c>
      <c r="O89" s="30">
        <f t="shared" si="17"/>
        <v>15.6</v>
      </c>
      <c r="P89" s="30">
        <f t="shared" si="18"/>
        <v>14</v>
      </c>
      <c r="Q89" s="31">
        <v>15</v>
      </c>
      <c r="R89" s="31">
        <v>50000</v>
      </c>
      <c r="S89" s="31">
        <f t="shared" si="26"/>
        <v>300000</v>
      </c>
      <c r="T89" s="32">
        <f>0</f>
        <v>0</v>
      </c>
      <c r="U89" s="31">
        <f t="shared" si="19"/>
        <v>0</v>
      </c>
      <c r="V89" s="30">
        <f t="shared" si="20"/>
        <v>0</v>
      </c>
      <c r="W89" s="30">
        <f t="shared" si="27"/>
        <v>0</v>
      </c>
      <c r="X89" s="31">
        <f t="shared" si="22"/>
        <v>0</v>
      </c>
    </row>
    <row r="90" spans="2:24" ht="15" thickBot="1" x14ac:dyDescent="0.35">
      <c r="B90" s="58" t="s">
        <v>32</v>
      </c>
      <c r="C90" s="34">
        <f t="shared" si="23"/>
        <v>2019</v>
      </c>
      <c r="D90" s="35">
        <v>43702</v>
      </c>
      <c r="E90" s="25">
        <f t="shared" si="28"/>
        <v>1</v>
      </c>
      <c r="F90" s="28">
        <f>0</f>
        <v>0</v>
      </c>
      <c r="G90" s="26">
        <f t="shared" si="16"/>
        <v>15</v>
      </c>
      <c r="H90" s="25">
        <f t="shared" si="29"/>
        <v>1290</v>
      </c>
      <c r="I90" s="25">
        <f t="shared" si="24"/>
        <v>26600</v>
      </c>
      <c r="J90" s="37">
        <v>0</v>
      </c>
      <c r="K90" s="41">
        <f t="shared" si="25"/>
        <v>3869.0007795000024</v>
      </c>
      <c r="L90" s="28">
        <f t="shared" si="30"/>
        <v>8.3670000000001892</v>
      </c>
      <c r="M90" s="31">
        <f t="shared" si="31"/>
        <v>12608.412160200061</v>
      </c>
      <c r="N90" s="29">
        <f t="shared" si="21"/>
        <v>2.9999999999999997E-4</v>
      </c>
      <c r="O90" s="30">
        <f t="shared" si="17"/>
        <v>15.6</v>
      </c>
      <c r="P90" s="30">
        <f t="shared" si="18"/>
        <v>14</v>
      </c>
      <c r="Q90" s="31">
        <v>15</v>
      </c>
      <c r="R90" s="31">
        <v>50000</v>
      </c>
      <c r="S90" s="31">
        <f t="shared" si="26"/>
        <v>300000</v>
      </c>
      <c r="T90" s="32">
        <f>0</f>
        <v>0</v>
      </c>
      <c r="U90" s="31">
        <f t="shared" si="19"/>
        <v>0</v>
      </c>
      <c r="V90" s="30">
        <f t="shared" si="20"/>
        <v>0</v>
      </c>
      <c r="W90" s="30">
        <f t="shared" si="27"/>
        <v>0</v>
      </c>
      <c r="X90" s="31">
        <f t="shared" si="22"/>
        <v>0</v>
      </c>
    </row>
    <row r="91" spans="2:24" ht="15" thickBot="1" x14ac:dyDescent="0.35">
      <c r="B91" s="58" t="s">
        <v>32</v>
      </c>
      <c r="C91" s="34">
        <f t="shared" si="23"/>
        <v>2019</v>
      </c>
      <c r="D91" s="35">
        <v>43703</v>
      </c>
      <c r="E91" s="25">
        <f t="shared" si="28"/>
        <v>1</v>
      </c>
      <c r="F91" s="28">
        <f>0</f>
        <v>0</v>
      </c>
      <c r="G91" s="26">
        <f t="shared" si="16"/>
        <v>15</v>
      </c>
      <c r="H91" s="25">
        <f t="shared" si="29"/>
        <v>1305</v>
      </c>
      <c r="I91" s="25">
        <f t="shared" si="24"/>
        <v>26600</v>
      </c>
      <c r="J91" s="37">
        <v>0</v>
      </c>
      <c r="K91" s="41">
        <f t="shared" si="25"/>
        <v>3877.3722795000026</v>
      </c>
      <c r="L91" s="28">
        <f t="shared" si="30"/>
        <v>8.3715000000001965</v>
      </c>
      <c r="M91" s="31">
        <f t="shared" si="31"/>
        <v>12739.007560200065</v>
      </c>
      <c r="N91" s="29">
        <f t="shared" si="21"/>
        <v>2.9999999999999997E-4</v>
      </c>
      <c r="O91" s="30">
        <f t="shared" si="17"/>
        <v>15.6</v>
      </c>
      <c r="P91" s="30">
        <f t="shared" si="18"/>
        <v>14</v>
      </c>
      <c r="Q91" s="31">
        <v>15</v>
      </c>
      <c r="R91" s="31">
        <v>50000</v>
      </c>
      <c r="S91" s="31">
        <f t="shared" si="26"/>
        <v>300000</v>
      </c>
      <c r="T91" s="32">
        <f>0</f>
        <v>0</v>
      </c>
      <c r="U91" s="31">
        <f t="shared" si="19"/>
        <v>0</v>
      </c>
      <c r="V91" s="30">
        <f t="shared" si="20"/>
        <v>0</v>
      </c>
      <c r="W91" s="30">
        <f t="shared" si="27"/>
        <v>0</v>
      </c>
      <c r="X91" s="31">
        <f t="shared" si="22"/>
        <v>0</v>
      </c>
    </row>
    <row r="92" spans="2:24" ht="15" thickBot="1" x14ac:dyDescent="0.35">
      <c r="B92" s="58" t="s">
        <v>32</v>
      </c>
      <c r="C92" s="34">
        <f t="shared" si="23"/>
        <v>2019</v>
      </c>
      <c r="D92" s="35">
        <v>43704</v>
      </c>
      <c r="E92" s="25">
        <f t="shared" si="28"/>
        <v>1</v>
      </c>
      <c r="F92" s="28">
        <f>0</f>
        <v>0</v>
      </c>
      <c r="G92" s="26">
        <f t="shared" si="16"/>
        <v>15</v>
      </c>
      <c r="H92" s="25">
        <f t="shared" si="29"/>
        <v>1320</v>
      </c>
      <c r="I92" s="25">
        <f t="shared" si="24"/>
        <v>26600</v>
      </c>
      <c r="J92" s="37">
        <v>0</v>
      </c>
      <c r="K92" s="41">
        <f t="shared" si="25"/>
        <v>3885.7482795000028</v>
      </c>
      <c r="L92" s="28">
        <f t="shared" si="30"/>
        <v>8.3760000000002037</v>
      </c>
      <c r="M92" s="31">
        <f t="shared" si="31"/>
        <v>12869.673160200069</v>
      </c>
      <c r="N92" s="29">
        <f t="shared" si="21"/>
        <v>2.9999999999999997E-4</v>
      </c>
      <c r="O92" s="30">
        <f t="shared" si="17"/>
        <v>15.6</v>
      </c>
      <c r="P92" s="30">
        <f t="shared" si="18"/>
        <v>14</v>
      </c>
      <c r="Q92" s="31">
        <v>15</v>
      </c>
      <c r="R92" s="31">
        <v>50000</v>
      </c>
      <c r="S92" s="31">
        <f t="shared" si="26"/>
        <v>300000</v>
      </c>
      <c r="T92" s="32">
        <f>0</f>
        <v>0</v>
      </c>
      <c r="U92" s="31">
        <f t="shared" si="19"/>
        <v>0</v>
      </c>
      <c r="V92" s="30">
        <f t="shared" si="20"/>
        <v>0</v>
      </c>
      <c r="W92" s="30">
        <f t="shared" si="27"/>
        <v>0</v>
      </c>
      <c r="X92" s="31">
        <f t="shared" si="22"/>
        <v>0</v>
      </c>
    </row>
    <row r="93" spans="2:24" ht="15" thickBot="1" x14ac:dyDescent="0.35">
      <c r="B93" s="58" t="s">
        <v>32</v>
      </c>
      <c r="C93" s="34">
        <f t="shared" si="23"/>
        <v>2019</v>
      </c>
      <c r="D93" s="35">
        <v>43705</v>
      </c>
      <c r="E93" s="25">
        <f t="shared" si="28"/>
        <v>1</v>
      </c>
      <c r="F93" s="28">
        <f>0</f>
        <v>0</v>
      </c>
      <c r="G93" s="26">
        <f t="shared" si="16"/>
        <v>15</v>
      </c>
      <c r="H93" s="25">
        <f t="shared" si="29"/>
        <v>1335</v>
      </c>
      <c r="I93" s="25">
        <f t="shared" si="24"/>
        <v>26600</v>
      </c>
      <c r="J93" s="37">
        <v>0</v>
      </c>
      <c r="K93" s="41">
        <f t="shared" si="25"/>
        <v>3894.128779500003</v>
      </c>
      <c r="L93" s="28">
        <f t="shared" si="30"/>
        <v>8.380500000000211</v>
      </c>
      <c r="M93" s="31">
        <f t="shared" si="31"/>
        <v>13000.408960200073</v>
      </c>
      <c r="N93" s="29">
        <f t="shared" si="21"/>
        <v>2.9999999999999997E-4</v>
      </c>
      <c r="O93" s="30">
        <f t="shared" si="17"/>
        <v>15.6</v>
      </c>
      <c r="P93" s="30">
        <f t="shared" si="18"/>
        <v>14</v>
      </c>
      <c r="Q93" s="31">
        <v>15</v>
      </c>
      <c r="R93" s="31">
        <v>50000</v>
      </c>
      <c r="S93" s="31">
        <f t="shared" si="26"/>
        <v>300000</v>
      </c>
      <c r="T93" s="32">
        <f>0</f>
        <v>0</v>
      </c>
      <c r="U93" s="31">
        <f t="shared" si="19"/>
        <v>0</v>
      </c>
      <c r="V93" s="30">
        <f t="shared" si="20"/>
        <v>0</v>
      </c>
      <c r="W93" s="30">
        <f t="shared" si="27"/>
        <v>0</v>
      </c>
      <c r="X93" s="31">
        <f t="shared" si="22"/>
        <v>0</v>
      </c>
    </row>
    <row r="94" spans="2:24" ht="15" thickBot="1" x14ac:dyDescent="0.35">
      <c r="B94" s="58" t="s">
        <v>32</v>
      </c>
      <c r="C94" s="34">
        <f t="shared" si="23"/>
        <v>2019</v>
      </c>
      <c r="D94" s="35">
        <v>43706</v>
      </c>
      <c r="E94" s="25">
        <f t="shared" si="28"/>
        <v>1</v>
      </c>
      <c r="F94" s="28">
        <f>0</f>
        <v>0</v>
      </c>
      <c r="G94" s="26">
        <f t="shared" si="16"/>
        <v>15</v>
      </c>
      <c r="H94" s="25">
        <f t="shared" si="29"/>
        <v>1350</v>
      </c>
      <c r="I94" s="25">
        <f t="shared" si="24"/>
        <v>26600</v>
      </c>
      <c r="J94" s="37">
        <v>0</v>
      </c>
      <c r="K94" s="41">
        <f t="shared" si="25"/>
        <v>3902.5137795000032</v>
      </c>
      <c r="L94" s="28">
        <f t="shared" si="30"/>
        <v>8.3850000000002183</v>
      </c>
      <c r="M94" s="31">
        <f t="shared" si="31"/>
        <v>13131.214960200077</v>
      </c>
      <c r="N94" s="29">
        <f t="shared" si="21"/>
        <v>2.9999999999999997E-4</v>
      </c>
      <c r="O94" s="30">
        <f t="shared" si="17"/>
        <v>15.6</v>
      </c>
      <c r="P94" s="30">
        <f t="shared" si="18"/>
        <v>14</v>
      </c>
      <c r="Q94" s="31">
        <v>15</v>
      </c>
      <c r="R94" s="31">
        <v>50000</v>
      </c>
      <c r="S94" s="31">
        <f t="shared" si="26"/>
        <v>300000</v>
      </c>
      <c r="T94" s="32">
        <f>0</f>
        <v>0</v>
      </c>
      <c r="U94" s="31">
        <f t="shared" si="19"/>
        <v>0</v>
      </c>
      <c r="V94" s="30">
        <f t="shared" si="20"/>
        <v>0</v>
      </c>
      <c r="W94" s="30">
        <f t="shared" si="27"/>
        <v>0</v>
      </c>
      <c r="X94" s="31">
        <f t="shared" si="22"/>
        <v>0</v>
      </c>
    </row>
    <row r="95" spans="2:24" ht="15" thickBot="1" x14ac:dyDescent="0.35">
      <c r="B95" s="58" t="s">
        <v>32</v>
      </c>
      <c r="C95" s="34">
        <f t="shared" si="23"/>
        <v>2019</v>
      </c>
      <c r="D95" s="35">
        <v>43707</v>
      </c>
      <c r="E95" s="25">
        <f t="shared" si="28"/>
        <v>1</v>
      </c>
      <c r="F95" s="28">
        <f>0</f>
        <v>0</v>
      </c>
      <c r="G95" s="26">
        <f t="shared" si="16"/>
        <v>15</v>
      </c>
      <c r="H95" s="25">
        <f t="shared" si="29"/>
        <v>1365</v>
      </c>
      <c r="I95" s="25">
        <f t="shared" si="24"/>
        <v>26600</v>
      </c>
      <c r="J95" s="37">
        <v>0</v>
      </c>
      <c r="K95" s="41">
        <f t="shared" si="25"/>
        <v>3910.9032795000035</v>
      </c>
      <c r="L95" s="28">
        <f t="shared" si="30"/>
        <v>8.3895000000002256</v>
      </c>
      <c r="M95" s="31">
        <f t="shared" si="31"/>
        <v>13262.091160200082</v>
      </c>
      <c r="N95" s="29">
        <f t="shared" si="21"/>
        <v>2.9999999999999997E-4</v>
      </c>
      <c r="O95" s="30">
        <f t="shared" si="17"/>
        <v>15.6</v>
      </c>
      <c r="P95" s="30">
        <f t="shared" si="18"/>
        <v>14</v>
      </c>
      <c r="Q95" s="31">
        <v>15</v>
      </c>
      <c r="R95" s="31">
        <v>50000</v>
      </c>
      <c r="S95" s="31">
        <f t="shared" si="26"/>
        <v>300000</v>
      </c>
      <c r="T95" s="32">
        <f>0</f>
        <v>0</v>
      </c>
      <c r="U95" s="31">
        <f t="shared" si="19"/>
        <v>0</v>
      </c>
      <c r="V95" s="30">
        <f t="shared" si="20"/>
        <v>0</v>
      </c>
      <c r="W95" s="30">
        <f t="shared" si="27"/>
        <v>0</v>
      </c>
      <c r="X95" s="31">
        <f t="shared" si="22"/>
        <v>0</v>
      </c>
    </row>
    <row r="96" spans="2:24" ht="15" thickBot="1" x14ac:dyDescent="0.35">
      <c r="B96" s="58" t="s">
        <v>32</v>
      </c>
      <c r="C96" s="34">
        <f t="shared" si="23"/>
        <v>2019</v>
      </c>
      <c r="D96" s="35">
        <v>43708</v>
      </c>
      <c r="E96" s="25">
        <f t="shared" si="28"/>
        <v>1</v>
      </c>
      <c r="F96" s="28">
        <f>0</f>
        <v>0</v>
      </c>
      <c r="G96" s="26">
        <f t="shared" si="16"/>
        <v>15</v>
      </c>
      <c r="H96" s="25">
        <f t="shared" si="29"/>
        <v>1380</v>
      </c>
      <c r="I96" s="25">
        <f t="shared" si="24"/>
        <v>26600</v>
      </c>
      <c r="J96" s="37">
        <v>0</v>
      </c>
      <c r="K96" s="41">
        <f t="shared" si="25"/>
        <v>3919.2972795000032</v>
      </c>
      <c r="L96" s="28">
        <f t="shared" si="30"/>
        <v>8.3939999999997781</v>
      </c>
      <c r="M96" s="31">
        <f t="shared" si="31"/>
        <v>13393.037560200079</v>
      </c>
      <c r="N96" s="29">
        <f t="shared" si="21"/>
        <v>2.9999999999999997E-4</v>
      </c>
      <c r="O96" s="30">
        <f t="shared" si="17"/>
        <v>15.6</v>
      </c>
      <c r="P96" s="30">
        <f t="shared" si="18"/>
        <v>14</v>
      </c>
      <c r="Q96" s="31">
        <v>15</v>
      </c>
      <c r="R96" s="31">
        <v>50000</v>
      </c>
      <c r="S96" s="31">
        <f t="shared" si="26"/>
        <v>300000</v>
      </c>
      <c r="T96" s="32">
        <f>0</f>
        <v>0</v>
      </c>
      <c r="U96" s="31">
        <f t="shared" si="19"/>
        <v>0</v>
      </c>
      <c r="V96" s="30">
        <f t="shared" si="20"/>
        <v>0</v>
      </c>
      <c r="W96" s="30">
        <f t="shared" si="27"/>
        <v>0</v>
      </c>
      <c r="X96" s="31">
        <f t="shared" si="22"/>
        <v>0</v>
      </c>
    </row>
    <row r="97" spans="2:24" ht="15" thickBot="1" x14ac:dyDescent="0.35">
      <c r="B97" s="58" t="s">
        <v>32</v>
      </c>
      <c r="C97" s="34">
        <f t="shared" si="23"/>
        <v>2019</v>
      </c>
      <c r="D97" s="35">
        <v>43709</v>
      </c>
      <c r="E97" s="25">
        <f t="shared" si="28"/>
        <v>1</v>
      </c>
      <c r="F97" s="28">
        <f>0</f>
        <v>0</v>
      </c>
      <c r="G97" s="26">
        <f t="shared" si="16"/>
        <v>15</v>
      </c>
      <c r="H97" s="25">
        <f t="shared" si="29"/>
        <v>1395</v>
      </c>
      <c r="I97" s="25">
        <f t="shared" si="24"/>
        <v>26600</v>
      </c>
      <c r="J97" s="37">
        <v>0</v>
      </c>
      <c r="K97" s="41">
        <f t="shared" si="25"/>
        <v>3927.695779500003</v>
      </c>
      <c r="L97" s="28">
        <f t="shared" si="30"/>
        <v>8.3984999999997854</v>
      </c>
      <c r="M97" s="31">
        <f t="shared" si="31"/>
        <v>13524.054160200076</v>
      </c>
      <c r="N97" s="29">
        <f t="shared" si="21"/>
        <v>2.9999999999999997E-4</v>
      </c>
      <c r="O97" s="30">
        <f t="shared" si="17"/>
        <v>15.6</v>
      </c>
      <c r="P97" s="30">
        <f t="shared" si="18"/>
        <v>14</v>
      </c>
      <c r="Q97" s="31">
        <v>15</v>
      </c>
      <c r="R97" s="31">
        <v>50000</v>
      </c>
      <c r="S97" s="31">
        <f t="shared" si="26"/>
        <v>300000</v>
      </c>
      <c r="T97" s="32">
        <f>0</f>
        <v>0</v>
      </c>
      <c r="U97" s="31">
        <f t="shared" si="19"/>
        <v>0</v>
      </c>
      <c r="V97" s="30">
        <f t="shared" si="20"/>
        <v>0</v>
      </c>
      <c r="W97" s="30">
        <f t="shared" si="27"/>
        <v>0</v>
      </c>
      <c r="X97" s="31">
        <f t="shared" si="22"/>
        <v>0</v>
      </c>
    </row>
    <row r="98" spans="2:24" ht="15" thickBot="1" x14ac:dyDescent="0.35">
      <c r="B98" s="58" t="s">
        <v>32</v>
      </c>
      <c r="C98" s="34">
        <f t="shared" si="23"/>
        <v>2019</v>
      </c>
      <c r="D98" s="35">
        <v>43710</v>
      </c>
      <c r="E98" s="25">
        <f t="shared" si="28"/>
        <v>1</v>
      </c>
      <c r="F98" s="28">
        <f>0</f>
        <v>0</v>
      </c>
      <c r="G98" s="26">
        <f t="shared" si="16"/>
        <v>15</v>
      </c>
      <c r="H98" s="25">
        <f t="shared" si="29"/>
        <v>1410</v>
      </c>
      <c r="I98" s="25">
        <f t="shared" si="24"/>
        <v>26600</v>
      </c>
      <c r="J98" s="37">
        <v>0</v>
      </c>
      <c r="K98" s="41">
        <f t="shared" si="25"/>
        <v>3936.0987795000028</v>
      </c>
      <c r="L98" s="28">
        <f t="shared" si="30"/>
        <v>8.4029999999997926</v>
      </c>
      <c r="M98" s="31">
        <f t="shared" si="31"/>
        <v>13655.140960200073</v>
      </c>
      <c r="N98" s="29">
        <f t="shared" si="21"/>
        <v>2.9999999999999997E-4</v>
      </c>
      <c r="O98" s="30">
        <f t="shared" si="17"/>
        <v>15.6</v>
      </c>
      <c r="P98" s="30">
        <f t="shared" si="18"/>
        <v>14</v>
      </c>
      <c r="Q98" s="31">
        <v>15</v>
      </c>
      <c r="R98" s="31">
        <v>50000</v>
      </c>
      <c r="S98" s="31">
        <f t="shared" si="26"/>
        <v>300000</v>
      </c>
      <c r="T98" s="32">
        <f>0</f>
        <v>0</v>
      </c>
      <c r="U98" s="31">
        <f t="shared" si="19"/>
        <v>0</v>
      </c>
      <c r="V98" s="30">
        <f t="shared" si="20"/>
        <v>0</v>
      </c>
      <c r="W98" s="30">
        <f t="shared" si="27"/>
        <v>0</v>
      </c>
      <c r="X98" s="31">
        <f t="shared" si="22"/>
        <v>0</v>
      </c>
    </row>
    <row r="99" spans="2:24" ht="15" thickBot="1" x14ac:dyDescent="0.35">
      <c r="B99" s="58" t="s">
        <v>32</v>
      </c>
      <c r="C99" s="34">
        <f t="shared" si="23"/>
        <v>2019</v>
      </c>
      <c r="D99" s="35">
        <v>43711</v>
      </c>
      <c r="E99" s="25">
        <f t="shared" si="28"/>
        <v>1</v>
      </c>
      <c r="F99" s="28">
        <f>0</f>
        <v>0</v>
      </c>
      <c r="G99" s="26">
        <f t="shared" si="16"/>
        <v>15</v>
      </c>
      <c r="H99" s="25">
        <f t="shared" si="29"/>
        <v>1425</v>
      </c>
      <c r="I99" s="25">
        <f t="shared" si="24"/>
        <v>26600</v>
      </c>
      <c r="J99" s="37">
        <v>0</v>
      </c>
      <c r="K99" s="41">
        <f t="shared" si="25"/>
        <v>3944.5062795000026</v>
      </c>
      <c r="L99" s="28">
        <f t="shared" si="30"/>
        <v>8.4074999999997999</v>
      </c>
      <c r="M99" s="31">
        <f t="shared" si="31"/>
        <v>13786.297960200071</v>
      </c>
      <c r="N99" s="29">
        <f t="shared" si="21"/>
        <v>2.9999999999999997E-4</v>
      </c>
      <c r="O99" s="30">
        <f t="shared" si="17"/>
        <v>15.6</v>
      </c>
      <c r="P99" s="30">
        <f t="shared" si="18"/>
        <v>14</v>
      </c>
      <c r="Q99" s="31">
        <v>15</v>
      </c>
      <c r="R99" s="31">
        <v>50000</v>
      </c>
      <c r="S99" s="31">
        <f t="shared" si="26"/>
        <v>300000</v>
      </c>
      <c r="T99" s="32">
        <f>0</f>
        <v>0</v>
      </c>
      <c r="U99" s="31">
        <f t="shared" si="19"/>
        <v>0</v>
      </c>
      <c r="V99" s="30">
        <f t="shared" si="20"/>
        <v>0</v>
      </c>
      <c r="W99" s="30">
        <f t="shared" si="27"/>
        <v>0</v>
      </c>
      <c r="X99" s="31">
        <f t="shared" si="22"/>
        <v>0</v>
      </c>
    </row>
    <row r="100" spans="2:24" ht="15" thickBot="1" x14ac:dyDescent="0.35">
      <c r="B100" s="58" t="s">
        <v>32</v>
      </c>
      <c r="C100" s="34">
        <f t="shared" si="23"/>
        <v>2019</v>
      </c>
      <c r="D100" s="35">
        <v>43712</v>
      </c>
      <c r="E100" s="25">
        <f t="shared" si="28"/>
        <v>1</v>
      </c>
      <c r="F100" s="28">
        <f>0</f>
        <v>0</v>
      </c>
      <c r="G100" s="26">
        <f t="shared" si="16"/>
        <v>15</v>
      </c>
      <c r="H100" s="25">
        <f t="shared" si="29"/>
        <v>1440</v>
      </c>
      <c r="I100" s="25">
        <f t="shared" si="24"/>
        <v>26600</v>
      </c>
      <c r="J100" s="37">
        <v>0</v>
      </c>
      <c r="K100" s="41">
        <f t="shared" si="25"/>
        <v>3952.9182795000024</v>
      </c>
      <c r="L100" s="28">
        <f t="shared" si="30"/>
        <v>8.4119999999998072</v>
      </c>
      <c r="M100" s="31">
        <f t="shared" si="31"/>
        <v>13917.525160200068</v>
      </c>
      <c r="N100" s="29">
        <f t="shared" si="21"/>
        <v>2.9999999999999997E-4</v>
      </c>
      <c r="O100" s="30">
        <f t="shared" si="17"/>
        <v>15.6</v>
      </c>
      <c r="P100" s="30">
        <f t="shared" si="18"/>
        <v>14</v>
      </c>
      <c r="Q100" s="31">
        <v>15</v>
      </c>
      <c r="R100" s="31">
        <v>50000</v>
      </c>
      <c r="S100" s="31">
        <f t="shared" si="26"/>
        <v>300000</v>
      </c>
      <c r="T100" s="32">
        <f>0</f>
        <v>0</v>
      </c>
      <c r="U100" s="31">
        <f t="shared" si="19"/>
        <v>0</v>
      </c>
      <c r="V100" s="30">
        <f t="shared" si="20"/>
        <v>0</v>
      </c>
      <c r="W100" s="30">
        <f t="shared" si="27"/>
        <v>0</v>
      </c>
      <c r="X100" s="31">
        <f t="shared" si="22"/>
        <v>0</v>
      </c>
    </row>
    <row r="101" spans="2:24" ht="15" thickBot="1" x14ac:dyDescent="0.35">
      <c r="B101" s="58" t="s">
        <v>32</v>
      </c>
      <c r="C101" s="34">
        <f t="shared" si="23"/>
        <v>2019</v>
      </c>
      <c r="D101" s="35">
        <v>43713</v>
      </c>
      <c r="E101" s="25">
        <f t="shared" si="28"/>
        <v>1</v>
      </c>
      <c r="F101" s="28">
        <f>0</f>
        <v>0</v>
      </c>
      <c r="G101" s="26">
        <f t="shared" si="16"/>
        <v>15</v>
      </c>
      <c r="H101" s="25">
        <f t="shared" si="29"/>
        <v>1455</v>
      </c>
      <c r="I101" s="25">
        <f t="shared" si="24"/>
        <v>26600</v>
      </c>
      <c r="J101" s="37">
        <v>0</v>
      </c>
      <c r="K101" s="41">
        <f t="shared" si="25"/>
        <v>3961.3347795000022</v>
      </c>
      <c r="L101" s="28">
        <f t="shared" si="30"/>
        <v>8.4164999999998145</v>
      </c>
      <c r="M101" s="31">
        <f t="shared" si="31"/>
        <v>14048.822560200066</v>
      </c>
      <c r="N101" s="29">
        <f t="shared" si="21"/>
        <v>2.9999999999999997E-4</v>
      </c>
      <c r="O101" s="30">
        <f t="shared" si="17"/>
        <v>15.6</v>
      </c>
      <c r="P101" s="30">
        <f t="shared" si="18"/>
        <v>14</v>
      </c>
      <c r="Q101" s="31">
        <v>15</v>
      </c>
      <c r="R101" s="31">
        <v>50000</v>
      </c>
      <c r="S101" s="31">
        <f t="shared" si="26"/>
        <v>300000</v>
      </c>
      <c r="T101" s="32">
        <f>0</f>
        <v>0</v>
      </c>
      <c r="U101" s="31">
        <f t="shared" si="19"/>
        <v>0</v>
      </c>
      <c r="V101" s="30">
        <f t="shared" si="20"/>
        <v>0</v>
      </c>
      <c r="W101" s="30">
        <f t="shared" si="27"/>
        <v>0</v>
      </c>
      <c r="X101" s="31">
        <f t="shared" si="22"/>
        <v>0</v>
      </c>
    </row>
    <row r="102" spans="2:24" ht="15" thickBot="1" x14ac:dyDescent="0.35">
      <c r="B102" s="58" t="s">
        <v>32</v>
      </c>
      <c r="C102" s="34">
        <f t="shared" si="23"/>
        <v>2019</v>
      </c>
      <c r="D102" s="35">
        <v>43714</v>
      </c>
      <c r="E102" s="25">
        <f t="shared" si="28"/>
        <v>1</v>
      </c>
      <c r="F102" s="28">
        <f>0</f>
        <v>0</v>
      </c>
      <c r="G102" s="26">
        <f t="shared" si="16"/>
        <v>15</v>
      </c>
      <c r="H102" s="25">
        <f t="shared" si="29"/>
        <v>1470</v>
      </c>
      <c r="I102" s="25">
        <f t="shared" si="24"/>
        <v>26600</v>
      </c>
      <c r="J102" s="37">
        <v>0</v>
      </c>
      <c r="K102" s="41">
        <f t="shared" si="25"/>
        <v>3969.7557795000021</v>
      </c>
      <c r="L102" s="28">
        <f t="shared" si="30"/>
        <v>8.4209999999998217</v>
      </c>
      <c r="M102" s="31">
        <f t="shared" si="31"/>
        <v>14180.190160200063</v>
      </c>
      <c r="N102" s="29">
        <f t="shared" si="21"/>
        <v>2.9999999999999997E-4</v>
      </c>
      <c r="O102" s="30">
        <f t="shared" si="17"/>
        <v>15.6</v>
      </c>
      <c r="P102" s="30">
        <f t="shared" si="18"/>
        <v>14</v>
      </c>
      <c r="Q102" s="31">
        <v>15</v>
      </c>
      <c r="R102" s="31">
        <v>50000</v>
      </c>
      <c r="S102" s="31">
        <f t="shared" si="26"/>
        <v>300000</v>
      </c>
      <c r="T102" s="32">
        <f>0</f>
        <v>0</v>
      </c>
      <c r="U102" s="31">
        <f t="shared" si="19"/>
        <v>0</v>
      </c>
      <c r="V102" s="30">
        <f t="shared" si="20"/>
        <v>0</v>
      </c>
      <c r="W102" s="30">
        <f t="shared" si="27"/>
        <v>0</v>
      </c>
      <c r="X102" s="31">
        <f t="shared" si="22"/>
        <v>0</v>
      </c>
    </row>
    <row r="103" spans="2:24" ht="15" thickBot="1" x14ac:dyDescent="0.35">
      <c r="B103" s="58" t="s">
        <v>32</v>
      </c>
      <c r="C103" s="34">
        <f t="shared" si="23"/>
        <v>2019</v>
      </c>
      <c r="D103" s="35">
        <v>43715</v>
      </c>
      <c r="E103" s="25">
        <f t="shared" si="28"/>
        <v>1</v>
      </c>
      <c r="F103" s="28">
        <f>0</f>
        <v>0</v>
      </c>
      <c r="G103" s="26">
        <f t="shared" si="16"/>
        <v>15</v>
      </c>
      <c r="H103" s="25">
        <f t="shared" si="29"/>
        <v>1485</v>
      </c>
      <c r="I103" s="25">
        <f t="shared" si="24"/>
        <v>26600</v>
      </c>
      <c r="J103" s="37">
        <v>0</v>
      </c>
      <c r="K103" s="41">
        <f t="shared" si="25"/>
        <v>3978.1812795000019</v>
      </c>
      <c r="L103" s="28">
        <f t="shared" si="30"/>
        <v>8.425499999999829</v>
      </c>
      <c r="M103" s="31">
        <f t="shared" si="31"/>
        <v>14311.627960200061</v>
      </c>
      <c r="N103" s="29">
        <f t="shared" si="21"/>
        <v>2.9999999999999997E-4</v>
      </c>
      <c r="O103" s="30">
        <f t="shared" si="17"/>
        <v>15.6</v>
      </c>
      <c r="P103" s="30">
        <f t="shared" si="18"/>
        <v>14</v>
      </c>
      <c r="Q103" s="31">
        <v>15</v>
      </c>
      <c r="R103" s="31">
        <v>50000</v>
      </c>
      <c r="S103" s="31">
        <f t="shared" si="26"/>
        <v>300000</v>
      </c>
      <c r="T103" s="32">
        <f>0</f>
        <v>0</v>
      </c>
      <c r="U103" s="31">
        <f t="shared" si="19"/>
        <v>0</v>
      </c>
      <c r="V103" s="30">
        <f t="shared" si="20"/>
        <v>0</v>
      </c>
      <c r="W103" s="30">
        <f t="shared" si="27"/>
        <v>0</v>
      </c>
      <c r="X103" s="31">
        <f t="shared" si="22"/>
        <v>0</v>
      </c>
    </row>
    <row r="104" spans="2:24" ht="15" thickBot="1" x14ac:dyDescent="0.35">
      <c r="B104" s="58" t="s">
        <v>32</v>
      </c>
      <c r="C104" s="34">
        <f t="shared" si="23"/>
        <v>2019</v>
      </c>
      <c r="D104" s="35">
        <v>43716</v>
      </c>
      <c r="E104" s="25">
        <f t="shared" si="28"/>
        <v>1</v>
      </c>
      <c r="F104" s="28">
        <f>0</f>
        <v>0</v>
      </c>
      <c r="G104" s="26">
        <f t="shared" si="16"/>
        <v>15</v>
      </c>
      <c r="H104" s="25">
        <f t="shared" si="29"/>
        <v>1500</v>
      </c>
      <c r="I104" s="25">
        <f t="shared" si="24"/>
        <v>26600</v>
      </c>
      <c r="J104" s="37">
        <v>0</v>
      </c>
      <c r="K104" s="41">
        <f t="shared" si="25"/>
        <v>3986.6112795000017</v>
      </c>
      <c r="L104" s="28">
        <f t="shared" si="30"/>
        <v>8.4299999999998363</v>
      </c>
      <c r="M104" s="31">
        <f t="shared" si="31"/>
        <v>14443.135960200059</v>
      </c>
      <c r="N104" s="29">
        <f t="shared" si="21"/>
        <v>2.9999999999999997E-4</v>
      </c>
      <c r="O104" s="30">
        <f t="shared" si="17"/>
        <v>15.6</v>
      </c>
      <c r="P104" s="30">
        <f t="shared" si="18"/>
        <v>14</v>
      </c>
      <c r="Q104" s="31">
        <v>15</v>
      </c>
      <c r="R104" s="31">
        <v>50000</v>
      </c>
      <c r="S104" s="31">
        <f t="shared" si="26"/>
        <v>300000</v>
      </c>
      <c r="T104" s="32">
        <f>0</f>
        <v>0</v>
      </c>
      <c r="U104" s="31">
        <f t="shared" si="19"/>
        <v>0</v>
      </c>
      <c r="V104" s="30">
        <f t="shared" si="20"/>
        <v>0</v>
      </c>
      <c r="W104" s="30">
        <f t="shared" si="27"/>
        <v>0</v>
      </c>
      <c r="X104" s="31">
        <f t="shared" si="22"/>
        <v>0</v>
      </c>
    </row>
    <row r="105" spans="2:24" ht="15" thickBot="1" x14ac:dyDescent="0.35">
      <c r="B105" s="58" t="s">
        <v>32</v>
      </c>
      <c r="C105" s="34">
        <f t="shared" si="23"/>
        <v>2019</v>
      </c>
      <c r="D105" s="35">
        <v>43717</v>
      </c>
      <c r="E105" s="25">
        <f t="shared" si="28"/>
        <v>1</v>
      </c>
      <c r="F105" s="28">
        <f>0</f>
        <v>0</v>
      </c>
      <c r="G105" s="26">
        <f t="shared" si="16"/>
        <v>15</v>
      </c>
      <c r="H105" s="25">
        <f t="shared" si="29"/>
        <v>1515</v>
      </c>
      <c r="I105" s="25">
        <f t="shared" si="24"/>
        <v>26600</v>
      </c>
      <c r="J105" s="37">
        <v>0</v>
      </c>
      <c r="K105" s="41">
        <f t="shared" si="25"/>
        <v>3995.0457795000016</v>
      </c>
      <c r="L105" s="28">
        <f t="shared" si="30"/>
        <v>8.4344999999998436</v>
      </c>
      <c r="M105" s="31">
        <f t="shared" si="31"/>
        <v>14574.714160200057</v>
      </c>
      <c r="N105" s="29">
        <f t="shared" si="21"/>
        <v>2.9999999999999997E-4</v>
      </c>
      <c r="O105" s="30">
        <f t="shared" si="17"/>
        <v>15.6</v>
      </c>
      <c r="P105" s="30">
        <f t="shared" si="18"/>
        <v>14</v>
      </c>
      <c r="Q105" s="31">
        <v>15</v>
      </c>
      <c r="R105" s="31">
        <v>50000</v>
      </c>
      <c r="S105" s="31">
        <f t="shared" si="26"/>
        <v>300000</v>
      </c>
      <c r="T105" s="32">
        <f>0</f>
        <v>0</v>
      </c>
      <c r="U105" s="31">
        <f t="shared" si="19"/>
        <v>0</v>
      </c>
      <c r="V105" s="30">
        <f t="shared" si="20"/>
        <v>0</v>
      </c>
      <c r="W105" s="30">
        <f t="shared" si="27"/>
        <v>0</v>
      </c>
      <c r="X105" s="31">
        <f t="shared" si="22"/>
        <v>0</v>
      </c>
    </row>
    <row r="106" spans="2:24" ht="15" thickBot="1" x14ac:dyDescent="0.35">
      <c r="B106" s="58" t="s">
        <v>32</v>
      </c>
      <c r="C106" s="34">
        <f t="shared" si="23"/>
        <v>2019</v>
      </c>
      <c r="D106" s="35">
        <v>43718</v>
      </c>
      <c r="E106" s="25">
        <f t="shared" si="28"/>
        <v>1</v>
      </c>
      <c r="F106" s="28">
        <f>0</f>
        <v>0</v>
      </c>
      <c r="G106" s="26">
        <f t="shared" si="16"/>
        <v>15</v>
      </c>
      <c r="H106" s="25">
        <f t="shared" si="29"/>
        <v>1530</v>
      </c>
      <c r="I106" s="25">
        <f t="shared" si="24"/>
        <v>26600</v>
      </c>
      <c r="J106" s="37">
        <v>0</v>
      </c>
      <c r="K106" s="41">
        <f t="shared" si="25"/>
        <v>4003.4847795000014</v>
      </c>
      <c r="L106" s="28">
        <f t="shared" si="30"/>
        <v>8.4389999999998508</v>
      </c>
      <c r="M106" s="31">
        <f t="shared" si="31"/>
        <v>14706.362560200056</v>
      </c>
      <c r="N106" s="29">
        <f t="shared" si="21"/>
        <v>2.9999999999999997E-4</v>
      </c>
      <c r="O106" s="30">
        <f t="shared" si="17"/>
        <v>15.6</v>
      </c>
      <c r="P106" s="30">
        <f t="shared" si="18"/>
        <v>14</v>
      </c>
      <c r="Q106" s="31">
        <v>15</v>
      </c>
      <c r="R106" s="31">
        <v>50000</v>
      </c>
      <c r="S106" s="31">
        <f t="shared" si="26"/>
        <v>300000</v>
      </c>
      <c r="T106" s="32">
        <f>0</f>
        <v>0</v>
      </c>
      <c r="U106" s="31">
        <f t="shared" si="19"/>
        <v>0</v>
      </c>
      <c r="V106" s="30">
        <f t="shared" si="20"/>
        <v>0</v>
      </c>
      <c r="W106" s="30">
        <f t="shared" si="27"/>
        <v>0</v>
      </c>
      <c r="X106" s="31">
        <f t="shared" si="22"/>
        <v>0</v>
      </c>
    </row>
    <row r="107" spans="2:24" ht="15" thickBot="1" x14ac:dyDescent="0.35">
      <c r="B107" s="58" t="s">
        <v>32</v>
      </c>
      <c r="C107" s="34">
        <f t="shared" si="23"/>
        <v>2019</v>
      </c>
      <c r="D107" s="35">
        <v>43719</v>
      </c>
      <c r="E107" s="25">
        <f t="shared" si="28"/>
        <v>1</v>
      </c>
      <c r="F107" s="28">
        <f>0</f>
        <v>0</v>
      </c>
      <c r="G107" s="26">
        <f t="shared" si="16"/>
        <v>15</v>
      </c>
      <c r="H107" s="25">
        <f t="shared" si="29"/>
        <v>1545</v>
      </c>
      <c r="I107" s="25">
        <f t="shared" si="24"/>
        <v>26600</v>
      </c>
      <c r="J107" s="37">
        <v>0</v>
      </c>
      <c r="K107" s="41">
        <f t="shared" si="25"/>
        <v>4011.9282795000013</v>
      </c>
      <c r="L107" s="28">
        <f t="shared" si="30"/>
        <v>8.4434999999998581</v>
      </c>
      <c r="M107" s="31">
        <f t="shared" si="31"/>
        <v>14838.081160200054</v>
      </c>
      <c r="N107" s="29">
        <f t="shared" si="21"/>
        <v>2.9999999999999997E-4</v>
      </c>
      <c r="O107" s="30">
        <f t="shared" si="17"/>
        <v>15.6</v>
      </c>
      <c r="P107" s="30">
        <f t="shared" si="18"/>
        <v>14</v>
      </c>
      <c r="Q107" s="31">
        <v>15</v>
      </c>
      <c r="R107" s="31">
        <v>50000</v>
      </c>
      <c r="S107" s="31">
        <f t="shared" si="26"/>
        <v>300000</v>
      </c>
      <c r="T107" s="32">
        <f>0</f>
        <v>0</v>
      </c>
      <c r="U107" s="31">
        <f t="shared" si="19"/>
        <v>0</v>
      </c>
      <c r="V107" s="30">
        <f t="shared" si="20"/>
        <v>0</v>
      </c>
      <c r="W107" s="30">
        <f t="shared" si="27"/>
        <v>0</v>
      </c>
      <c r="X107" s="31">
        <f t="shared" si="22"/>
        <v>0</v>
      </c>
    </row>
    <row r="108" spans="2:24" ht="15" thickBot="1" x14ac:dyDescent="0.35">
      <c r="B108" s="58" t="s">
        <v>32</v>
      </c>
      <c r="C108" s="34">
        <f t="shared" si="23"/>
        <v>2019</v>
      </c>
      <c r="D108" s="35">
        <v>43720</v>
      </c>
      <c r="E108" s="25">
        <f t="shared" si="28"/>
        <v>1</v>
      </c>
      <c r="F108" s="28">
        <f>0</f>
        <v>0</v>
      </c>
      <c r="G108" s="26">
        <f t="shared" si="16"/>
        <v>15</v>
      </c>
      <c r="H108" s="25">
        <f t="shared" si="29"/>
        <v>1560</v>
      </c>
      <c r="I108" s="25">
        <f t="shared" si="24"/>
        <v>26600</v>
      </c>
      <c r="J108" s="37">
        <v>0</v>
      </c>
      <c r="K108" s="41">
        <f t="shared" si="25"/>
        <v>4020.3762795000011</v>
      </c>
      <c r="L108" s="28">
        <f t="shared" si="30"/>
        <v>8.4479999999998654</v>
      </c>
      <c r="M108" s="31">
        <f t="shared" si="31"/>
        <v>14969.869960200052</v>
      </c>
      <c r="N108" s="29">
        <f t="shared" si="21"/>
        <v>2.9999999999999997E-4</v>
      </c>
      <c r="O108" s="30">
        <f t="shared" si="17"/>
        <v>15.6</v>
      </c>
      <c r="P108" s="30">
        <f t="shared" si="18"/>
        <v>14</v>
      </c>
      <c r="Q108" s="31">
        <v>15</v>
      </c>
      <c r="R108" s="31">
        <v>50000</v>
      </c>
      <c r="S108" s="31">
        <f t="shared" si="26"/>
        <v>300000</v>
      </c>
      <c r="T108" s="32">
        <f>0</f>
        <v>0</v>
      </c>
      <c r="U108" s="31">
        <f t="shared" si="19"/>
        <v>0</v>
      </c>
      <c r="V108" s="30">
        <f t="shared" si="20"/>
        <v>0</v>
      </c>
      <c r="W108" s="30">
        <f t="shared" si="27"/>
        <v>0</v>
      </c>
      <c r="X108" s="31">
        <f t="shared" si="22"/>
        <v>0</v>
      </c>
    </row>
    <row r="109" spans="2:24" ht="15" thickBot="1" x14ac:dyDescent="0.35">
      <c r="B109" s="58" t="s">
        <v>32</v>
      </c>
      <c r="C109" s="34">
        <f t="shared" si="23"/>
        <v>2019</v>
      </c>
      <c r="D109" s="35">
        <v>43721</v>
      </c>
      <c r="E109" s="25">
        <f t="shared" si="28"/>
        <v>1</v>
      </c>
      <c r="F109" s="28">
        <f>0</f>
        <v>0</v>
      </c>
      <c r="G109" s="26">
        <f t="shared" si="16"/>
        <v>15</v>
      </c>
      <c r="H109" s="25">
        <f t="shared" si="29"/>
        <v>1575</v>
      </c>
      <c r="I109" s="25">
        <f t="shared" si="24"/>
        <v>26600</v>
      </c>
      <c r="J109" s="37">
        <v>0</v>
      </c>
      <c r="K109" s="41">
        <f t="shared" si="25"/>
        <v>4028.828779500001</v>
      </c>
      <c r="L109" s="28">
        <f t="shared" si="30"/>
        <v>8.4524999999998727</v>
      </c>
      <c r="M109" s="31">
        <f t="shared" si="31"/>
        <v>15101.728960200051</v>
      </c>
      <c r="N109" s="29">
        <f t="shared" si="21"/>
        <v>2.9999999999999997E-4</v>
      </c>
      <c r="O109" s="30">
        <f t="shared" si="17"/>
        <v>15.6</v>
      </c>
      <c r="P109" s="30">
        <f t="shared" si="18"/>
        <v>14</v>
      </c>
      <c r="Q109" s="31">
        <v>15</v>
      </c>
      <c r="R109" s="31">
        <v>50000</v>
      </c>
      <c r="S109" s="31">
        <f t="shared" si="26"/>
        <v>300000</v>
      </c>
      <c r="T109" s="32">
        <f>0</f>
        <v>0</v>
      </c>
      <c r="U109" s="31">
        <f t="shared" si="19"/>
        <v>0</v>
      </c>
      <c r="V109" s="30">
        <f t="shared" si="20"/>
        <v>0</v>
      </c>
      <c r="W109" s="30">
        <f t="shared" si="27"/>
        <v>0</v>
      </c>
      <c r="X109" s="31">
        <f t="shared" si="22"/>
        <v>0</v>
      </c>
    </row>
    <row r="110" spans="2:24" ht="15" thickBot="1" x14ac:dyDescent="0.35">
      <c r="B110" s="58" t="s">
        <v>32</v>
      </c>
      <c r="C110" s="34">
        <f t="shared" si="23"/>
        <v>2019</v>
      </c>
      <c r="D110" s="35">
        <v>43722</v>
      </c>
      <c r="E110" s="25">
        <f t="shared" si="28"/>
        <v>1</v>
      </c>
      <c r="F110" s="28">
        <f>0</f>
        <v>0</v>
      </c>
      <c r="G110" s="26">
        <f t="shared" si="16"/>
        <v>15</v>
      </c>
      <c r="H110" s="25">
        <f t="shared" si="29"/>
        <v>1590</v>
      </c>
      <c r="I110" s="25">
        <f t="shared" si="24"/>
        <v>26600</v>
      </c>
      <c r="J110" s="37">
        <v>0</v>
      </c>
      <c r="K110" s="41">
        <f t="shared" si="25"/>
        <v>4037.2857795000009</v>
      </c>
      <c r="L110" s="28">
        <f t="shared" si="30"/>
        <v>8.4569999999998799</v>
      </c>
      <c r="M110" s="31">
        <f t="shared" si="31"/>
        <v>15233.65816020005</v>
      </c>
      <c r="N110" s="29">
        <f t="shared" si="21"/>
        <v>2.9999999999999997E-4</v>
      </c>
      <c r="O110" s="30">
        <f t="shared" si="17"/>
        <v>15.6</v>
      </c>
      <c r="P110" s="30">
        <f t="shared" si="18"/>
        <v>14</v>
      </c>
      <c r="Q110" s="31">
        <v>15</v>
      </c>
      <c r="R110" s="31">
        <v>50000</v>
      </c>
      <c r="S110" s="31">
        <f t="shared" si="26"/>
        <v>300000</v>
      </c>
      <c r="T110" s="32">
        <f>0</f>
        <v>0</v>
      </c>
      <c r="U110" s="31">
        <f t="shared" si="19"/>
        <v>0</v>
      </c>
      <c r="V110" s="30">
        <f t="shared" si="20"/>
        <v>0</v>
      </c>
      <c r="W110" s="30">
        <f t="shared" si="27"/>
        <v>0</v>
      </c>
      <c r="X110" s="31">
        <f t="shared" si="22"/>
        <v>0</v>
      </c>
    </row>
    <row r="111" spans="2:24" ht="15" thickBot="1" x14ac:dyDescent="0.35">
      <c r="B111" s="58" t="s">
        <v>32</v>
      </c>
      <c r="C111" s="34">
        <f t="shared" si="23"/>
        <v>2019</v>
      </c>
      <c r="D111" s="35">
        <v>43723</v>
      </c>
      <c r="E111" s="25">
        <f t="shared" si="28"/>
        <v>1</v>
      </c>
      <c r="F111" s="28">
        <f>0</f>
        <v>0</v>
      </c>
      <c r="G111" s="26">
        <f t="shared" si="16"/>
        <v>15</v>
      </c>
      <c r="H111" s="25">
        <f t="shared" si="29"/>
        <v>1605</v>
      </c>
      <c r="I111" s="25">
        <f t="shared" si="24"/>
        <v>26600</v>
      </c>
      <c r="J111" s="37">
        <v>0</v>
      </c>
      <c r="K111" s="41">
        <f t="shared" si="25"/>
        <v>4045.7472795000008</v>
      </c>
      <c r="L111" s="28">
        <f t="shared" si="30"/>
        <v>8.4614999999998872</v>
      </c>
      <c r="M111" s="31">
        <f t="shared" si="31"/>
        <v>15365.657560200048</v>
      </c>
      <c r="N111" s="29">
        <f t="shared" si="21"/>
        <v>2.9999999999999997E-4</v>
      </c>
      <c r="O111" s="30">
        <f t="shared" si="17"/>
        <v>15.6</v>
      </c>
      <c r="P111" s="30">
        <f t="shared" si="18"/>
        <v>14</v>
      </c>
      <c r="Q111" s="31">
        <v>15</v>
      </c>
      <c r="R111" s="31">
        <v>50000</v>
      </c>
      <c r="S111" s="31">
        <f t="shared" si="26"/>
        <v>300000</v>
      </c>
      <c r="T111" s="32">
        <f>0</f>
        <v>0</v>
      </c>
      <c r="U111" s="31">
        <f t="shared" si="19"/>
        <v>0</v>
      </c>
      <c r="V111" s="30">
        <f t="shared" si="20"/>
        <v>0</v>
      </c>
      <c r="W111" s="30">
        <f t="shared" si="27"/>
        <v>0</v>
      </c>
      <c r="X111" s="31">
        <f t="shared" si="22"/>
        <v>0</v>
      </c>
    </row>
    <row r="112" spans="2:24" ht="15" thickBot="1" x14ac:dyDescent="0.35">
      <c r="B112" s="58" t="s">
        <v>32</v>
      </c>
      <c r="C112" s="34">
        <f t="shared" si="23"/>
        <v>2019</v>
      </c>
      <c r="D112" s="35">
        <v>43724</v>
      </c>
      <c r="E112" s="25">
        <f t="shared" si="28"/>
        <v>1</v>
      </c>
      <c r="F112" s="28">
        <f>0</f>
        <v>0</v>
      </c>
      <c r="G112" s="26">
        <f t="shared" si="16"/>
        <v>15</v>
      </c>
      <c r="H112" s="25">
        <f t="shared" si="29"/>
        <v>1620</v>
      </c>
      <c r="I112" s="25">
        <f t="shared" si="24"/>
        <v>26600</v>
      </c>
      <c r="J112" s="37">
        <v>0</v>
      </c>
      <c r="K112" s="41">
        <f t="shared" si="25"/>
        <v>4054.2132795000007</v>
      </c>
      <c r="L112" s="28">
        <f t="shared" si="30"/>
        <v>8.4659999999998945</v>
      </c>
      <c r="M112" s="31">
        <f t="shared" si="31"/>
        <v>15497.727160200047</v>
      </c>
      <c r="N112" s="29">
        <f t="shared" si="21"/>
        <v>2.9999999999999997E-4</v>
      </c>
      <c r="O112" s="30">
        <f t="shared" si="17"/>
        <v>15.6</v>
      </c>
      <c r="P112" s="30">
        <f t="shared" si="18"/>
        <v>14</v>
      </c>
      <c r="Q112" s="31">
        <v>15</v>
      </c>
      <c r="R112" s="31">
        <v>50000</v>
      </c>
      <c r="S112" s="31">
        <f t="shared" si="26"/>
        <v>300000</v>
      </c>
      <c r="T112" s="32">
        <f>0</f>
        <v>0</v>
      </c>
      <c r="U112" s="31">
        <f t="shared" si="19"/>
        <v>0</v>
      </c>
      <c r="V112" s="30">
        <f t="shared" si="20"/>
        <v>0</v>
      </c>
      <c r="W112" s="30">
        <f t="shared" si="27"/>
        <v>0</v>
      </c>
      <c r="X112" s="31">
        <f t="shared" si="22"/>
        <v>0</v>
      </c>
    </row>
    <row r="113" spans="2:24" ht="15" thickBot="1" x14ac:dyDescent="0.35">
      <c r="B113" s="58" t="s">
        <v>32</v>
      </c>
      <c r="C113" s="34">
        <f t="shared" si="23"/>
        <v>2019</v>
      </c>
      <c r="D113" s="35">
        <v>43725</v>
      </c>
      <c r="E113" s="25">
        <f t="shared" si="28"/>
        <v>1</v>
      </c>
      <c r="F113" s="28">
        <f>0</f>
        <v>0</v>
      </c>
      <c r="G113" s="26">
        <f t="shared" si="16"/>
        <v>15</v>
      </c>
      <c r="H113" s="25">
        <f t="shared" si="29"/>
        <v>1635</v>
      </c>
      <c r="I113" s="25">
        <f t="shared" si="24"/>
        <v>26600</v>
      </c>
      <c r="J113" s="37">
        <v>0</v>
      </c>
      <c r="K113" s="41">
        <f t="shared" si="25"/>
        <v>4062.6837795000006</v>
      </c>
      <c r="L113" s="28">
        <f t="shared" si="30"/>
        <v>8.4704999999999018</v>
      </c>
      <c r="M113" s="31">
        <f t="shared" si="31"/>
        <v>15629.866960200046</v>
      </c>
      <c r="N113" s="29">
        <f t="shared" si="21"/>
        <v>2.9999999999999997E-4</v>
      </c>
      <c r="O113" s="30">
        <f t="shared" si="17"/>
        <v>15.6</v>
      </c>
      <c r="P113" s="30">
        <f t="shared" si="18"/>
        <v>14</v>
      </c>
      <c r="Q113" s="31">
        <v>15</v>
      </c>
      <c r="R113" s="31">
        <v>50000</v>
      </c>
      <c r="S113" s="31">
        <f t="shared" si="26"/>
        <v>300000</v>
      </c>
      <c r="T113" s="32">
        <f>0</f>
        <v>0</v>
      </c>
      <c r="U113" s="31">
        <f t="shared" si="19"/>
        <v>0</v>
      </c>
      <c r="V113" s="30">
        <f t="shared" si="20"/>
        <v>0</v>
      </c>
      <c r="W113" s="30">
        <f t="shared" si="27"/>
        <v>0</v>
      </c>
      <c r="X113" s="31">
        <f t="shared" si="22"/>
        <v>0</v>
      </c>
    </row>
    <row r="114" spans="2:24" ht="15" thickBot="1" x14ac:dyDescent="0.35">
      <c r="B114" s="58" t="s">
        <v>32</v>
      </c>
      <c r="C114" s="34">
        <f t="shared" si="23"/>
        <v>2019</v>
      </c>
      <c r="D114" s="35">
        <v>43726</v>
      </c>
      <c r="E114" s="25">
        <f t="shared" si="28"/>
        <v>1</v>
      </c>
      <c r="F114" s="28">
        <f>0</f>
        <v>0</v>
      </c>
      <c r="G114" s="26">
        <f t="shared" si="16"/>
        <v>15</v>
      </c>
      <c r="H114" s="25">
        <f t="shared" si="29"/>
        <v>1650</v>
      </c>
      <c r="I114" s="25">
        <f t="shared" si="24"/>
        <v>26600</v>
      </c>
      <c r="J114" s="37">
        <v>0</v>
      </c>
      <c r="K114" s="41">
        <f t="shared" si="25"/>
        <v>4071.1587795000005</v>
      </c>
      <c r="L114" s="28">
        <f t="shared" si="30"/>
        <v>8.4749999999999091</v>
      </c>
      <c r="M114" s="31">
        <f t="shared" si="31"/>
        <v>15762.076960200046</v>
      </c>
      <c r="N114" s="29">
        <f t="shared" si="21"/>
        <v>2.9999999999999997E-4</v>
      </c>
      <c r="O114" s="30">
        <f t="shared" si="17"/>
        <v>15.6</v>
      </c>
      <c r="P114" s="30">
        <f t="shared" si="18"/>
        <v>14</v>
      </c>
      <c r="Q114" s="31">
        <v>15</v>
      </c>
      <c r="R114" s="31">
        <v>50000</v>
      </c>
      <c r="S114" s="31">
        <f t="shared" si="26"/>
        <v>300000</v>
      </c>
      <c r="T114" s="32">
        <f>0</f>
        <v>0</v>
      </c>
      <c r="U114" s="31">
        <f t="shared" si="19"/>
        <v>0</v>
      </c>
      <c r="V114" s="30">
        <f t="shared" si="20"/>
        <v>0</v>
      </c>
      <c r="W114" s="30">
        <f t="shared" si="27"/>
        <v>0</v>
      </c>
      <c r="X114" s="31">
        <f t="shared" si="22"/>
        <v>0</v>
      </c>
    </row>
    <row r="115" spans="2:24" ht="15" thickBot="1" x14ac:dyDescent="0.35">
      <c r="B115" s="58" t="s">
        <v>32</v>
      </c>
      <c r="C115" s="34">
        <f t="shared" si="23"/>
        <v>2019</v>
      </c>
      <c r="D115" s="35">
        <v>43727</v>
      </c>
      <c r="E115" s="25">
        <f t="shared" si="28"/>
        <v>1</v>
      </c>
      <c r="F115" s="28">
        <f>0</f>
        <v>0</v>
      </c>
      <c r="G115" s="26">
        <f t="shared" si="16"/>
        <v>15</v>
      </c>
      <c r="H115" s="25">
        <f t="shared" si="29"/>
        <v>1665</v>
      </c>
      <c r="I115" s="25">
        <f t="shared" si="24"/>
        <v>26600</v>
      </c>
      <c r="J115" s="37">
        <v>0</v>
      </c>
      <c r="K115" s="41">
        <f t="shared" si="25"/>
        <v>4079.6382795000004</v>
      </c>
      <c r="L115" s="28">
        <f t="shared" si="30"/>
        <v>8.4794999999999163</v>
      </c>
      <c r="M115" s="31">
        <f t="shared" si="31"/>
        <v>15894.357160200045</v>
      </c>
      <c r="N115" s="29">
        <f t="shared" si="21"/>
        <v>2.9999999999999997E-4</v>
      </c>
      <c r="O115" s="30">
        <f t="shared" si="17"/>
        <v>15.6</v>
      </c>
      <c r="P115" s="30">
        <f t="shared" si="18"/>
        <v>14</v>
      </c>
      <c r="Q115" s="31">
        <v>15</v>
      </c>
      <c r="R115" s="31">
        <v>50000</v>
      </c>
      <c r="S115" s="31">
        <f t="shared" si="26"/>
        <v>300000</v>
      </c>
      <c r="T115" s="32">
        <f>0</f>
        <v>0</v>
      </c>
      <c r="U115" s="31">
        <f t="shared" si="19"/>
        <v>0</v>
      </c>
      <c r="V115" s="30">
        <f t="shared" si="20"/>
        <v>0</v>
      </c>
      <c r="W115" s="30">
        <f t="shared" si="27"/>
        <v>0</v>
      </c>
      <c r="X115" s="31">
        <f t="shared" si="22"/>
        <v>0</v>
      </c>
    </row>
    <row r="116" spans="2:24" ht="15" thickBot="1" x14ac:dyDescent="0.35">
      <c r="B116" s="58" t="s">
        <v>32</v>
      </c>
      <c r="C116" s="34">
        <f t="shared" si="23"/>
        <v>2019</v>
      </c>
      <c r="D116" s="35">
        <v>43728</v>
      </c>
      <c r="E116" s="25">
        <f t="shared" si="28"/>
        <v>1</v>
      </c>
      <c r="F116" s="28">
        <f>0</f>
        <v>0</v>
      </c>
      <c r="G116" s="26">
        <f t="shared" si="16"/>
        <v>15</v>
      </c>
      <c r="H116" s="25">
        <f t="shared" si="29"/>
        <v>1680</v>
      </c>
      <c r="I116" s="25">
        <f t="shared" si="24"/>
        <v>26600</v>
      </c>
      <c r="J116" s="37">
        <v>0</v>
      </c>
      <c r="K116" s="41">
        <f t="shared" si="25"/>
        <v>4088.1222795000003</v>
      </c>
      <c r="L116" s="28">
        <f t="shared" si="30"/>
        <v>8.4839999999999236</v>
      </c>
      <c r="M116" s="31">
        <f t="shared" si="31"/>
        <v>16026.707560200044</v>
      </c>
      <c r="N116" s="29">
        <f t="shared" si="21"/>
        <v>2.9999999999999997E-4</v>
      </c>
      <c r="O116" s="30">
        <f t="shared" si="17"/>
        <v>15.6</v>
      </c>
      <c r="P116" s="30">
        <f t="shared" si="18"/>
        <v>14</v>
      </c>
      <c r="Q116" s="31">
        <v>15</v>
      </c>
      <c r="R116" s="31">
        <v>50000</v>
      </c>
      <c r="S116" s="31">
        <f t="shared" si="26"/>
        <v>300000</v>
      </c>
      <c r="T116" s="32">
        <f>0</f>
        <v>0</v>
      </c>
      <c r="U116" s="31">
        <f t="shared" si="19"/>
        <v>0</v>
      </c>
      <c r="V116" s="30">
        <f t="shared" si="20"/>
        <v>0</v>
      </c>
      <c r="W116" s="30">
        <f t="shared" si="27"/>
        <v>0</v>
      </c>
      <c r="X116" s="31">
        <f t="shared" si="22"/>
        <v>0</v>
      </c>
    </row>
    <row r="117" spans="2:24" ht="15" thickBot="1" x14ac:dyDescent="0.35">
      <c r="B117" s="58" t="s">
        <v>32</v>
      </c>
      <c r="C117" s="34">
        <f t="shared" si="23"/>
        <v>2019</v>
      </c>
      <c r="D117" s="35">
        <v>43729</v>
      </c>
      <c r="E117" s="25">
        <f t="shared" si="28"/>
        <v>1</v>
      </c>
      <c r="F117" s="28">
        <f>0</f>
        <v>0</v>
      </c>
      <c r="G117" s="26">
        <f t="shared" si="16"/>
        <v>15</v>
      </c>
      <c r="H117" s="25">
        <f t="shared" si="29"/>
        <v>1695</v>
      </c>
      <c r="I117" s="25">
        <f t="shared" si="24"/>
        <v>26600</v>
      </c>
      <c r="J117" s="37">
        <v>0</v>
      </c>
      <c r="K117" s="41">
        <f t="shared" si="25"/>
        <v>4096.6107795000007</v>
      </c>
      <c r="L117" s="28">
        <f t="shared" si="30"/>
        <v>8.4885000000003856</v>
      </c>
      <c r="M117" s="31">
        <f t="shared" si="31"/>
        <v>16159.128160200051</v>
      </c>
      <c r="N117" s="29">
        <f t="shared" si="21"/>
        <v>2.9999999999999997E-4</v>
      </c>
      <c r="O117" s="30">
        <f t="shared" si="17"/>
        <v>15.6</v>
      </c>
      <c r="P117" s="30">
        <f t="shared" si="18"/>
        <v>14</v>
      </c>
      <c r="Q117" s="31">
        <v>15</v>
      </c>
      <c r="R117" s="31">
        <v>50000</v>
      </c>
      <c r="S117" s="31">
        <f t="shared" si="26"/>
        <v>300000</v>
      </c>
      <c r="T117" s="32">
        <f>0</f>
        <v>0</v>
      </c>
      <c r="U117" s="31">
        <f t="shared" si="19"/>
        <v>0</v>
      </c>
      <c r="V117" s="30">
        <f t="shared" si="20"/>
        <v>0</v>
      </c>
      <c r="W117" s="30">
        <f t="shared" si="27"/>
        <v>0</v>
      </c>
      <c r="X117" s="31">
        <f t="shared" si="22"/>
        <v>0</v>
      </c>
    </row>
    <row r="118" spans="2:24" ht="15" thickBot="1" x14ac:dyDescent="0.35">
      <c r="B118" s="58" t="s">
        <v>32</v>
      </c>
      <c r="C118" s="34">
        <f t="shared" si="23"/>
        <v>2019</v>
      </c>
      <c r="D118" s="35">
        <v>43730</v>
      </c>
      <c r="E118" s="25">
        <f t="shared" si="28"/>
        <v>1</v>
      </c>
      <c r="F118" s="28">
        <f>0</f>
        <v>0</v>
      </c>
      <c r="G118" s="26">
        <f t="shared" si="16"/>
        <v>15</v>
      </c>
      <c r="H118" s="25">
        <f t="shared" si="29"/>
        <v>1710</v>
      </c>
      <c r="I118" s="25">
        <f t="shared" si="24"/>
        <v>26600</v>
      </c>
      <c r="J118" s="37">
        <v>0</v>
      </c>
      <c r="K118" s="41">
        <f t="shared" si="25"/>
        <v>4105.1037795000011</v>
      </c>
      <c r="L118" s="28">
        <f t="shared" si="30"/>
        <v>8.4930000000003929</v>
      </c>
      <c r="M118" s="31">
        <f t="shared" si="31"/>
        <v>16291.618960200058</v>
      </c>
      <c r="N118" s="29">
        <f t="shared" si="21"/>
        <v>2.9999999999999997E-4</v>
      </c>
      <c r="O118" s="30">
        <f t="shared" si="17"/>
        <v>15.6</v>
      </c>
      <c r="P118" s="30">
        <f t="shared" si="18"/>
        <v>14</v>
      </c>
      <c r="Q118" s="31">
        <v>15</v>
      </c>
      <c r="R118" s="31">
        <v>50000</v>
      </c>
      <c r="S118" s="31">
        <f t="shared" si="26"/>
        <v>300000</v>
      </c>
      <c r="T118" s="32">
        <f>0</f>
        <v>0</v>
      </c>
      <c r="U118" s="31">
        <f t="shared" si="19"/>
        <v>0</v>
      </c>
      <c r="V118" s="30">
        <f t="shared" si="20"/>
        <v>0</v>
      </c>
      <c r="W118" s="30">
        <f t="shared" si="27"/>
        <v>0</v>
      </c>
      <c r="X118" s="31">
        <f t="shared" si="22"/>
        <v>0</v>
      </c>
    </row>
    <row r="119" spans="2:24" ht="15" thickBot="1" x14ac:dyDescent="0.35">
      <c r="B119" s="58" t="s">
        <v>32</v>
      </c>
      <c r="C119" s="34">
        <f t="shared" si="23"/>
        <v>2019</v>
      </c>
      <c r="D119" s="35">
        <v>43731</v>
      </c>
      <c r="E119" s="25">
        <f t="shared" si="28"/>
        <v>1</v>
      </c>
      <c r="F119" s="28">
        <f>0</f>
        <v>0</v>
      </c>
      <c r="G119" s="26">
        <f t="shared" si="16"/>
        <v>15</v>
      </c>
      <c r="H119" s="25">
        <f t="shared" si="29"/>
        <v>1725</v>
      </c>
      <c r="I119" s="25">
        <f t="shared" si="24"/>
        <v>26600</v>
      </c>
      <c r="J119" s="37">
        <v>0</v>
      </c>
      <c r="K119" s="41">
        <f t="shared" si="25"/>
        <v>4113.6012795000015</v>
      </c>
      <c r="L119" s="28">
        <f t="shared" si="30"/>
        <v>8.4975000000004002</v>
      </c>
      <c r="M119" s="31">
        <f t="shared" si="31"/>
        <v>16424.179960200065</v>
      </c>
      <c r="N119" s="29">
        <f t="shared" si="21"/>
        <v>2.9999999999999997E-4</v>
      </c>
      <c r="O119" s="30">
        <f t="shared" si="17"/>
        <v>15.6</v>
      </c>
      <c r="P119" s="30">
        <f t="shared" si="18"/>
        <v>14</v>
      </c>
      <c r="Q119" s="31">
        <v>15</v>
      </c>
      <c r="R119" s="31">
        <v>50000</v>
      </c>
      <c r="S119" s="31">
        <f t="shared" si="26"/>
        <v>300000</v>
      </c>
      <c r="T119" s="32">
        <f>0</f>
        <v>0</v>
      </c>
      <c r="U119" s="31">
        <f t="shared" si="19"/>
        <v>0</v>
      </c>
      <c r="V119" s="30">
        <f t="shared" si="20"/>
        <v>0</v>
      </c>
      <c r="W119" s="30">
        <f t="shared" si="27"/>
        <v>0</v>
      </c>
      <c r="X119" s="31">
        <f t="shared" si="22"/>
        <v>0</v>
      </c>
    </row>
    <row r="120" spans="2:24" ht="15" thickBot="1" x14ac:dyDescent="0.35">
      <c r="B120" s="58" t="s">
        <v>32</v>
      </c>
      <c r="C120" s="34">
        <f t="shared" si="23"/>
        <v>2019</v>
      </c>
      <c r="D120" s="35">
        <v>43732</v>
      </c>
      <c r="E120" s="25">
        <f t="shared" si="28"/>
        <v>1</v>
      </c>
      <c r="F120" s="28">
        <f>0</f>
        <v>0</v>
      </c>
      <c r="G120" s="26">
        <f t="shared" si="16"/>
        <v>15</v>
      </c>
      <c r="H120" s="25">
        <f t="shared" si="29"/>
        <v>1740</v>
      </c>
      <c r="I120" s="25">
        <f t="shared" si="24"/>
        <v>26600</v>
      </c>
      <c r="J120" s="37">
        <v>0</v>
      </c>
      <c r="K120" s="41">
        <f t="shared" si="25"/>
        <v>4122.1032795000019</v>
      </c>
      <c r="L120" s="28">
        <f t="shared" si="30"/>
        <v>8.5020000000004075</v>
      </c>
      <c r="M120" s="31">
        <f t="shared" si="31"/>
        <v>16556.811160200072</v>
      </c>
      <c r="N120" s="29">
        <f t="shared" si="21"/>
        <v>2.9999999999999997E-4</v>
      </c>
      <c r="O120" s="30">
        <f t="shared" si="17"/>
        <v>15.6</v>
      </c>
      <c r="P120" s="30">
        <f t="shared" si="18"/>
        <v>14</v>
      </c>
      <c r="Q120" s="31">
        <v>15</v>
      </c>
      <c r="R120" s="31">
        <v>50000</v>
      </c>
      <c r="S120" s="31">
        <f t="shared" si="26"/>
        <v>300000</v>
      </c>
      <c r="T120" s="32">
        <f>0</f>
        <v>0</v>
      </c>
      <c r="U120" s="31">
        <f t="shared" si="19"/>
        <v>0</v>
      </c>
      <c r="V120" s="30">
        <f t="shared" si="20"/>
        <v>0</v>
      </c>
      <c r="W120" s="30">
        <f t="shared" si="27"/>
        <v>0</v>
      </c>
      <c r="X120" s="31">
        <f t="shared" si="22"/>
        <v>0</v>
      </c>
    </row>
    <row r="121" spans="2:24" ht="15" thickBot="1" x14ac:dyDescent="0.35">
      <c r="B121" s="58" t="s">
        <v>32</v>
      </c>
      <c r="C121" s="34">
        <f t="shared" si="23"/>
        <v>2019</v>
      </c>
      <c r="D121" s="35">
        <v>43733</v>
      </c>
      <c r="E121" s="25">
        <f t="shared" si="28"/>
        <v>1</v>
      </c>
      <c r="F121" s="28">
        <f>0</f>
        <v>0</v>
      </c>
      <c r="G121" s="26">
        <f t="shared" si="16"/>
        <v>15</v>
      </c>
      <c r="H121" s="25">
        <f t="shared" si="29"/>
        <v>1755</v>
      </c>
      <c r="I121" s="25">
        <f t="shared" si="24"/>
        <v>26600</v>
      </c>
      <c r="J121" s="37">
        <v>0</v>
      </c>
      <c r="K121" s="41">
        <f t="shared" si="25"/>
        <v>4130.6097795000023</v>
      </c>
      <c r="L121" s="28">
        <f t="shared" si="30"/>
        <v>8.5065000000004147</v>
      </c>
      <c r="M121" s="31">
        <f t="shared" si="31"/>
        <v>16689.512560200077</v>
      </c>
      <c r="N121" s="29">
        <f t="shared" si="21"/>
        <v>2.9999999999999997E-4</v>
      </c>
      <c r="O121" s="30">
        <f t="shared" si="17"/>
        <v>15.6</v>
      </c>
      <c r="P121" s="30">
        <f t="shared" si="18"/>
        <v>14</v>
      </c>
      <c r="Q121" s="31">
        <v>15</v>
      </c>
      <c r="R121" s="31">
        <v>50000</v>
      </c>
      <c r="S121" s="31">
        <f t="shared" si="26"/>
        <v>300000</v>
      </c>
      <c r="T121" s="32">
        <f>0</f>
        <v>0</v>
      </c>
      <c r="U121" s="31">
        <f t="shared" si="19"/>
        <v>0</v>
      </c>
      <c r="V121" s="30">
        <f t="shared" si="20"/>
        <v>0</v>
      </c>
      <c r="W121" s="30">
        <f t="shared" si="27"/>
        <v>0</v>
      </c>
      <c r="X121" s="31">
        <f t="shared" si="22"/>
        <v>0</v>
      </c>
    </row>
    <row r="122" spans="2:24" ht="15" thickBot="1" x14ac:dyDescent="0.35">
      <c r="B122" s="58" t="s">
        <v>32</v>
      </c>
      <c r="C122" s="34">
        <f t="shared" si="23"/>
        <v>2019</v>
      </c>
      <c r="D122" s="35">
        <v>43734</v>
      </c>
      <c r="E122" s="25">
        <f t="shared" si="28"/>
        <v>1</v>
      </c>
      <c r="F122" s="28">
        <f>0</f>
        <v>0</v>
      </c>
      <c r="G122" s="26">
        <f t="shared" si="16"/>
        <v>15</v>
      </c>
      <c r="H122" s="25">
        <f t="shared" si="29"/>
        <v>1770</v>
      </c>
      <c r="I122" s="25">
        <f t="shared" si="24"/>
        <v>26600</v>
      </c>
      <c r="J122" s="37">
        <v>0</v>
      </c>
      <c r="K122" s="41">
        <f t="shared" si="25"/>
        <v>4139.1207795000028</v>
      </c>
      <c r="L122" s="28">
        <f t="shared" si="30"/>
        <v>8.511000000000422</v>
      </c>
      <c r="M122" s="31">
        <f t="shared" si="31"/>
        <v>16822.284160200084</v>
      </c>
      <c r="N122" s="29">
        <f t="shared" si="21"/>
        <v>2.9999999999999997E-4</v>
      </c>
      <c r="O122" s="30">
        <f t="shared" si="17"/>
        <v>15.6</v>
      </c>
      <c r="P122" s="30">
        <f t="shared" si="18"/>
        <v>14</v>
      </c>
      <c r="Q122" s="31">
        <v>15</v>
      </c>
      <c r="R122" s="31">
        <v>50000</v>
      </c>
      <c r="S122" s="31">
        <f t="shared" si="26"/>
        <v>300000</v>
      </c>
      <c r="T122" s="32">
        <f>0</f>
        <v>0</v>
      </c>
      <c r="U122" s="31">
        <f t="shared" si="19"/>
        <v>0</v>
      </c>
      <c r="V122" s="30">
        <f t="shared" si="20"/>
        <v>0</v>
      </c>
      <c r="W122" s="30">
        <f t="shared" si="27"/>
        <v>0</v>
      </c>
      <c r="X122" s="31">
        <f t="shared" si="22"/>
        <v>0</v>
      </c>
    </row>
    <row r="123" spans="2:24" ht="15" thickBot="1" x14ac:dyDescent="0.35">
      <c r="B123" s="58" t="s">
        <v>32</v>
      </c>
      <c r="C123" s="34">
        <f t="shared" si="23"/>
        <v>2019</v>
      </c>
      <c r="D123" s="35">
        <v>43735</v>
      </c>
      <c r="E123" s="25">
        <f t="shared" si="28"/>
        <v>1</v>
      </c>
      <c r="F123" s="28">
        <f>0</f>
        <v>0</v>
      </c>
      <c r="G123" s="26">
        <f t="shared" si="16"/>
        <v>15</v>
      </c>
      <c r="H123" s="25">
        <f t="shared" si="29"/>
        <v>1785</v>
      </c>
      <c r="I123" s="25">
        <f t="shared" si="24"/>
        <v>26600</v>
      </c>
      <c r="J123" s="37">
        <v>0</v>
      </c>
      <c r="K123" s="41">
        <f t="shared" si="25"/>
        <v>4147.6362795000032</v>
      </c>
      <c r="L123" s="28">
        <f t="shared" si="30"/>
        <v>8.5155000000004293</v>
      </c>
      <c r="M123" s="31">
        <f t="shared" si="31"/>
        <v>16955.12596020009</v>
      </c>
      <c r="N123" s="29">
        <f t="shared" si="21"/>
        <v>2.9999999999999997E-4</v>
      </c>
      <c r="O123" s="30">
        <f t="shared" si="17"/>
        <v>15.6</v>
      </c>
      <c r="P123" s="30">
        <f t="shared" si="18"/>
        <v>14</v>
      </c>
      <c r="Q123" s="31">
        <v>15</v>
      </c>
      <c r="R123" s="31">
        <v>50000</v>
      </c>
      <c r="S123" s="31">
        <f t="shared" si="26"/>
        <v>300000</v>
      </c>
      <c r="T123" s="32">
        <f>0</f>
        <v>0</v>
      </c>
      <c r="U123" s="31">
        <f t="shared" si="19"/>
        <v>0</v>
      </c>
      <c r="V123" s="30">
        <f t="shared" si="20"/>
        <v>0</v>
      </c>
      <c r="W123" s="30">
        <f t="shared" si="27"/>
        <v>0</v>
      </c>
      <c r="X123" s="31">
        <f t="shared" si="22"/>
        <v>0</v>
      </c>
    </row>
    <row r="124" spans="2:24" ht="15" thickBot="1" x14ac:dyDescent="0.35">
      <c r="B124" s="58" t="s">
        <v>32</v>
      </c>
      <c r="C124" s="34">
        <f t="shared" si="23"/>
        <v>2019</v>
      </c>
      <c r="D124" s="35">
        <v>43736</v>
      </c>
      <c r="E124" s="25">
        <f t="shared" si="28"/>
        <v>1</v>
      </c>
      <c r="F124" s="28">
        <f>0</f>
        <v>0</v>
      </c>
      <c r="G124" s="26">
        <f t="shared" si="16"/>
        <v>15</v>
      </c>
      <c r="H124" s="25">
        <f t="shared" si="29"/>
        <v>1800</v>
      </c>
      <c r="I124" s="25">
        <f t="shared" si="24"/>
        <v>26600</v>
      </c>
      <c r="J124" s="37">
        <v>0</v>
      </c>
      <c r="K124" s="41">
        <f t="shared" si="25"/>
        <v>4156.1562795000036</v>
      </c>
      <c r="L124" s="28">
        <f t="shared" si="30"/>
        <v>8.5200000000004366</v>
      </c>
      <c r="M124" s="31">
        <f t="shared" si="31"/>
        <v>17088.037960200098</v>
      </c>
      <c r="N124" s="29">
        <f t="shared" si="21"/>
        <v>2.9999999999999997E-4</v>
      </c>
      <c r="O124" s="30">
        <f t="shared" si="17"/>
        <v>15.6</v>
      </c>
      <c r="P124" s="30">
        <f t="shared" si="18"/>
        <v>14</v>
      </c>
      <c r="Q124" s="31">
        <v>15</v>
      </c>
      <c r="R124" s="31">
        <v>50000</v>
      </c>
      <c r="S124" s="31">
        <f t="shared" si="26"/>
        <v>300000</v>
      </c>
      <c r="T124" s="32">
        <f>0</f>
        <v>0</v>
      </c>
      <c r="U124" s="31">
        <f t="shared" si="19"/>
        <v>0</v>
      </c>
      <c r="V124" s="30">
        <f t="shared" si="20"/>
        <v>0</v>
      </c>
      <c r="W124" s="30">
        <f t="shared" si="27"/>
        <v>0</v>
      </c>
      <c r="X124" s="31">
        <f t="shared" si="22"/>
        <v>0</v>
      </c>
    </row>
    <row r="125" spans="2:24" ht="15" thickBot="1" x14ac:dyDescent="0.35">
      <c r="B125" s="58" t="s">
        <v>32</v>
      </c>
      <c r="C125" s="34">
        <f t="shared" si="23"/>
        <v>2019</v>
      </c>
      <c r="D125" s="35">
        <v>43737</v>
      </c>
      <c r="E125" s="25">
        <f t="shared" si="28"/>
        <v>1</v>
      </c>
      <c r="F125" s="28">
        <f>0</f>
        <v>0</v>
      </c>
      <c r="G125" s="26">
        <f t="shared" si="16"/>
        <v>15</v>
      </c>
      <c r="H125" s="25">
        <f t="shared" si="29"/>
        <v>1815</v>
      </c>
      <c r="I125" s="25">
        <f t="shared" si="24"/>
        <v>26600</v>
      </c>
      <c r="J125" s="37">
        <v>0</v>
      </c>
      <c r="K125" s="41">
        <f t="shared" si="25"/>
        <v>4164.6807795000041</v>
      </c>
      <c r="L125" s="28">
        <f t="shared" si="30"/>
        <v>8.5245000000004438</v>
      </c>
      <c r="M125" s="31">
        <f t="shared" si="31"/>
        <v>17221.020160200103</v>
      </c>
      <c r="N125" s="29">
        <f t="shared" si="21"/>
        <v>2.9999999999999997E-4</v>
      </c>
      <c r="O125" s="30">
        <f t="shared" si="17"/>
        <v>15.6</v>
      </c>
      <c r="P125" s="30">
        <f t="shared" si="18"/>
        <v>14</v>
      </c>
      <c r="Q125" s="31">
        <v>15</v>
      </c>
      <c r="R125" s="31">
        <v>50000</v>
      </c>
      <c r="S125" s="31">
        <f t="shared" si="26"/>
        <v>300000</v>
      </c>
      <c r="T125" s="32">
        <f>0</f>
        <v>0</v>
      </c>
      <c r="U125" s="31">
        <f t="shared" si="19"/>
        <v>0</v>
      </c>
      <c r="V125" s="30">
        <f t="shared" si="20"/>
        <v>0</v>
      </c>
      <c r="W125" s="30">
        <f t="shared" si="27"/>
        <v>0</v>
      </c>
      <c r="X125" s="31">
        <f t="shared" si="22"/>
        <v>0</v>
      </c>
    </row>
    <row r="126" spans="2:24" ht="15" thickBot="1" x14ac:dyDescent="0.35">
      <c r="B126" s="58" t="s">
        <v>32</v>
      </c>
      <c r="C126" s="34">
        <f t="shared" si="23"/>
        <v>2019</v>
      </c>
      <c r="D126" s="35">
        <v>43738</v>
      </c>
      <c r="E126" s="25">
        <f t="shared" si="28"/>
        <v>1</v>
      </c>
      <c r="F126" s="28">
        <f>0</f>
        <v>0</v>
      </c>
      <c r="G126" s="26">
        <f t="shared" si="16"/>
        <v>15</v>
      </c>
      <c r="H126" s="25">
        <f t="shared" si="29"/>
        <v>1830</v>
      </c>
      <c r="I126" s="25">
        <f t="shared" si="24"/>
        <v>26600</v>
      </c>
      <c r="J126" s="37">
        <v>0</v>
      </c>
      <c r="K126" s="41">
        <f t="shared" si="25"/>
        <v>4173.2097795000045</v>
      </c>
      <c r="L126" s="28">
        <f t="shared" si="30"/>
        <v>8.5290000000004511</v>
      </c>
      <c r="M126" s="31">
        <f t="shared" si="31"/>
        <v>17354.072560200111</v>
      </c>
      <c r="N126" s="29">
        <f t="shared" si="21"/>
        <v>2.9999999999999997E-4</v>
      </c>
      <c r="O126" s="30">
        <f t="shared" si="17"/>
        <v>15.6</v>
      </c>
      <c r="P126" s="30">
        <f t="shared" si="18"/>
        <v>14</v>
      </c>
      <c r="Q126" s="31">
        <v>15</v>
      </c>
      <c r="R126" s="31">
        <v>50000</v>
      </c>
      <c r="S126" s="31">
        <f t="shared" si="26"/>
        <v>300000</v>
      </c>
      <c r="T126" s="32">
        <f>0</f>
        <v>0</v>
      </c>
      <c r="U126" s="31">
        <f t="shared" si="19"/>
        <v>0</v>
      </c>
      <c r="V126" s="30">
        <f t="shared" si="20"/>
        <v>0</v>
      </c>
      <c r="W126" s="30">
        <f t="shared" si="27"/>
        <v>0</v>
      </c>
      <c r="X126" s="31">
        <f t="shared" si="22"/>
        <v>0</v>
      </c>
    </row>
    <row r="127" spans="2:24" ht="15" thickBot="1" x14ac:dyDescent="0.35">
      <c r="B127" s="58" t="s">
        <v>32</v>
      </c>
      <c r="C127" s="34">
        <f t="shared" si="23"/>
        <v>2019</v>
      </c>
      <c r="D127" s="35">
        <v>43739</v>
      </c>
      <c r="E127" s="25">
        <f t="shared" si="28"/>
        <v>1</v>
      </c>
      <c r="F127" s="28">
        <f>0</f>
        <v>0</v>
      </c>
      <c r="G127" s="26">
        <f t="shared" si="16"/>
        <v>15</v>
      </c>
      <c r="H127" s="25">
        <f t="shared" si="29"/>
        <v>1845</v>
      </c>
      <c r="I127" s="25">
        <f t="shared" si="24"/>
        <v>26600</v>
      </c>
      <c r="J127" s="37">
        <v>0</v>
      </c>
      <c r="K127" s="41">
        <f t="shared" si="25"/>
        <v>4181.7432795000041</v>
      </c>
      <c r="L127" s="28">
        <f t="shared" si="30"/>
        <v>8.5334999999995489</v>
      </c>
      <c r="M127" s="31">
        <f t="shared" si="31"/>
        <v>17487.195160200103</v>
      </c>
      <c r="N127" s="29">
        <f t="shared" si="21"/>
        <v>2.9999999999999997E-4</v>
      </c>
      <c r="O127" s="30">
        <f t="shared" si="17"/>
        <v>15.6</v>
      </c>
      <c r="P127" s="30">
        <f t="shared" si="18"/>
        <v>14</v>
      </c>
      <c r="Q127" s="31">
        <v>15</v>
      </c>
      <c r="R127" s="31">
        <v>50000</v>
      </c>
      <c r="S127" s="31">
        <f t="shared" si="26"/>
        <v>300000</v>
      </c>
      <c r="T127" s="32">
        <f>0</f>
        <v>0</v>
      </c>
      <c r="U127" s="31">
        <f t="shared" si="19"/>
        <v>0</v>
      </c>
      <c r="V127" s="30">
        <f t="shared" si="20"/>
        <v>0</v>
      </c>
      <c r="W127" s="30">
        <f t="shared" si="27"/>
        <v>0</v>
      </c>
      <c r="X127" s="31">
        <f t="shared" si="22"/>
        <v>0</v>
      </c>
    </row>
    <row r="128" spans="2:24" ht="15" thickBot="1" x14ac:dyDescent="0.35">
      <c r="B128" s="58" t="s">
        <v>32</v>
      </c>
      <c r="C128" s="34">
        <f t="shared" si="23"/>
        <v>2019</v>
      </c>
      <c r="D128" s="35">
        <v>43740</v>
      </c>
      <c r="E128" s="25">
        <f t="shared" si="28"/>
        <v>1</v>
      </c>
      <c r="F128" s="28">
        <f>0</f>
        <v>0</v>
      </c>
      <c r="G128" s="26">
        <f t="shared" si="16"/>
        <v>15</v>
      </c>
      <c r="H128" s="25">
        <f t="shared" si="29"/>
        <v>1860</v>
      </c>
      <c r="I128" s="25">
        <f t="shared" si="24"/>
        <v>26600</v>
      </c>
      <c r="J128" s="37">
        <v>0</v>
      </c>
      <c r="K128" s="41">
        <f t="shared" si="25"/>
        <v>4190.2812795000036</v>
      </c>
      <c r="L128" s="28">
        <f t="shared" si="30"/>
        <v>8.5379999999995562</v>
      </c>
      <c r="M128" s="31">
        <f t="shared" si="31"/>
        <v>17620.387960200096</v>
      </c>
      <c r="N128" s="29">
        <f t="shared" si="21"/>
        <v>2.9999999999999997E-4</v>
      </c>
      <c r="O128" s="30">
        <f t="shared" si="17"/>
        <v>15.6</v>
      </c>
      <c r="P128" s="30">
        <f t="shared" si="18"/>
        <v>14</v>
      </c>
      <c r="Q128" s="31">
        <v>15</v>
      </c>
      <c r="R128" s="31">
        <v>50000</v>
      </c>
      <c r="S128" s="31">
        <f t="shared" si="26"/>
        <v>300000</v>
      </c>
      <c r="T128" s="32">
        <f>0</f>
        <v>0</v>
      </c>
      <c r="U128" s="31">
        <f t="shared" si="19"/>
        <v>0</v>
      </c>
      <c r="V128" s="30">
        <f t="shared" si="20"/>
        <v>0</v>
      </c>
      <c r="W128" s="30">
        <f t="shared" si="27"/>
        <v>0</v>
      </c>
      <c r="X128" s="31">
        <f t="shared" si="22"/>
        <v>0</v>
      </c>
    </row>
    <row r="129" spans="2:24" ht="15" thickBot="1" x14ac:dyDescent="0.35">
      <c r="B129" s="58" t="s">
        <v>32</v>
      </c>
      <c r="C129" s="34">
        <f t="shared" si="23"/>
        <v>2019</v>
      </c>
      <c r="D129" s="35">
        <v>43741</v>
      </c>
      <c r="E129" s="25">
        <f t="shared" si="28"/>
        <v>1</v>
      </c>
      <c r="F129" s="28">
        <f>0</f>
        <v>0</v>
      </c>
      <c r="G129" s="26">
        <f t="shared" si="16"/>
        <v>15</v>
      </c>
      <c r="H129" s="25">
        <f t="shared" si="29"/>
        <v>1875</v>
      </c>
      <c r="I129" s="25">
        <f t="shared" si="24"/>
        <v>26600</v>
      </c>
      <c r="J129" s="37">
        <v>0</v>
      </c>
      <c r="K129" s="41">
        <f t="shared" si="25"/>
        <v>4198.8237795000032</v>
      </c>
      <c r="L129" s="28">
        <f t="shared" si="30"/>
        <v>8.5424999999995634</v>
      </c>
      <c r="M129" s="31">
        <f t="shared" si="31"/>
        <v>17753.650960200088</v>
      </c>
      <c r="N129" s="29">
        <f t="shared" si="21"/>
        <v>2.9999999999999997E-4</v>
      </c>
      <c r="O129" s="30">
        <f t="shared" si="17"/>
        <v>15.6</v>
      </c>
      <c r="P129" s="30">
        <f t="shared" si="18"/>
        <v>14</v>
      </c>
      <c r="Q129" s="31">
        <v>15</v>
      </c>
      <c r="R129" s="31">
        <v>50000</v>
      </c>
      <c r="S129" s="31">
        <f t="shared" si="26"/>
        <v>300000</v>
      </c>
      <c r="T129" s="32">
        <f>0</f>
        <v>0</v>
      </c>
      <c r="U129" s="31">
        <f t="shared" si="19"/>
        <v>0</v>
      </c>
      <c r="V129" s="30">
        <f t="shared" si="20"/>
        <v>0</v>
      </c>
      <c r="W129" s="30">
        <f t="shared" si="27"/>
        <v>0</v>
      </c>
      <c r="X129" s="31">
        <f t="shared" si="22"/>
        <v>0</v>
      </c>
    </row>
    <row r="130" spans="2:24" ht="15" thickBot="1" x14ac:dyDescent="0.35">
      <c r="B130" s="58" t="s">
        <v>32</v>
      </c>
      <c r="C130" s="34">
        <f t="shared" si="23"/>
        <v>2019</v>
      </c>
      <c r="D130" s="35">
        <v>43742</v>
      </c>
      <c r="E130" s="25">
        <f t="shared" si="28"/>
        <v>1</v>
      </c>
      <c r="F130" s="28">
        <f>0</f>
        <v>0</v>
      </c>
      <c r="G130" s="26">
        <f t="shared" si="16"/>
        <v>15</v>
      </c>
      <c r="H130" s="25">
        <f t="shared" si="29"/>
        <v>1890</v>
      </c>
      <c r="I130" s="25">
        <f t="shared" si="24"/>
        <v>26600</v>
      </c>
      <c r="J130" s="37">
        <v>0</v>
      </c>
      <c r="K130" s="41">
        <f t="shared" si="25"/>
        <v>4207.3707795000028</v>
      </c>
      <c r="L130" s="28">
        <f t="shared" si="30"/>
        <v>8.5469999999995707</v>
      </c>
      <c r="M130" s="31">
        <f t="shared" si="31"/>
        <v>17886.984160200082</v>
      </c>
      <c r="N130" s="29">
        <f t="shared" si="21"/>
        <v>2.9999999999999997E-4</v>
      </c>
      <c r="O130" s="30">
        <f t="shared" si="17"/>
        <v>15.6</v>
      </c>
      <c r="P130" s="30">
        <f t="shared" si="18"/>
        <v>14</v>
      </c>
      <c r="Q130" s="31">
        <v>15</v>
      </c>
      <c r="R130" s="31">
        <v>50000</v>
      </c>
      <c r="S130" s="31">
        <f t="shared" si="26"/>
        <v>300000</v>
      </c>
      <c r="T130" s="32">
        <f>0</f>
        <v>0</v>
      </c>
      <c r="U130" s="31">
        <f t="shared" si="19"/>
        <v>0</v>
      </c>
      <c r="V130" s="30">
        <f t="shared" si="20"/>
        <v>0</v>
      </c>
      <c r="W130" s="30">
        <f t="shared" si="27"/>
        <v>0</v>
      </c>
      <c r="X130" s="31">
        <f t="shared" si="22"/>
        <v>0</v>
      </c>
    </row>
    <row r="131" spans="2:24" ht="15" thickBot="1" x14ac:dyDescent="0.35">
      <c r="B131" s="58" t="s">
        <v>32</v>
      </c>
      <c r="C131" s="34">
        <f t="shared" si="23"/>
        <v>2019</v>
      </c>
      <c r="D131" s="35">
        <v>43743</v>
      </c>
      <c r="E131" s="25">
        <f t="shared" si="28"/>
        <v>1</v>
      </c>
      <c r="F131" s="28">
        <f>0</f>
        <v>0</v>
      </c>
      <c r="G131" s="26">
        <f t="shared" si="16"/>
        <v>15</v>
      </c>
      <c r="H131" s="25">
        <f t="shared" si="29"/>
        <v>1905</v>
      </c>
      <c r="I131" s="25">
        <f t="shared" si="24"/>
        <v>26600</v>
      </c>
      <c r="J131" s="37">
        <v>0</v>
      </c>
      <c r="K131" s="41">
        <f t="shared" si="25"/>
        <v>4215.9222795000023</v>
      </c>
      <c r="L131" s="28">
        <f t="shared" si="30"/>
        <v>8.551499999999578</v>
      </c>
      <c r="M131" s="31">
        <f t="shared" si="31"/>
        <v>18020.387560200073</v>
      </c>
      <c r="N131" s="29">
        <f t="shared" si="21"/>
        <v>2.9999999999999997E-4</v>
      </c>
      <c r="O131" s="30">
        <f t="shared" si="17"/>
        <v>15.6</v>
      </c>
      <c r="P131" s="30">
        <f t="shared" si="18"/>
        <v>14</v>
      </c>
      <c r="Q131" s="31">
        <v>15</v>
      </c>
      <c r="R131" s="31">
        <v>50000</v>
      </c>
      <c r="S131" s="31">
        <f t="shared" si="26"/>
        <v>300000</v>
      </c>
      <c r="T131" s="32">
        <f>0</f>
        <v>0</v>
      </c>
      <c r="U131" s="31">
        <f t="shared" si="19"/>
        <v>0</v>
      </c>
      <c r="V131" s="30">
        <f t="shared" si="20"/>
        <v>0</v>
      </c>
      <c r="W131" s="30">
        <f t="shared" si="27"/>
        <v>0</v>
      </c>
      <c r="X131" s="31">
        <f t="shared" si="22"/>
        <v>0</v>
      </c>
    </row>
    <row r="132" spans="2:24" ht="15" thickBot="1" x14ac:dyDescent="0.35">
      <c r="B132" s="58" t="s">
        <v>32</v>
      </c>
      <c r="C132" s="34">
        <f t="shared" si="23"/>
        <v>2019</v>
      </c>
      <c r="D132" s="35">
        <v>43744</v>
      </c>
      <c r="E132" s="25">
        <f t="shared" si="28"/>
        <v>1</v>
      </c>
      <c r="F132" s="28">
        <f>0</f>
        <v>0</v>
      </c>
      <c r="G132" s="26">
        <f t="shared" ref="G132:G195" si="32">E132*Q132</f>
        <v>15</v>
      </c>
      <c r="H132" s="25">
        <f t="shared" si="29"/>
        <v>1920</v>
      </c>
      <c r="I132" s="25">
        <f t="shared" si="24"/>
        <v>26600</v>
      </c>
      <c r="J132" s="37">
        <v>0</v>
      </c>
      <c r="K132" s="41">
        <f t="shared" si="25"/>
        <v>4224.4782795000019</v>
      </c>
      <c r="L132" s="28">
        <f t="shared" si="30"/>
        <v>8.5559999999995853</v>
      </c>
      <c r="M132" s="31">
        <f t="shared" si="31"/>
        <v>18153.861160200067</v>
      </c>
      <c r="N132" s="29">
        <f t="shared" si="21"/>
        <v>2.9999999999999997E-4</v>
      </c>
      <c r="O132" s="30">
        <f t="shared" ref="O132:O195" si="33">IF(C132=2019,234/15,IF(C132=2020,207.87/15,2085.3/15))</f>
        <v>15.6</v>
      </c>
      <c r="P132" s="30">
        <f t="shared" ref="P132:P195" si="34">IF(C132=2019,14,IF(C132=2020,12,10))</f>
        <v>14</v>
      </c>
      <c r="Q132" s="31">
        <v>15</v>
      </c>
      <c r="R132" s="31">
        <v>50000</v>
      </c>
      <c r="S132" s="31">
        <f t="shared" si="26"/>
        <v>300000</v>
      </c>
      <c r="T132" s="32">
        <f>0</f>
        <v>0</v>
      </c>
      <c r="U132" s="31">
        <f t="shared" ref="U132:U195" si="35">F132*R132</f>
        <v>0</v>
      </c>
      <c r="V132" s="30">
        <f t="shared" ref="V132:V195" si="36">300000*J132</f>
        <v>0</v>
      </c>
      <c r="W132" s="30">
        <f t="shared" si="27"/>
        <v>0</v>
      </c>
      <c r="X132" s="31">
        <f t="shared" si="22"/>
        <v>0</v>
      </c>
    </row>
    <row r="133" spans="2:24" ht="15" thickBot="1" x14ac:dyDescent="0.35">
      <c r="B133" s="58" t="s">
        <v>32</v>
      </c>
      <c r="C133" s="34">
        <f t="shared" si="23"/>
        <v>2019</v>
      </c>
      <c r="D133" s="35">
        <v>43745</v>
      </c>
      <c r="E133" s="25">
        <f t="shared" si="28"/>
        <v>1</v>
      </c>
      <c r="F133" s="28">
        <f>0</f>
        <v>0</v>
      </c>
      <c r="G133" s="26">
        <f t="shared" si="32"/>
        <v>15</v>
      </c>
      <c r="H133" s="25">
        <f t="shared" si="29"/>
        <v>1935</v>
      </c>
      <c r="I133" s="25">
        <f t="shared" si="24"/>
        <v>26600</v>
      </c>
      <c r="J133" s="37">
        <v>0</v>
      </c>
      <c r="K133" s="41">
        <f t="shared" si="25"/>
        <v>4233.0387795000015</v>
      </c>
      <c r="L133" s="28">
        <f t="shared" si="30"/>
        <v>8.5604999999995925</v>
      </c>
      <c r="M133" s="31">
        <f t="shared" si="31"/>
        <v>18287.40496020006</v>
      </c>
      <c r="N133" s="29">
        <f t="shared" ref="N133:N196" si="37">0.0003</f>
        <v>2.9999999999999997E-4</v>
      </c>
      <c r="O133" s="30">
        <f t="shared" si="33"/>
        <v>15.6</v>
      </c>
      <c r="P133" s="30">
        <f t="shared" si="34"/>
        <v>14</v>
      </c>
      <c r="Q133" s="31">
        <v>15</v>
      </c>
      <c r="R133" s="31">
        <v>50000</v>
      </c>
      <c r="S133" s="31">
        <f t="shared" si="26"/>
        <v>300000</v>
      </c>
      <c r="T133" s="32">
        <f>0</f>
        <v>0</v>
      </c>
      <c r="U133" s="31">
        <f t="shared" si="35"/>
        <v>0</v>
      </c>
      <c r="V133" s="30">
        <f t="shared" si="36"/>
        <v>0</v>
      </c>
      <c r="W133" s="30">
        <f t="shared" si="27"/>
        <v>0</v>
      </c>
      <c r="X133" s="31">
        <f t="shared" ref="X133:X196" si="38">U133+V133+W133</f>
        <v>0</v>
      </c>
    </row>
    <row r="134" spans="2:24" ht="15" thickBot="1" x14ac:dyDescent="0.35">
      <c r="B134" s="58" t="s">
        <v>32</v>
      </c>
      <c r="C134" s="34">
        <f t="shared" ref="C134:C197" si="39">YEAR(D134)</f>
        <v>2019</v>
      </c>
      <c r="D134" s="35">
        <v>43746</v>
      </c>
      <c r="E134" s="25">
        <f t="shared" si="28"/>
        <v>1</v>
      </c>
      <c r="F134" s="28">
        <f>0</f>
        <v>0</v>
      </c>
      <c r="G134" s="26">
        <f t="shared" si="32"/>
        <v>15</v>
      </c>
      <c r="H134" s="25">
        <f t="shared" si="29"/>
        <v>1950</v>
      </c>
      <c r="I134" s="25">
        <f t="shared" ref="I134:I197" si="40">I133+J134*20000</f>
        <v>26600</v>
      </c>
      <c r="J134" s="37">
        <v>0</v>
      </c>
      <c r="K134" s="41">
        <f t="shared" ref="K134:K197" si="41">K133+(I134+H134)*N134-X134/O134</f>
        <v>4241.6037795000011</v>
      </c>
      <c r="L134" s="28">
        <f t="shared" si="30"/>
        <v>8.5649999999995998</v>
      </c>
      <c r="M134" s="31">
        <f t="shared" si="31"/>
        <v>18421.018960200054</v>
      </c>
      <c r="N134" s="29">
        <f t="shared" si="37"/>
        <v>2.9999999999999997E-4</v>
      </c>
      <c r="O134" s="30">
        <f t="shared" si="33"/>
        <v>15.6</v>
      </c>
      <c r="P134" s="30">
        <f t="shared" si="34"/>
        <v>14</v>
      </c>
      <c r="Q134" s="31">
        <v>15</v>
      </c>
      <c r="R134" s="31">
        <v>50000</v>
      </c>
      <c r="S134" s="31">
        <f t="shared" ref="S134:S197" si="42">300000</f>
        <v>300000</v>
      </c>
      <c r="T134" s="32">
        <f>0</f>
        <v>0</v>
      </c>
      <c r="U134" s="31">
        <f t="shared" si="35"/>
        <v>0</v>
      </c>
      <c r="V134" s="30">
        <f t="shared" si="36"/>
        <v>0</v>
      </c>
      <c r="W134" s="30">
        <f t="shared" ref="W134:W197" si="43">T134*500000</f>
        <v>0</v>
      </c>
      <c r="X134" s="31">
        <f t="shared" si="38"/>
        <v>0</v>
      </c>
    </row>
    <row r="135" spans="2:24" ht="15" thickBot="1" x14ac:dyDescent="0.35">
      <c r="B135" s="58" t="s">
        <v>32</v>
      </c>
      <c r="C135" s="34">
        <f t="shared" si="39"/>
        <v>2019</v>
      </c>
      <c r="D135" s="35">
        <v>43747</v>
      </c>
      <c r="E135" s="25">
        <f t="shared" ref="E135:E198" si="44">E134+F135</f>
        <v>1</v>
      </c>
      <c r="F135" s="28">
        <f>0</f>
        <v>0</v>
      </c>
      <c r="G135" s="26">
        <f t="shared" si="32"/>
        <v>15</v>
      </c>
      <c r="H135" s="25">
        <f t="shared" ref="H135:H198" si="45">H134+G135</f>
        <v>1965</v>
      </c>
      <c r="I135" s="25">
        <f t="shared" si="40"/>
        <v>26600</v>
      </c>
      <c r="J135" s="37">
        <v>0</v>
      </c>
      <c r="K135" s="41">
        <f t="shared" si="41"/>
        <v>4250.1732795000007</v>
      </c>
      <c r="L135" s="28">
        <f t="shared" ref="L135:L198" si="46">K135-K134</f>
        <v>8.5694999999996071</v>
      </c>
      <c r="M135" s="31">
        <f t="shared" ref="M135:M198" si="47">L135*O135+M134</f>
        <v>18554.703160200046</v>
      </c>
      <c r="N135" s="29">
        <f t="shared" si="37"/>
        <v>2.9999999999999997E-4</v>
      </c>
      <c r="O135" s="30">
        <f t="shared" si="33"/>
        <v>15.6</v>
      </c>
      <c r="P135" s="30">
        <f t="shared" si="34"/>
        <v>14</v>
      </c>
      <c r="Q135" s="31">
        <v>15</v>
      </c>
      <c r="R135" s="31">
        <v>50000</v>
      </c>
      <c r="S135" s="31">
        <f t="shared" si="42"/>
        <v>300000</v>
      </c>
      <c r="T135" s="32">
        <f>0</f>
        <v>0</v>
      </c>
      <c r="U135" s="31">
        <f t="shared" si="35"/>
        <v>0</v>
      </c>
      <c r="V135" s="30">
        <f t="shared" si="36"/>
        <v>0</v>
      </c>
      <c r="W135" s="30">
        <f t="shared" si="43"/>
        <v>0</v>
      </c>
      <c r="X135" s="31">
        <f t="shared" si="38"/>
        <v>0</v>
      </c>
    </row>
    <row r="136" spans="2:24" ht="15" thickBot="1" x14ac:dyDescent="0.35">
      <c r="B136" s="58" t="s">
        <v>32</v>
      </c>
      <c r="C136" s="34">
        <f t="shared" si="39"/>
        <v>2019</v>
      </c>
      <c r="D136" s="35">
        <v>43748</v>
      </c>
      <c r="E136" s="25">
        <f t="shared" si="44"/>
        <v>1</v>
      </c>
      <c r="F136" s="28">
        <f>0</f>
        <v>0</v>
      </c>
      <c r="G136" s="26">
        <f t="shared" si="32"/>
        <v>15</v>
      </c>
      <c r="H136" s="25">
        <f t="shared" si="45"/>
        <v>1980</v>
      </c>
      <c r="I136" s="25">
        <f t="shared" si="40"/>
        <v>26600</v>
      </c>
      <c r="J136" s="37">
        <v>0</v>
      </c>
      <c r="K136" s="41">
        <f t="shared" si="41"/>
        <v>4258.7472795000003</v>
      </c>
      <c r="L136" s="28">
        <f t="shared" si="46"/>
        <v>8.5739999999996144</v>
      </c>
      <c r="M136" s="31">
        <f t="shared" si="47"/>
        <v>18688.45756020004</v>
      </c>
      <c r="N136" s="29">
        <f t="shared" si="37"/>
        <v>2.9999999999999997E-4</v>
      </c>
      <c r="O136" s="30">
        <f t="shared" si="33"/>
        <v>15.6</v>
      </c>
      <c r="P136" s="30">
        <f t="shared" si="34"/>
        <v>14</v>
      </c>
      <c r="Q136" s="31">
        <v>15</v>
      </c>
      <c r="R136" s="31">
        <v>50000</v>
      </c>
      <c r="S136" s="31">
        <f t="shared" si="42"/>
        <v>300000</v>
      </c>
      <c r="T136" s="32">
        <f>0</f>
        <v>0</v>
      </c>
      <c r="U136" s="31">
        <f t="shared" si="35"/>
        <v>0</v>
      </c>
      <c r="V136" s="30">
        <f t="shared" si="36"/>
        <v>0</v>
      </c>
      <c r="W136" s="30">
        <f t="shared" si="43"/>
        <v>0</v>
      </c>
      <c r="X136" s="31">
        <f t="shared" si="38"/>
        <v>0</v>
      </c>
    </row>
    <row r="137" spans="2:24" ht="15" thickBot="1" x14ac:dyDescent="0.35">
      <c r="B137" s="58" t="s">
        <v>32</v>
      </c>
      <c r="C137" s="34">
        <f t="shared" si="39"/>
        <v>2019</v>
      </c>
      <c r="D137" s="35">
        <v>43749</v>
      </c>
      <c r="E137" s="25">
        <f t="shared" si="44"/>
        <v>1</v>
      </c>
      <c r="F137" s="28">
        <f>0</f>
        <v>0</v>
      </c>
      <c r="G137" s="26">
        <f t="shared" si="32"/>
        <v>15</v>
      </c>
      <c r="H137" s="25">
        <f t="shared" si="45"/>
        <v>1995</v>
      </c>
      <c r="I137" s="25">
        <f t="shared" si="40"/>
        <v>26600</v>
      </c>
      <c r="J137" s="37">
        <v>0</v>
      </c>
      <c r="K137" s="41">
        <f t="shared" si="41"/>
        <v>4267.3257795</v>
      </c>
      <c r="L137" s="28">
        <f t="shared" si="46"/>
        <v>8.5784999999996217</v>
      </c>
      <c r="M137" s="31">
        <f t="shared" si="47"/>
        <v>18822.282160200033</v>
      </c>
      <c r="N137" s="29">
        <f t="shared" si="37"/>
        <v>2.9999999999999997E-4</v>
      </c>
      <c r="O137" s="30">
        <f t="shared" si="33"/>
        <v>15.6</v>
      </c>
      <c r="P137" s="30">
        <f t="shared" si="34"/>
        <v>14</v>
      </c>
      <c r="Q137" s="31">
        <v>15</v>
      </c>
      <c r="R137" s="31">
        <v>50000</v>
      </c>
      <c r="S137" s="31">
        <f t="shared" si="42"/>
        <v>300000</v>
      </c>
      <c r="T137" s="32">
        <f>0</f>
        <v>0</v>
      </c>
      <c r="U137" s="31">
        <f t="shared" si="35"/>
        <v>0</v>
      </c>
      <c r="V137" s="30">
        <f t="shared" si="36"/>
        <v>0</v>
      </c>
      <c r="W137" s="30">
        <f t="shared" si="43"/>
        <v>0</v>
      </c>
      <c r="X137" s="31">
        <f t="shared" si="38"/>
        <v>0</v>
      </c>
    </row>
    <row r="138" spans="2:24" ht="15" thickBot="1" x14ac:dyDescent="0.35">
      <c r="B138" s="58" t="s">
        <v>32</v>
      </c>
      <c r="C138" s="34">
        <f t="shared" si="39"/>
        <v>2019</v>
      </c>
      <c r="D138" s="35">
        <v>43750</v>
      </c>
      <c r="E138" s="25">
        <f t="shared" si="44"/>
        <v>1</v>
      </c>
      <c r="F138" s="28">
        <f>0</f>
        <v>0</v>
      </c>
      <c r="G138" s="26">
        <f t="shared" si="32"/>
        <v>15</v>
      </c>
      <c r="H138" s="25">
        <f t="shared" si="45"/>
        <v>2010</v>
      </c>
      <c r="I138" s="25">
        <f t="shared" si="40"/>
        <v>26600</v>
      </c>
      <c r="J138" s="37">
        <v>0</v>
      </c>
      <c r="K138" s="41">
        <f t="shared" si="41"/>
        <v>4275.9087794999996</v>
      </c>
      <c r="L138" s="28">
        <f t="shared" si="46"/>
        <v>8.5829999999996289</v>
      </c>
      <c r="M138" s="31">
        <f t="shared" si="47"/>
        <v>18956.176960200028</v>
      </c>
      <c r="N138" s="29">
        <f t="shared" si="37"/>
        <v>2.9999999999999997E-4</v>
      </c>
      <c r="O138" s="30">
        <f t="shared" si="33"/>
        <v>15.6</v>
      </c>
      <c r="P138" s="30">
        <f t="shared" si="34"/>
        <v>14</v>
      </c>
      <c r="Q138" s="31">
        <v>15</v>
      </c>
      <c r="R138" s="31">
        <v>50000</v>
      </c>
      <c r="S138" s="31">
        <f t="shared" si="42"/>
        <v>300000</v>
      </c>
      <c r="T138" s="32">
        <f>0</f>
        <v>0</v>
      </c>
      <c r="U138" s="31">
        <f t="shared" si="35"/>
        <v>0</v>
      </c>
      <c r="V138" s="30">
        <f t="shared" si="36"/>
        <v>0</v>
      </c>
      <c r="W138" s="30">
        <f t="shared" si="43"/>
        <v>0</v>
      </c>
      <c r="X138" s="31">
        <f t="shared" si="38"/>
        <v>0</v>
      </c>
    </row>
    <row r="139" spans="2:24" ht="15" thickBot="1" x14ac:dyDescent="0.35">
      <c r="B139" s="58" t="s">
        <v>32</v>
      </c>
      <c r="C139" s="34">
        <f t="shared" si="39"/>
        <v>2019</v>
      </c>
      <c r="D139" s="35">
        <v>43751</v>
      </c>
      <c r="E139" s="25">
        <f t="shared" si="44"/>
        <v>1</v>
      </c>
      <c r="F139" s="28">
        <f>0</f>
        <v>0</v>
      </c>
      <c r="G139" s="26">
        <f t="shared" si="32"/>
        <v>15</v>
      </c>
      <c r="H139" s="25">
        <f t="shared" si="45"/>
        <v>2025</v>
      </c>
      <c r="I139" s="25">
        <f t="shared" si="40"/>
        <v>26600</v>
      </c>
      <c r="J139" s="37">
        <v>0</v>
      </c>
      <c r="K139" s="41">
        <f t="shared" si="41"/>
        <v>4284.4962794999992</v>
      </c>
      <c r="L139" s="28">
        <f t="shared" si="46"/>
        <v>8.5874999999996362</v>
      </c>
      <c r="M139" s="31">
        <f t="shared" si="47"/>
        <v>19090.141960200021</v>
      </c>
      <c r="N139" s="29">
        <f t="shared" si="37"/>
        <v>2.9999999999999997E-4</v>
      </c>
      <c r="O139" s="30">
        <f t="shared" si="33"/>
        <v>15.6</v>
      </c>
      <c r="P139" s="30">
        <f t="shared" si="34"/>
        <v>14</v>
      </c>
      <c r="Q139" s="31">
        <v>15</v>
      </c>
      <c r="R139" s="31">
        <v>50000</v>
      </c>
      <c r="S139" s="31">
        <f t="shared" si="42"/>
        <v>300000</v>
      </c>
      <c r="T139" s="32">
        <f>0</f>
        <v>0</v>
      </c>
      <c r="U139" s="31">
        <f t="shared" si="35"/>
        <v>0</v>
      </c>
      <c r="V139" s="30">
        <f t="shared" si="36"/>
        <v>0</v>
      </c>
      <c r="W139" s="30">
        <f t="shared" si="43"/>
        <v>0</v>
      </c>
      <c r="X139" s="31">
        <f t="shared" si="38"/>
        <v>0</v>
      </c>
    </row>
    <row r="140" spans="2:24" ht="15" thickBot="1" x14ac:dyDescent="0.35">
      <c r="B140" s="58" t="s">
        <v>32</v>
      </c>
      <c r="C140" s="34">
        <f t="shared" si="39"/>
        <v>2019</v>
      </c>
      <c r="D140" s="35">
        <v>43752</v>
      </c>
      <c r="E140" s="25">
        <f t="shared" si="44"/>
        <v>1</v>
      </c>
      <c r="F140" s="28">
        <f>0</f>
        <v>0</v>
      </c>
      <c r="G140" s="26">
        <f t="shared" si="32"/>
        <v>15</v>
      </c>
      <c r="H140" s="25">
        <f t="shared" si="45"/>
        <v>2040</v>
      </c>
      <c r="I140" s="25">
        <f t="shared" si="40"/>
        <v>26600</v>
      </c>
      <c r="J140" s="37">
        <v>0</v>
      </c>
      <c r="K140" s="41">
        <f t="shared" si="41"/>
        <v>4293.0882794999989</v>
      </c>
      <c r="L140" s="28">
        <f t="shared" si="46"/>
        <v>8.5919999999996435</v>
      </c>
      <c r="M140" s="31">
        <f t="shared" si="47"/>
        <v>19224.177160200015</v>
      </c>
      <c r="N140" s="29">
        <f t="shared" si="37"/>
        <v>2.9999999999999997E-4</v>
      </c>
      <c r="O140" s="30">
        <f t="shared" si="33"/>
        <v>15.6</v>
      </c>
      <c r="P140" s="30">
        <f t="shared" si="34"/>
        <v>14</v>
      </c>
      <c r="Q140" s="31">
        <v>15</v>
      </c>
      <c r="R140" s="31">
        <v>50000</v>
      </c>
      <c r="S140" s="31">
        <f t="shared" si="42"/>
        <v>300000</v>
      </c>
      <c r="T140" s="32">
        <f>0</f>
        <v>0</v>
      </c>
      <c r="U140" s="31">
        <f t="shared" si="35"/>
        <v>0</v>
      </c>
      <c r="V140" s="30">
        <f t="shared" si="36"/>
        <v>0</v>
      </c>
      <c r="W140" s="30">
        <f t="shared" si="43"/>
        <v>0</v>
      </c>
      <c r="X140" s="31">
        <f t="shared" si="38"/>
        <v>0</v>
      </c>
    </row>
    <row r="141" spans="2:24" ht="15" thickBot="1" x14ac:dyDescent="0.35">
      <c r="B141" s="58" t="s">
        <v>32</v>
      </c>
      <c r="C141" s="34">
        <f t="shared" si="39"/>
        <v>2019</v>
      </c>
      <c r="D141" s="35">
        <v>43753</v>
      </c>
      <c r="E141" s="25">
        <f t="shared" si="44"/>
        <v>1</v>
      </c>
      <c r="F141" s="28">
        <f>0</f>
        <v>0</v>
      </c>
      <c r="G141" s="26">
        <f t="shared" si="32"/>
        <v>15</v>
      </c>
      <c r="H141" s="25">
        <f t="shared" si="45"/>
        <v>2055</v>
      </c>
      <c r="I141" s="25">
        <f t="shared" si="40"/>
        <v>26600</v>
      </c>
      <c r="J141" s="37">
        <v>0</v>
      </c>
      <c r="K141" s="41">
        <f t="shared" si="41"/>
        <v>4301.6847794999985</v>
      </c>
      <c r="L141" s="28">
        <f t="shared" si="46"/>
        <v>8.5964999999996508</v>
      </c>
      <c r="M141" s="31">
        <f t="shared" si="47"/>
        <v>19358.282560200008</v>
      </c>
      <c r="N141" s="29">
        <f t="shared" si="37"/>
        <v>2.9999999999999997E-4</v>
      </c>
      <c r="O141" s="30">
        <f t="shared" si="33"/>
        <v>15.6</v>
      </c>
      <c r="P141" s="30">
        <f t="shared" si="34"/>
        <v>14</v>
      </c>
      <c r="Q141" s="31">
        <v>15</v>
      </c>
      <c r="R141" s="31">
        <v>50000</v>
      </c>
      <c r="S141" s="31">
        <f t="shared" si="42"/>
        <v>300000</v>
      </c>
      <c r="T141" s="32">
        <f>0</f>
        <v>0</v>
      </c>
      <c r="U141" s="31">
        <f t="shared" si="35"/>
        <v>0</v>
      </c>
      <c r="V141" s="30">
        <f t="shared" si="36"/>
        <v>0</v>
      </c>
      <c r="W141" s="30">
        <f t="shared" si="43"/>
        <v>0</v>
      </c>
      <c r="X141" s="31">
        <f t="shared" si="38"/>
        <v>0</v>
      </c>
    </row>
    <row r="142" spans="2:24" ht="15" thickBot="1" x14ac:dyDescent="0.35">
      <c r="B142" s="58" t="s">
        <v>32</v>
      </c>
      <c r="C142" s="34">
        <f t="shared" si="39"/>
        <v>2019</v>
      </c>
      <c r="D142" s="35">
        <v>43754</v>
      </c>
      <c r="E142" s="25">
        <f t="shared" si="44"/>
        <v>1</v>
      </c>
      <c r="F142" s="28">
        <f>0</f>
        <v>0</v>
      </c>
      <c r="G142" s="26">
        <f t="shared" si="32"/>
        <v>15</v>
      </c>
      <c r="H142" s="25">
        <f t="shared" si="45"/>
        <v>2070</v>
      </c>
      <c r="I142" s="25">
        <f t="shared" si="40"/>
        <v>26600</v>
      </c>
      <c r="J142" s="37">
        <v>0</v>
      </c>
      <c r="K142" s="41">
        <f t="shared" si="41"/>
        <v>4310.2857794999982</v>
      </c>
      <c r="L142" s="28">
        <f t="shared" si="46"/>
        <v>8.600999999999658</v>
      </c>
      <c r="M142" s="31">
        <f t="shared" si="47"/>
        <v>19492.458160200003</v>
      </c>
      <c r="N142" s="29">
        <f t="shared" si="37"/>
        <v>2.9999999999999997E-4</v>
      </c>
      <c r="O142" s="30">
        <f t="shared" si="33"/>
        <v>15.6</v>
      </c>
      <c r="P142" s="30">
        <f t="shared" si="34"/>
        <v>14</v>
      </c>
      <c r="Q142" s="31">
        <v>15</v>
      </c>
      <c r="R142" s="31">
        <v>50000</v>
      </c>
      <c r="S142" s="31">
        <f t="shared" si="42"/>
        <v>300000</v>
      </c>
      <c r="T142" s="32">
        <f>0</f>
        <v>0</v>
      </c>
      <c r="U142" s="31">
        <f t="shared" si="35"/>
        <v>0</v>
      </c>
      <c r="V142" s="30">
        <f t="shared" si="36"/>
        <v>0</v>
      </c>
      <c r="W142" s="30">
        <f t="shared" si="43"/>
        <v>0</v>
      </c>
      <c r="X142" s="31">
        <f t="shared" si="38"/>
        <v>0</v>
      </c>
    </row>
    <row r="143" spans="2:24" ht="15" thickBot="1" x14ac:dyDescent="0.35">
      <c r="B143" s="58" t="s">
        <v>32</v>
      </c>
      <c r="C143" s="34">
        <f t="shared" si="39"/>
        <v>2019</v>
      </c>
      <c r="D143" s="35">
        <v>43755</v>
      </c>
      <c r="E143" s="25">
        <f t="shared" si="44"/>
        <v>1</v>
      </c>
      <c r="F143" s="28">
        <f>0</f>
        <v>0</v>
      </c>
      <c r="G143" s="26">
        <f t="shared" si="32"/>
        <v>15</v>
      </c>
      <c r="H143" s="25">
        <f t="shared" si="45"/>
        <v>2085</v>
      </c>
      <c r="I143" s="25">
        <f t="shared" si="40"/>
        <v>26600</v>
      </c>
      <c r="J143" s="37">
        <v>0</v>
      </c>
      <c r="K143" s="41">
        <f t="shared" si="41"/>
        <v>4318.8912794999978</v>
      </c>
      <c r="L143" s="28">
        <f t="shared" si="46"/>
        <v>8.6054999999996653</v>
      </c>
      <c r="M143" s="31">
        <f t="shared" si="47"/>
        <v>19626.703960199997</v>
      </c>
      <c r="N143" s="29">
        <f t="shared" si="37"/>
        <v>2.9999999999999997E-4</v>
      </c>
      <c r="O143" s="30">
        <f t="shared" si="33"/>
        <v>15.6</v>
      </c>
      <c r="P143" s="30">
        <f t="shared" si="34"/>
        <v>14</v>
      </c>
      <c r="Q143" s="31">
        <v>15</v>
      </c>
      <c r="R143" s="31">
        <v>50000</v>
      </c>
      <c r="S143" s="31">
        <f t="shared" si="42"/>
        <v>300000</v>
      </c>
      <c r="T143" s="32">
        <f>0</f>
        <v>0</v>
      </c>
      <c r="U143" s="31">
        <f t="shared" si="35"/>
        <v>0</v>
      </c>
      <c r="V143" s="30">
        <f t="shared" si="36"/>
        <v>0</v>
      </c>
      <c r="W143" s="30">
        <f t="shared" si="43"/>
        <v>0</v>
      </c>
      <c r="X143" s="31">
        <f t="shared" si="38"/>
        <v>0</v>
      </c>
    </row>
    <row r="144" spans="2:24" ht="15" thickBot="1" x14ac:dyDescent="0.35">
      <c r="B144" s="58" t="s">
        <v>32</v>
      </c>
      <c r="C144" s="34">
        <f t="shared" si="39"/>
        <v>2019</v>
      </c>
      <c r="D144" s="35">
        <v>43756</v>
      </c>
      <c r="E144" s="25">
        <f t="shared" si="44"/>
        <v>1</v>
      </c>
      <c r="F144" s="28">
        <f>0</f>
        <v>0</v>
      </c>
      <c r="G144" s="26">
        <f t="shared" si="32"/>
        <v>15</v>
      </c>
      <c r="H144" s="25">
        <f t="shared" si="45"/>
        <v>2100</v>
      </c>
      <c r="I144" s="25">
        <f t="shared" si="40"/>
        <v>26600</v>
      </c>
      <c r="J144" s="37">
        <v>0</v>
      </c>
      <c r="K144" s="41">
        <f t="shared" si="41"/>
        <v>4327.5012794999975</v>
      </c>
      <c r="L144" s="28">
        <f t="shared" si="46"/>
        <v>8.6099999999996726</v>
      </c>
      <c r="M144" s="31">
        <f t="shared" si="47"/>
        <v>19761.019960199992</v>
      </c>
      <c r="N144" s="29">
        <f t="shared" si="37"/>
        <v>2.9999999999999997E-4</v>
      </c>
      <c r="O144" s="30">
        <f t="shared" si="33"/>
        <v>15.6</v>
      </c>
      <c r="P144" s="30">
        <f t="shared" si="34"/>
        <v>14</v>
      </c>
      <c r="Q144" s="31">
        <v>15</v>
      </c>
      <c r="R144" s="31">
        <v>50000</v>
      </c>
      <c r="S144" s="31">
        <f t="shared" si="42"/>
        <v>300000</v>
      </c>
      <c r="T144" s="32">
        <f>0</f>
        <v>0</v>
      </c>
      <c r="U144" s="31">
        <f t="shared" si="35"/>
        <v>0</v>
      </c>
      <c r="V144" s="30">
        <f t="shared" si="36"/>
        <v>0</v>
      </c>
      <c r="W144" s="30">
        <f t="shared" si="43"/>
        <v>0</v>
      </c>
      <c r="X144" s="31">
        <f t="shared" si="38"/>
        <v>0</v>
      </c>
    </row>
    <row r="145" spans="2:24" ht="15" thickBot="1" x14ac:dyDescent="0.35">
      <c r="B145" s="58" t="s">
        <v>32</v>
      </c>
      <c r="C145" s="34">
        <f t="shared" si="39"/>
        <v>2019</v>
      </c>
      <c r="D145" s="35">
        <v>43757</v>
      </c>
      <c r="E145" s="25">
        <f t="shared" si="44"/>
        <v>1</v>
      </c>
      <c r="F145" s="28">
        <f>0</f>
        <v>0</v>
      </c>
      <c r="G145" s="26">
        <f t="shared" si="32"/>
        <v>15</v>
      </c>
      <c r="H145" s="25">
        <f t="shared" si="45"/>
        <v>2115</v>
      </c>
      <c r="I145" s="25">
        <f t="shared" si="40"/>
        <v>26600</v>
      </c>
      <c r="J145" s="37">
        <v>0</v>
      </c>
      <c r="K145" s="41">
        <f t="shared" si="41"/>
        <v>4336.1157794999972</v>
      </c>
      <c r="L145" s="28">
        <f t="shared" si="46"/>
        <v>8.6144999999996799</v>
      </c>
      <c r="M145" s="31">
        <f t="shared" si="47"/>
        <v>19895.406160199986</v>
      </c>
      <c r="N145" s="29">
        <f t="shared" si="37"/>
        <v>2.9999999999999997E-4</v>
      </c>
      <c r="O145" s="30">
        <f t="shared" si="33"/>
        <v>15.6</v>
      </c>
      <c r="P145" s="30">
        <f t="shared" si="34"/>
        <v>14</v>
      </c>
      <c r="Q145" s="31">
        <v>15</v>
      </c>
      <c r="R145" s="31">
        <v>50000</v>
      </c>
      <c r="S145" s="31">
        <f t="shared" si="42"/>
        <v>300000</v>
      </c>
      <c r="T145" s="32">
        <f>0</f>
        <v>0</v>
      </c>
      <c r="U145" s="31">
        <f t="shared" si="35"/>
        <v>0</v>
      </c>
      <c r="V145" s="30">
        <f t="shared" si="36"/>
        <v>0</v>
      </c>
      <c r="W145" s="30">
        <f t="shared" si="43"/>
        <v>0</v>
      </c>
      <c r="X145" s="31">
        <f t="shared" si="38"/>
        <v>0</v>
      </c>
    </row>
    <row r="146" spans="2:24" ht="15" thickBot="1" x14ac:dyDescent="0.35">
      <c r="B146" s="58" t="s">
        <v>32</v>
      </c>
      <c r="C146" s="34">
        <f t="shared" si="39"/>
        <v>2019</v>
      </c>
      <c r="D146" s="35">
        <v>43758</v>
      </c>
      <c r="E146" s="25">
        <f t="shared" si="44"/>
        <v>1</v>
      </c>
      <c r="F146" s="28">
        <f>0</f>
        <v>0</v>
      </c>
      <c r="G146" s="26">
        <f t="shared" si="32"/>
        <v>15</v>
      </c>
      <c r="H146" s="25">
        <f t="shared" si="45"/>
        <v>2130</v>
      </c>
      <c r="I146" s="25">
        <f t="shared" si="40"/>
        <v>26600</v>
      </c>
      <c r="J146" s="37">
        <v>0</v>
      </c>
      <c r="K146" s="41">
        <f t="shared" si="41"/>
        <v>4344.7347794999969</v>
      </c>
      <c r="L146" s="28">
        <f t="shared" si="46"/>
        <v>8.6189999999996871</v>
      </c>
      <c r="M146" s="31">
        <f t="shared" si="47"/>
        <v>20029.862560199981</v>
      </c>
      <c r="N146" s="29">
        <f t="shared" si="37"/>
        <v>2.9999999999999997E-4</v>
      </c>
      <c r="O146" s="30">
        <f t="shared" si="33"/>
        <v>15.6</v>
      </c>
      <c r="P146" s="30">
        <f t="shared" si="34"/>
        <v>14</v>
      </c>
      <c r="Q146" s="31">
        <v>15</v>
      </c>
      <c r="R146" s="31">
        <v>50000</v>
      </c>
      <c r="S146" s="31">
        <f t="shared" si="42"/>
        <v>300000</v>
      </c>
      <c r="T146" s="32">
        <f>0</f>
        <v>0</v>
      </c>
      <c r="U146" s="31">
        <f t="shared" si="35"/>
        <v>0</v>
      </c>
      <c r="V146" s="30">
        <f t="shared" si="36"/>
        <v>0</v>
      </c>
      <c r="W146" s="30">
        <f t="shared" si="43"/>
        <v>0</v>
      </c>
      <c r="X146" s="31">
        <f t="shared" si="38"/>
        <v>0</v>
      </c>
    </row>
    <row r="147" spans="2:24" ht="15" thickBot="1" x14ac:dyDescent="0.35">
      <c r="B147" s="58" t="s">
        <v>32</v>
      </c>
      <c r="C147" s="34">
        <f t="shared" si="39"/>
        <v>2019</v>
      </c>
      <c r="D147" s="35">
        <v>43759</v>
      </c>
      <c r="E147" s="25">
        <f t="shared" si="44"/>
        <v>1</v>
      </c>
      <c r="F147" s="28">
        <f>0</f>
        <v>0</v>
      </c>
      <c r="G147" s="26">
        <f t="shared" si="32"/>
        <v>15</v>
      </c>
      <c r="H147" s="25">
        <f t="shared" si="45"/>
        <v>2145</v>
      </c>
      <c r="I147" s="25">
        <f t="shared" si="40"/>
        <v>26600</v>
      </c>
      <c r="J147" s="37">
        <v>0</v>
      </c>
      <c r="K147" s="41">
        <f t="shared" si="41"/>
        <v>4353.3582794999966</v>
      </c>
      <c r="L147" s="28">
        <f t="shared" si="46"/>
        <v>8.6234999999996944</v>
      </c>
      <c r="M147" s="31">
        <f t="shared" si="47"/>
        <v>20164.389160199975</v>
      </c>
      <c r="N147" s="29">
        <f t="shared" si="37"/>
        <v>2.9999999999999997E-4</v>
      </c>
      <c r="O147" s="30">
        <f t="shared" si="33"/>
        <v>15.6</v>
      </c>
      <c r="P147" s="30">
        <f t="shared" si="34"/>
        <v>14</v>
      </c>
      <c r="Q147" s="31">
        <v>15</v>
      </c>
      <c r="R147" s="31">
        <v>50000</v>
      </c>
      <c r="S147" s="31">
        <f t="shared" si="42"/>
        <v>300000</v>
      </c>
      <c r="T147" s="32">
        <f>0</f>
        <v>0</v>
      </c>
      <c r="U147" s="31">
        <f t="shared" si="35"/>
        <v>0</v>
      </c>
      <c r="V147" s="30">
        <f t="shared" si="36"/>
        <v>0</v>
      </c>
      <c r="W147" s="30">
        <f t="shared" si="43"/>
        <v>0</v>
      </c>
      <c r="X147" s="31">
        <f t="shared" si="38"/>
        <v>0</v>
      </c>
    </row>
    <row r="148" spans="2:24" ht="15" thickBot="1" x14ac:dyDescent="0.35">
      <c r="B148" s="58" t="s">
        <v>32</v>
      </c>
      <c r="C148" s="34">
        <f t="shared" si="39"/>
        <v>2019</v>
      </c>
      <c r="D148" s="35">
        <v>43760</v>
      </c>
      <c r="E148" s="25">
        <f t="shared" si="44"/>
        <v>1</v>
      </c>
      <c r="F148" s="28">
        <f>0</f>
        <v>0</v>
      </c>
      <c r="G148" s="26">
        <f t="shared" si="32"/>
        <v>15</v>
      </c>
      <c r="H148" s="25">
        <f t="shared" si="45"/>
        <v>2160</v>
      </c>
      <c r="I148" s="25">
        <f t="shared" si="40"/>
        <v>26600</v>
      </c>
      <c r="J148" s="37">
        <v>0</v>
      </c>
      <c r="K148" s="41">
        <f t="shared" si="41"/>
        <v>4361.9862794999963</v>
      </c>
      <c r="L148" s="28">
        <f t="shared" si="46"/>
        <v>8.6279999999997017</v>
      </c>
      <c r="M148" s="31">
        <f t="shared" si="47"/>
        <v>20298.985960199971</v>
      </c>
      <c r="N148" s="29">
        <f t="shared" si="37"/>
        <v>2.9999999999999997E-4</v>
      </c>
      <c r="O148" s="30">
        <f t="shared" si="33"/>
        <v>15.6</v>
      </c>
      <c r="P148" s="30">
        <f t="shared" si="34"/>
        <v>14</v>
      </c>
      <c r="Q148" s="31">
        <v>15</v>
      </c>
      <c r="R148" s="31">
        <v>50000</v>
      </c>
      <c r="S148" s="31">
        <f t="shared" si="42"/>
        <v>300000</v>
      </c>
      <c r="T148" s="32">
        <f>0</f>
        <v>0</v>
      </c>
      <c r="U148" s="31">
        <f t="shared" si="35"/>
        <v>0</v>
      </c>
      <c r="V148" s="30">
        <f t="shared" si="36"/>
        <v>0</v>
      </c>
      <c r="W148" s="30">
        <f t="shared" si="43"/>
        <v>0</v>
      </c>
      <c r="X148" s="31">
        <f t="shared" si="38"/>
        <v>0</v>
      </c>
    </row>
    <row r="149" spans="2:24" ht="15" thickBot="1" x14ac:dyDescent="0.35">
      <c r="B149" s="58" t="s">
        <v>32</v>
      </c>
      <c r="C149" s="34">
        <f t="shared" si="39"/>
        <v>2019</v>
      </c>
      <c r="D149" s="35">
        <v>43761</v>
      </c>
      <c r="E149" s="25">
        <f t="shared" si="44"/>
        <v>1</v>
      </c>
      <c r="F149" s="28">
        <f>0</f>
        <v>0</v>
      </c>
      <c r="G149" s="26">
        <f t="shared" si="32"/>
        <v>15</v>
      </c>
      <c r="H149" s="25">
        <f t="shared" si="45"/>
        <v>2175</v>
      </c>
      <c r="I149" s="25">
        <f t="shared" si="40"/>
        <v>26600</v>
      </c>
      <c r="J149" s="37">
        <v>0</v>
      </c>
      <c r="K149" s="41">
        <f t="shared" si="41"/>
        <v>4370.618779499996</v>
      </c>
      <c r="L149" s="28">
        <f t="shared" si="46"/>
        <v>8.632499999999709</v>
      </c>
      <c r="M149" s="31">
        <f t="shared" si="47"/>
        <v>20433.652960199965</v>
      </c>
      <c r="N149" s="29">
        <f t="shared" si="37"/>
        <v>2.9999999999999997E-4</v>
      </c>
      <c r="O149" s="30">
        <f t="shared" si="33"/>
        <v>15.6</v>
      </c>
      <c r="P149" s="30">
        <f t="shared" si="34"/>
        <v>14</v>
      </c>
      <c r="Q149" s="31">
        <v>15</v>
      </c>
      <c r="R149" s="31">
        <v>50000</v>
      </c>
      <c r="S149" s="31">
        <f t="shared" si="42"/>
        <v>300000</v>
      </c>
      <c r="T149" s="32">
        <f>0</f>
        <v>0</v>
      </c>
      <c r="U149" s="31">
        <f t="shared" si="35"/>
        <v>0</v>
      </c>
      <c r="V149" s="30">
        <f t="shared" si="36"/>
        <v>0</v>
      </c>
      <c r="W149" s="30">
        <f t="shared" si="43"/>
        <v>0</v>
      </c>
      <c r="X149" s="31">
        <f t="shared" si="38"/>
        <v>0</v>
      </c>
    </row>
    <row r="150" spans="2:24" ht="15" thickBot="1" x14ac:dyDescent="0.35">
      <c r="B150" s="58" t="s">
        <v>32</v>
      </c>
      <c r="C150" s="34">
        <f t="shared" si="39"/>
        <v>2019</v>
      </c>
      <c r="D150" s="35">
        <v>43762</v>
      </c>
      <c r="E150" s="25">
        <f t="shared" si="44"/>
        <v>1</v>
      </c>
      <c r="F150" s="28">
        <f>0</f>
        <v>0</v>
      </c>
      <c r="G150" s="26">
        <f t="shared" si="32"/>
        <v>15</v>
      </c>
      <c r="H150" s="25">
        <f t="shared" si="45"/>
        <v>2190</v>
      </c>
      <c r="I150" s="25">
        <f t="shared" si="40"/>
        <v>26600</v>
      </c>
      <c r="J150" s="37">
        <v>0</v>
      </c>
      <c r="K150" s="41">
        <f t="shared" si="41"/>
        <v>4379.2557794999957</v>
      </c>
      <c r="L150" s="28">
        <f t="shared" si="46"/>
        <v>8.6369999999997162</v>
      </c>
      <c r="M150" s="31">
        <f t="shared" si="47"/>
        <v>20568.390160199961</v>
      </c>
      <c r="N150" s="29">
        <f t="shared" si="37"/>
        <v>2.9999999999999997E-4</v>
      </c>
      <c r="O150" s="30">
        <f t="shared" si="33"/>
        <v>15.6</v>
      </c>
      <c r="P150" s="30">
        <f t="shared" si="34"/>
        <v>14</v>
      </c>
      <c r="Q150" s="31">
        <v>15</v>
      </c>
      <c r="R150" s="31">
        <v>50000</v>
      </c>
      <c r="S150" s="31">
        <f t="shared" si="42"/>
        <v>300000</v>
      </c>
      <c r="T150" s="32">
        <f>0</f>
        <v>0</v>
      </c>
      <c r="U150" s="31">
        <f t="shared" si="35"/>
        <v>0</v>
      </c>
      <c r="V150" s="30">
        <f t="shared" si="36"/>
        <v>0</v>
      </c>
      <c r="W150" s="30">
        <f t="shared" si="43"/>
        <v>0</v>
      </c>
      <c r="X150" s="31">
        <f t="shared" si="38"/>
        <v>0</v>
      </c>
    </row>
    <row r="151" spans="2:24" ht="15" thickBot="1" x14ac:dyDescent="0.35">
      <c r="B151" s="58" t="s">
        <v>32</v>
      </c>
      <c r="C151" s="34">
        <f t="shared" si="39"/>
        <v>2019</v>
      </c>
      <c r="D151" s="35">
        <v>43763</v>
      </c>
      <c r="E151" s="25">
        <f t="shared" si="44"/>
        <v>1</v>
      </c>
      <c r="F151" s="28">
        <f>0</f>
        <v>0</v>
      </c>
      <c r="G151" s="26">
        <f t="shared" si="32"/>
        <v>15</v>
      </c>
      <c r="H151" s="25">
        <f t="shared" si="45"/>
        <v>2205</v>
      </c>
      <c r="I151" s="25">
        <f t="shared" si="40"/>
        <v>26600</v>
      </c>
      <c r="J151" s="37">
        <v>0</v>
      </c>
      <c r="K151" s="41">
        <f t="shared" si="41"/>
        <v>4387.8972794999954</v>
      </c>
      <c r="L151" s="28">
        <f t="shared" si="46"/>
        <v>8.6414999999997235</v>
      </c>
      <c r="M151" s="31">
        <f t="shared" si="47"/>
        <v>20703.197560199955</v>
      </c>
      <c r="N151" s="29">
        <f t="shared" si="37"/>
        <v>2.9999999999999997E-4</v>
      </c>
      <c r="O151" s="30">
        <f t="shared" si="33"/>
        <v>15.6</v>
      </c>
      <c r="P151" s="30">
        <f t="shared" si="34"/>
        <v>14</v>
      </c>
      <c r="Q151" s="31">
        <v>15</v>
      </c>
      <c r="R151" s="31">
        <v>50000</v>
      </c>
      <c r="S151" s="31">
        <f t="shared" si="42"/>
        <v>300000</v>
      </c>
      <c r="T151" s="32">
        <f>0</f>
        <v>0</v>
      </c>
      <c r="U151" s="31">
        <f t="shared" si="35"/>
        <v>0</v>
      </c>
      <c r="V151" s="30">
        <f t="shared" si="36"/>
        <v>0</v>
      </c>
      <c r="W151" s="30">
        <f t="shared" si="43"/>
        <v>0</v>
      </c>
      <c r="X151" s="31">
        <f t="shared" si="38"/>
        <v>0</v>
      </c>
    </row>
    <row r="152" spans="2:24" ht="15" thickBot="1" x14ac:dyDescent="0.35">
      <c r="B152" s="58" t="s">
        <v>32</v>
      </c>
      <c r="C152" s="34">
        <f t="shared" si="39"/>
        <v>2019</v>
      </c>
      <c r="D152" s="35">
        <v>43764</v>
      </c>
      <c r="E152" s="25">
        <f t="shared" si="44"/>
        <v>1</v>
      </c>
      <c r="F152" s="28">
        <f>0</f>
        <v>0</v>
      </c>
      <c r="G152" s="26">
        <f t="shared" si="32"/>
        <v>15</v>
      </c>
      <c r="H152" s="25">
        <f t="shared" si="45"/>
        <v>2220</v>
      </c>
      <c r="I152" s="25">
        <f t="shared" si="40"/>
        <v>26600</v>
      </c>
      <c r="J152" s="37">
        <v>0</v>
      </c>
      <c r="K152" s="41">
        <f t="shared" si="41"/>
        <v>4396.5432794999952</v>
      </c>
      <c r="L152" s="28">
        <f t="shared" si="46"/>
        <v>8.6459999999997308</v>
      </c>
      <c r="M152" s="31">
        <f t="shared" si="47"/>
        <v>20838.075160199951</v>
      </c>
      <c r="N152" s="29">
        <f t="shared" si="37"/>
        <v>2.9999999999999997E-4</v>
      </c>
      <c r="O152" s="30">
        <f t="shared" si="33"/>
        <v>15.6</v>
      </c>
      <c r="P152" s="30">
        <f t="shared" si="34"/>
        <v>14</v>
      </c>
      <c r="Q152" s="31">
        <v>15</v>
      </c>
      <c r="R152" s="31">
        <v>50000</v>
      </c>
      <c r="S152" s="31">
        <f t="shared" si="42"/>
        <v>300000</v>
      </c>
      <c r="T152" s="32">
        <f>0</f>
        <v>0</v>
      </c>
      <c r="U152" s="31">
        <f t="shared" si="35"/>
        <v>0</v>
      </c>
      <c r="V152" s="30">
        <f t="shared" si="36"/>
        <v>0</v>
      </c>
      <c r="W152" s="30">
        <f t="shared" si="43"/>
        <v>0</v>
      </c>
      <c r="X152" s="31">
        <f t="shared" si="38"/>
        <v>0</v>
      </c>
    </row>
    <row r="153" spans="2:24" ht="15" thickBot="1" x14ac:dyDescent="0.35">
      <c r="B153" s="58" t="s">
        <v>32</v>
      </c>
      <c r="C153" s="34">
        <f t="shared" si="39"/>
        <v>2019</v>
      </c>
      <c r="D153" s="35">
        <v>43765</v>
      </c>
      <c r="E153" s="25">
        <f t="shared" si="44"/>
        <v>1</v>
      </c>
      <c r="F153" s="28">
        <f>0</f>
        <v>0</v>
      </c>
      <c r="G153" s="26">
        <f t="shared" si="32"/>
        <v>15</v>
      </c>
      <c r="H153" s="25">
        <f t="shared" si="45"/>
        <v>2235</v>
      </c>
      <c r="I153" s="25">
        <f t="shared" si="40"/>
        <v>26600</v>
      </c>
      <c r="J153" s="37">
        <v>0</v>
      </c>
      <c r="K153" s="41">
        <f t="shared" si="41"/>
        <v>4405.1937794999949</v>
      </c>
      <c r="L153" s="28">
        <f t="shared" si="46"/>
        <v>8.6504999999997381</v>
      </c>
      <c r="M153" s="31">
        <f t="shared" si="47"/>
        <v>20973.022960199945</v>
      </c>
      <c r="N153" s="29">
        <f t="shared" si="37"/>
        <v>2.9999999999999997E-4</v>
      </c>
      <c r="O153" s="30">
        <f t="shared" si="33"/>
        <v>15.6</v>
      </c>
      <c r="P153" s="30">
        <f t="shared" si="34"/>
        <v>14</v>
      </c>
      <c r="Q153" s="31">
        <v>15</v>
      </c>
      <c r="R153" s="31">
        <v>50000</v>
      </c>
      <c r="S153" s="31">
        <f t="shared" si="42"/>
        <v>300000</v>
      </c>
      <c r="T153" s="32">
        <f>0</f>
        <v>0</v>
      </c>
      <c r="U153" s="31">
        <f t="shared" si="35"/>
        <v>0</v>
      </c>
      <c r="V153" s="30">
        <f t="shared" si="36"/>
        <v>0</v>
      </c>
      <c r="W153" s="30">
        <f t="shared" si="43"/>
        <v>0</v>
      </c>
      <c r="X153" s="31">
        <f t="shared" si="38"/>
        <v>0</v>
      </c>
    </row>
    <row r="154" spans="2:24" ht="15" thickBot="1" x14ac:dyDescent="0.35">
      <c r="B154" s="58" t="s">
        <v>32</v>
      </c>
      <c r="C154" s="34">
        <f t="shared" si="39"/>
        <v>2019</v>
      </c>
      <c r="D154" s="35">
        <v>43766</v>
      </c>
      <c r="E154" s="25">
        <f t="shared" si="44"/>
        <v>1</v>
      </c>
      <c r="F154" s="28">
        <f>0</f>
        <v>0</v>
      </c>
      <c r="G154" s="26">
        <f t="shared" si="32"/>
        <v>15</v>
      </c>
      <c r="H154" s="25">
        <f t="shared" si="45"/>
        <v>2250</v>
      </c>
      <c r="I154" s="25">
        <f t="shared" si="40"/>
        <v>26600</v>
      </c>
      <c r="J154" s="37">
        <v>0</v>
      </c>
      <c r="K154" s="41">
        <f t="shared" si="41"/>
        <v>4413.8487794999946</v>
      </c>
      <c r="L154" s="28">
        <f t="shared" si="46"/>
        <v>8.6549999999997453</v>
      </c>
      <c r="M154" s="31">
        <f t="shared" si="47"/>
        <v>21108.040960199942</v>
      </c>
      <c r="N154" s="29">
        <f t="shared" si="37"/>
        <v>2.9999999999999997E-4</v>
      </c>
      <c r="O154" s="30">
        <f t="shared" si="33"/>
        <v>15.6</v>
      </c>
      <c r="P154" s="30">
        <f t="shared" si="34"/>
        <v>14</v>
      </c>
      <c r="Q154" s="31">
        <v>15</v>
      </c>
      <c r="R154" s="31">
        <v>50000</v>
      </c>
      <c r="S154" s="31">
        <f t="shared" si="42"/>
        <v>300000</v>
      </c>
      <c r="T154" s="32">
        <f>0</f>
        <v>0</v>
      </c>
      <c r="U154" s="31">
        <f t="shared" si="35"/>
        <v>0</v>
      </c>
      <c r="V154" s="30">
        <f t="shared" si="36"/>
        <v>0</v>
      </c>
      <c r="W154" s="30">
        <f t="shared" si="43"/>
        <v>0</v>
      </c>
      <c r="X154" s="31">
        <f t="shared" si="38"/>
        <v>0</v>
      </c>
    </row>
    <row r="155" spans="2:24" ht="15" thickBot="1" x14ac:dyDescent="0.35">
      <c r="B155" s="58" t="s">
        <v>32</v>
      </c>
      <c r="C155" s="34">
        <f t="shared" si="39"/>
        <v>2019</v>
      </c>
      <c r="D155" s="35">
        <v>43767</v>
      </c>
      <c r="E155" s="25">
        <f t="shared" si="44"/>
        <v>1</v>
      </c>
      <c r="F155" s="28">
        <f>0</f>
        <v>0</v>
      </c>
      <c r="G155" s="26">
        <f t="shared" si="32"/>
        <v>15</v>
      </c>
      <c r="H155" s="25">
        <f t="shared" si="45"/>
        <v>2265</v>
      </c>
      <c r="I155" s="25">
        <f t="shared" si="40"/>
        <v>26600</v>
      </c>
      <c r="J155" s="37">
        <v>0</v>
      </c>
      <c r="K155" s="41">
        <f t="shared" si="41"/>
        <v>4422.5082794999944</v>
      </c>
      <c r="L155" s="28">
        <f t="shared" si="46"/>
        <v>8.6594999999997526</v>
      </c>
      <c r="M155" s="31">
        <f t="shared" si="47"/>
        <v>21243.129160199936</v>
      </c>
      <c r="N155" s="29">
        <f t="shared" si="37"/>
        <v>2.9999999999999997E-4</v>
      </c>
      <c r="O155" s="30">
        <f t="shared" si="33"/>
        <v>15.6</v>
      </c>
      <c r="P155" s="30">
        <f t="shared" si="34"/>
        <v>14</v>
      </c>
      <c r="Q155" s="31">
        <v>15</v>
      </c>
      <c r="R155" s="31">
        <v>50000</v>
      </c>
      <c r="S155" s="31">
        <f t="shared" si="42"/>
        <v>300000</v>
      </c>
      <c r="T155" s="32">
        <f>0</f>
        <v>0</v>
      </c>
      <c r="U155" s="31">
        <f t="shared" si="35"/>
        <v>0</v>
      </c>
      <c r="V155" s="30">
        <f t="shared" si="36"/>
        <v>0</v>
      </c>
      <c r="W155" s="30">
        <f t="shared" si="43"/>
        <v>0</v>
      </c>
      <c r="X155" s="31">
        <f t="shared" si="38"/>
        <v>0</v>
      </c>
    </row>
    <row r="156" spans="2:24" ht="15" thickBot="1" x14ac:dyDescent="0.35">
      <c r="B156" s="58" t="s">
        <v>32</v>
      </c>
      <c r="C156" s="34">
        <f t="shared" si="39"/>
        <v>2019</v>
      </c>
      <c r="D156" s="35">
        <v>43768</v>
      </c>
      <c r="E156" s="25">
        <f t="shared" si="44"/>
        <v>1</v>
      </c>
      <c r="F156" s="28">
        <f>0</f>
        <v>0</v>
      </c>
      <c r="G156" s="26">
        <f t="shared" si="32"/>
        <v>15</v>
      </c>
      <c r="H156" s="25">
        <f t="shared" si="45"/>
        <v>2280</v>
      </c>
      <c r="I156" s="25">
        <f t="shared" si="40"/>
        <v>26600</v>
      </c>
      <c r="J156" s="37">
        <v>0</v>
      </c>
      <c r="K156" s="41">
        <f t="shared" si="41"/>
        <v>4431.1722794999941</v>
      </c>
      <c r="L156" s="28">
        <f t="shared" si="46"/>
        <v>8.6639999999997599</v>
      </c>
      <c r="M156" s="31">
        <f t="shared" si="47"/>
        <v>21378.287560199933</v>
      </c>
      <c r="N156" s="29">
        <f t="shared" si="37"/>
        <v>2.9999999999999997E-4</v>
      </c>
      <c r="O156" s="30">
        <f t="shared" si="33"/>
        <v>15.6</v>
      </c>
      <c r="P156" s="30">
        <f t="shared" si="34"/>
        <v>14</v>
      </c>
      <c r="Q156" s="31">
        <v>15</v>
      </c>
      <c r="R156" s="31">
        <v>50000</v>
      </c>
      <c r="S156" s="31">
        <f t="shared" si="42"/>
        <v>300000</v>
      </c>
      <c r="T156" s="32">
        <f>0</f>
        <v>0</v>
      </c>
      <c r="U156" s="31">
        <f t="shared" si="35"/>
        <v>0</v>
      </c>
      <c r="V156" s="30">
        <f t="shared" si="36"/>
        <v>0</v>
      </c>
      <c r="W156" s="30">
        <f t="shared" si="43"/>
        <v>0</v>
      </c>
      <c r="X156" s="31">
        <f t="shared" si="38"/>
        <v>0</v>
      </c>
    </row>
    <row r="157" spans="2:24" ht="15" thickBot="1" x14ac:dyDescent="0.35">
      <c r="B157" s="58" t="s">
        <v>32</v>
      </c>
      <c r="C157" s="34">
        <f t="shared" si="39"/>
        <v>2019</v>
      </c>
      <c r="D157" s="35">
        <v>43769</v>
      </c>
      <c r="E157" s="25">
        <f t="shared" si="44"/>
        <v>1</v>
      </c>
      <c r="F157" s="28">
        <f>0</f>
        <v>0</v>
      </c>
      <c r="G157" s="26">
        <f t="shared" si="32"/>
        <v>15</v>
      </c>
      <c r="H157" s="25">
        <f t="shared" si="45"/>
        <v>2295</v>
      </c>
      <c r="I157" s="25">
        <f t="shared" si="40"/>
        <v>26600</v>
      </c>
      <c r="J157" s="37">
        <v>0</v>
      </c>
      <c r="K157" s="41">
        <f t="shared" si="41"/>
        <v>4439.8407794999939</v>
      </c>
      <c r="L157" s="28">
        <f t="shared" si="46"/>
        <v>8.6684999999997672</v>
      </c>
      <c r="M157" s="31">
        <f t="shared" si="47"/>
        <v>21513.516160199928</v>
      </c>
      <c r="N157" s="29">
        <f t="shared" si="37"/>
        <v>2.9999999999999997E-4</v>
      </c>
      <c r="O157" s="30">
        <f t="shared" si="33"/>
        <v>15.6</v>
      </c>
      <c r="P157" s="30">
        <f t="shared" si="34"/>
        <v>14</v>
      </c>
      <c r="Q157" s="31">
        <v>15</v>
      </c>
      <c r="R157" s="31">
        <v>50000</v>
      </c>
      <c r="S157" s="31">
        <f t="shared" si="42"/>
        <v>300000</v>
      </c>
      <c r="T157" s="32">
        <f>0</f>
        <v>0</v>
      </c>
      <c r="U157" s="31">
        <f t="shared" si="35"/>
        <v>0</v>
      </c>
      <c r="V157" s="30">
        <f t="shared" si="36"/>
        <v>0</v>
      </c>
      <c r="W157" s="30">
        <f t="shared" si="43"/>
        <v>0</v>
      </c>
      <c r="X157" s="31">
        <f t="shared" si="38"/>
        <v>0</v>
      </c>
    </row>
    <row r="158" spans="2:24" ht="15" thickBot="1" x14ac:dyDescent="0.35">
      <c r="B158" s="58" t="s">
        <v>32</v>
      </c>
      <c r="C158" s="34">
        <f t="shared" si="39"/>
        <v>2019</v>
      </c>
      <c r="D158" s="35">
        <v>43770</v>
      </c>
      <c r="E158" s="25">
        <f t="shared" si="44"/>
        <v>1</v>
      </c>
      <c r="F158" s="28">
        <f>0</f>
        <v>0</v>
      </c>
      <c r="G158" s="26">
        <f t="shared" si="32"/>
        <v>15</v>
      </c>
      <c r="H158" s="25">
        <f t="shared" si="45"/>
        <v>2310</v>
      </c>
      <c r="I158" s="25">
        <f t="shared" si="40"/>
        <v>26600</v>
      </c>
      <c r="J158" s="37">
        <v>0</v>
      </c>
      <c r="K158" s="41">
        <f t="shared" si="41"/>
        <v>4448.5137794999937</v>
      </c>
      <c r="L158" s="28">
        <f t="shared" si="46"/>
        <v>8.6729999999997744</v>
      </c>
      <c r="M158" s="31">
        <f t="shared" si="47"/>
        <v>21648.814960199925</v>
      </c>
      <c r="N158" s="29">
        <f t="shared" si="37"/>
        <v>2.9999999999999997E-4</v>
      </c>
      <c r="O158" s="30">
        <f t="shared" si="33"/>
        <v>15.6</v>
      </c>
      <c r="P158" s="30">
        <f t="shared" si="34"/>
        <v>14</v>
      </c>
      <c r="Q158" s="31">
        <v>15</v>
      </c>
      <c r="R158" s="31">
        <v>50000</v>
      </c>
      <c r="S158" s="31">
        <f t="shared" si="42"/>
        <v>300000</v>
      </c>
      <c r="T158" s="32">
        <f>0</f>
        <v>0</v>
      </c>
      <c r="U158" s="31">
        <f t="shared" si="35"/>
        <v>0</v>
      </c>
      <c r="V158" s="30">
        <f t="shared" si="36"/>
        <v>0</v>
      </c>
      <c r="W158" s="30">
        <f t="shared" si="43"/>
        <v>0</v>
      </c>
      <c r="X158" s="31">
        <f t="shared" si="38"/>
        <v>0</v>
      </c>
    </row>
    <row r="159" spans="2:24" ht="15" thickBot="1" x14ac:dyDescent="0.35">
      <c r="B159" s="58" t="s">
        <v>32</v>
      </c>
      <c r="C159" s="34">
        <f t="shared" si="39"/>
        <v>2019</v>
      </c>
      <c r="D159" s="35">
        <v>43771</v>
      </c>
      <c r="E159" s="25">
        <f t="shared" si="44"/>
        <v>1</v>
      </c>
      <c r="F159" s="28">
        <f>0</f>
        <v>0</v>
      </c>
      <c r="G159" s="26">
        <f t="shared" si="32"/>
        <v>15</v>
      </c>
      <c r="H159" s="25">
        <f t="shared" si="45"/>
        <v>2325</v>
      </c>
      <c r="I159" s="25">
        <f t="shared" si="40"/>
        <v>26600</v>
      </c>
      <c r="J159" s="37">
        <v>0</v>
      </c>
      <c r="K159" s="41">
        <f t="shared" si="41"/>
        <v>4457.1912794999935</v>
      </c>
      <c r="L159" s="28">
        <f t="shared" si="46"/>
        <v>8.6774999999997817</v>
      </c>
      <c r="M159" s="31">
        <f t="shared" si="47"/>
        <v>21784.18396019992</v>
      </c>
      <c r="N159" s="29">
        <f t="shared" si="37"/>
        <v>2.9999999999999997E-4</v>
      </c>
      <c r="O159" s="30">
        <f t="shared" si="33"/>
        <v>15.6</v>
      </c>
      <c r="P159" s="30">
        <f t="shared" si="34"/>
        <v>14</v>
      </c>
      <c r="Q159" s="31">
        <v>15</v>
      </c>
      <c r="R159" s="31">
        <v>50000</v>
      </c>
      <c r="S159" s="31">
        <f t="shared" si="42"/>
        <v>300000</v>
      </c>
      <c r="T159" s="32">
        <f>0</f>
        <v>0</v>
      </c>
      <c r="U159" s="31">
        <f t="shared" si="35"/>
        <v>0</v>
      </c>
      <c r="V159" s="30">
        <f t="shared" si="36"/>
        <v>0</v>
      </c>
      <c r="W159" s="30">
        <f t="shared" si="43"/>
        <v>0</v>
      </c>
      <c r="X159" s="31">
        <f t="shared" si="38"/>
        <v>0</v>
      </c>
    </row>
    <row r="160" spans="2:24" ht="15" thickBot="1" x14ac:dyDescent="0.35">
      <c r="B160" s="58" t="s">
        <v>32</v>
      </c>
      <c r="C160" s="34">
        <f t="shared" si="39"/>
        <v>2019</v>
      </c>
      <c r="D160" s="35">
        <v>43772</v>
      </c>
      <c r="E160" s="25">
        <f t="shared" si="44"/>
        <v>1</v>
      </c>
      <c r="F160" s="28">
        <f>0</f>
        <v>0</v>
      </c>
      <c r="G160" s="26">
        <f t="shared" si="32"/>
        <v>15</v>
      </c>
      <c r="H160" s="25">
        <f t="shared" si="45"/>
        <v>2340</v>
      </c>
      <c r="I160" s="25">
        <f t="shared" si="40"/>
        <v>26600</v>
      </c>
      <c r="J160" s="37">
        <v>0</v>
      </c>
      <c r="K160" s="41">
        <f t="shared" si="41"/>
        <v>4465.8732794999933</v>
      </c>
      <c r="L160" s="28">
        <f t="shared" si="46"/>
        <v>8.681999999999789</v>
      </c>
      <c r="M160" s="31">
        <f t="shared" si="47"/>
        <v>21919.623160199917</v>
      </c>
      <c r="N160" s="29">
        <f t="shared" si="37"/>
        <v>2.9999999999999997E-4</v>
      </c>
      <c r="O160" s="30">
        <f t="shared" si="33"/>
        <v>15.6</v>
      </c>
      <c r="P160" s="30">
        <f t="shared" si="34"/>
        <v>14</v>
      </c>
      <c r="Q160" s="31">
        <v>15</v>
      </c>
      <c r="R160" s="31">
        <v>50000</v>
      </c>
      <c r="S160" s="31">
        <f t="shared" si="42"/>
        <v>300000</v>
      </c>
      <c r="T160" s="32">
        <f>0</f>
        <v>0</v>
      </c>
      <c r="U160" s="31">
        <f t="shared" si="35"/>
        <v>0</v>
      </c>
      <c r="V160" s="30">
        <f t="shared" si="36"/>
        <v>0</v>
      </c>
      <c r="W160" s="30">
        <f t="shared" si="43"/>
        <v>0</v>
      </c>
      <c r="X160" s="31">
        <f t="shared" si="38"/>
        <v>0</v>
      </c>
    </row>
    <row r="161" spans="2:24" ht="15" thickBot="1" x14ac:dyDescent="0.35">
      <c r="B161" s="58" t="s">
        <v>32</v>
      </c>
      <c r="C161" s="34">
        <f t="shared" si="39"/>
        <v>2019</v>
      </c>
      <c r="D161" s="35">
        <v>43773</v>
      </c>
      <c r="E161" s="25">
        <f t="shared" si="44"/>
        <v>1</v>
      </c>
      <c r="F161" s="28">
        <f>0</f>
        <v>0</v>
      </c>
      <c r="G161" s="26">
        <f t="shared" si="32"/>
        <v>15</v>
      </c>
      <c r="H161" s="25">
        <f t="shared" si="45"/>
        <v>2355</v>
      </c>
      <c r="I161" s="25">
        <f t="shared" si="40"/>
        <v>26600</v>
      </c>
      <c r="J161" s="37">
        <v>0</v>
      </c>
      <c r="K161" s="41">
        <f t="shared" si="41"/>
        <v>4474.5597794999931</v>
      </c>
      <c r="L161" s="28">
        <f t="shared" si="46"/>
        <v>8.6864999999997963</v>
      </c>
      <c r="M161" s="31">
        <f t="shared" si="47"/>
        <v>22055.132560199912</v>
      </c>
      <c r="N161" s="29">
        <f t="shared" si="37"/>
        <v>2.9999999999999997E-4</v>
      </c>
      <c r="O161" s="30">
        <f t="shared" si="33"/>
        <v>15.6</v>
      </c>
      <c r="P161" s="30">
        <f t="shared" si="34"/>
        <v>14</v>
      </c>
      <c r="Q161" s="31">
        <v>15</v>
      </c>
      <c r="R161" s="31">
        <v>50000</v>
      </c>
      <c r="S161" s="31">
        <f t="shared" si="42"/>
        <v>300000</v>
      </c>
      <c r="T161" s="32">
        <f>0</f>
        <v>0</v>
      </c>
      <c r="U161" s="31">
        <f t="shared" si="35"/>
        <v>0</v>
      </c>
      <c r="V161" s="30">
        <f t="shared" si="36"/>
        <v>0</v>
      </c>
      <c r="W161" s="30">
        <f t="shared" si="43"/>
        <v>0</v>
      </c>
      <c r="X161" s="31">
        <f t="shared" si="38"/>
        <v>0</v>
      </c>
    </row>
    <row r="162" spans="2:24" ht="15" thickBot="1" x14ac:dyDescent="0.35">
      <c r="B162" s="58" t="s">
        <v>32</v>
      </c>
      <c r="C162" s="34">
        <f t="shared" si="39"/>
        <v>2019</v>
      </c>
      <c r="D162" s="35">
        <v>43774</v>
      </c>
      <c r="E162" s="25">
        <f t="shared" si="44"/>
        <v>1</v>
      </c>
      <c r="F162" s="28">
        <f>0</f>
        <v>0</v>
      </c>
      <c r="G162" s="26">
        <f t="shared" si="32"/>
        <v>15</v>
      </c>
      <c r="H162" s="25">
        <f t="shared" si="45"/>
        <v>2370</v>
      </c>
      <c r="I162" s="25">
        <f t="shared" si="40"/>
        <v>26600</v>
      </c>
      <c r="J162" s="37">
        <v>0</v>
      </c>
      <c r="K162" s="41">
        <f t="shared" si="41"/>
        <v>4483.2507794999929</v>
      </c>
      <c r="L162" s="28">
        <f t="shared" si="46"/>
        <v>8.6909999999998035</v>
      </c>
      <c r="M162" s="31">
        <f t="shared" si="47"/>
        <v>22190.71216019991</v>
      </c>
      <c r="N162" s="29">
        <f t="shared" si="37"/>
        <v>2.9999999999999997E-4</v>
      </c>
      <c r="O162" s="30">
        <f t="shared" si="33"/>
        <v>15.6</v>
      </c>
      <c r="P162" s="30">
        <f t="shared" si="34"/>
        <v>14</v>
      </c>
      <c r="Q162" s="31">
        <v>15</v>
      </c>
      <c r="R162" s="31">
        <v>50000</v>
      </c>
      <c r="S162" s="31">
        <f t="shared" si="42"/>
        <v>300000</v>
      </c>
      <c r="T162" s="32">
        <f>0</f>
        <v>0</v>
      </c>
      <c r="U162" s="31">
        <f t="shared" si="35"/>
        <v>0</v>
      </c>
      <c r="V162" s="30">
        <f t="shared" si="36"/>
        <v>0</v>
      </c>
      <c r="W162" s="30">
        <f t="shared" si="43"/>
        <v>0</v>
      </c>
      <c r="X162" s="31">
        <f t="shared" si="38"/>
        <v>0</v>
      </c>
    </row>
    <row r="163" spans="2:24" ht="15" thickBot="1" x14ac:dyDescent="0.35">
      <c r="B163" s="58" t="s">
        <v>32</v>
      </c>
      <c r="C163" s="34">
        <f t="shared" si="39"/>
        <v>2019</v>
      </c>
      <c r="D163" s="35">
        <v>43775</v>
      </c>
      <c r="E163" s="25">
        <f t="shared" si="44"/>
        <v>1</v>
      </c>
      <c r="F163" s="28">
        <f>0</f>
        <v>0</v>
      </c>
      <c r="G163" s="26">
        <f t="shared" si="32"/>
        <v>15</v>
      </c>
      <c r="H163" s="25">
        <f t="shared" si="45"/>
        <v>2385</v>
      </c>
      <c r="I163" s="25">
        <f t="shared" si="40"/>
        <v>26600</v>
      </c>
      <c r="J163" s="37">
        <v>0</v>
      </c>
      <c r="K163" s="41">
        <f t="shared" si="41"/>
        <v>4491.9462794999927</v>
      </c>
      <c r="L163" s="28">
        <f t="shared" si="46"/>
        <v>8.6954999999998108</v>
      </c>
      <c r="M163" s="31">
        <f t="shared" si="47"/>
        <v>22326.361960199905</v>
      </c>
      <c r="N163" s="29">
        <f t="shared" si="37"/>
        <v>2.9999999999999997E-4</v>
      </c>
      <c r="O163" s="30">
        <f t="shared" si="33"/>
        <v>15.6</v>
      </c>
      <c r="P163" s="30">
        <f t="shared" si="34"/>
        <v>14</v>
      </c>
      <c r="Q163" s="31">
        <v>15</v>
      </c>
      <c r="R163" s="31">
        <v>50000</v>
      </c>
      <c r="S163" s="31">
        <f t="shared" si="42"/>
        <v>300000</v>
      </c>
      <c r="T163" s="32">
        <f>0</f>
        <v>0</v>
      </c>
      <c r="U163" s="31">
        <f t="shared" si="35"/>
        <v>0</v>
      </c>
      <c r="V163" s="30">
        <f t="shared" si="36"/>
        <v>0</v>
      </c>
      <c r="W163" s="30">
        <f t="shared" si="43"/>
        <v>0</v>
      </c>
      <c r="X163" s="31">
        <f t="shared" si="38"/>
        <v>0</v>
      </c>
    </row>
    <row r="164" spans="2:24" ht="15" thickBot="1" x14ac:dyDescent="0.35">
      <c r="B164" s="58" t="s">
        <v>32</v>
      </c>
      <c r="C164" s="34">
        <f t="shared" si="39"/>
        <v>2019</v>
      </c>
      <c r="D164" s="35">
        <v>43776</v>
      </c>
      <c r="E164" s="25">
        <f t="shared" si="44"/>
        <v>1</v>
      </c>
      <c r="F164" s="28">
        <f>0</f>
        <v>0</v>
      </c>
      <c r="G164" s="26">
        <f t="shared" si="32"/>
        <v>15</v>
      </c>
      <c r="H164" s="25">
        <f t="shared" si="45"/>
        <v>2400</v>
      </c>
      <c r="I164" s="25">
        <f t="shared" si="40"/>
        <v>26600</v>
      </c>
      <c r="J164" s="37">
        <v>0</v>
      </c>
      <c r="K164" s="41">
        <f t="shared" si="41"/>
        <v>4500.6462794999925</v>
      </c>
      <c r="L164" s="28">
        <f t="shared" si="46"/>
        <v>8.6999999999998181</v>
      </c>
      <c r="M164" s="31">
        <f t="shared" si="47"/>
        <v>22462.081960199903</v>
      </c>
      <c r="N164" s="29">
        <f t="shared" si="37"/>
        <v>2.9999999999999997E-4</v>
      </c>
      <c r="O164" s="30">
        <f t="shared" si="33"/>
        <v>15.6</v>
      </c>
      <c r="P164" s="30">
        <f t="shared" si="34"/>
        <v>14</v>
      </c>
      <c r="Q164" s="31">
        <v>15</v>
      </c>
      <c r="R164" s="31">
        <v>50000</v>
      </c>
      <c r="S164" s="31">
        <f t="shared" si="42"/>
        <v>300000</v>
      </c>
      <c r="T164" s="32">
        <f>0</f>
        <v>0</v>
      </c>
      <c r="U164" s="31">
        <f t="shared" si="35"/>
        <v>0</v>
      </c>
      <c r="V164" s="30">
        <f t="shared" si="36"/>
        <v>0</v>
      </c>
      <c r="W164" s="30">
        <f t="shared" si="43"/>
        <v>0</v>
      </c>
      <c r="X164" s="31">
        <f t="shared" si="38"/>
        <v>0</v>
      </c>
    </row>
    <row r="165" spans="2:24" ht="15" thickBot="1" x14ac:dyDescent="0.35">
      <c r="B165" s="58" t="s">
        <v>32</v>
      </c>
      <c r="C165" s="34">
        <f t="shared" si="39"/>
        <v>2019</v>
      </c>
      <c r="D165" s="35">
        <v>43777</v>
      </c>
      <c r="E165" s="25">
        <f t="shared" si="44"/>
        <v>1</v>
      </c>
      <c r="F165" s="28">
        <f>0</f>
        <v>0</v>
      </c>
      <c r="G165" s="26">
        <f t="shared" si="32"/>
        <v>15</v>
      </c>
      <c r="H165" s="25">
        <f t="shared" si="45"/>
        <v>2415</v>
      </c>
      <c r="I165" s="25">
        <f t="shared" si="40"/>
        <v>26600</v>
      </c>
      <c r="J165" s="37">
        <v>0</v>
      </c>
      <c r="K165" s="41">
        <f t="shared" si="41"/>
        <v>4509.3507794999923</v>
      </c>
      <c r="L165" s="28">
        <f t="shared" si="46"/>
        <v>8.7044999999998254</v>
      </c>
      <c r="M165" s="31">
        <f t="shared" si="47"/>
        <v>22597.872160199899</v>
      </c>
      <c r="N165" s="29">
        <f t="shared" si="37"/>
        <v>2.9999999999999997E-4</v>
      </c>
      <c r="O165" s="30">
        <f t="shared" si="33"/>
        <v>15.6</v>
      </c>
      <c r="P165" s="30">
        <f t="shared" si="34"/>
        <v>14</v>
      </c>
      <c r="Q165" s="31">
        <v>15</v>
      </c>
      <c r="R165" s="31">
        <v>50000</v>
      </c>
      <c r="S165" s="31">
        <f t="shared" si="42"/>
        <v>300000</v>
      </c>
      <c r="T165" s="32">
        <f>0</f>
        <v>0</v>
      </c>
      <c r="U165" s="31">
        <f t="shared" si="35"/>
        <v>0</v>
      </c>
      <c r="V165" s="30">
        <f t="shared" si="36"/>
        <v>0</v>
      </c>
      <c r="W165" s="30">
        <f t="shared" si="43"/>
        <v>0</v>
      </c>
      <c r="X165" s="31">
        <f t="shared" si="38"/>
        <v>0</v>
      </c>
    </row>
    <row r="166" spans="2:24" ht="15" thickBot="1" x14ac:dyDescent="0.35">
      <c r="B166" s="58" t="s">
        <v>32</v>
      </c>
      <c r="C166" s="34">
        <f t="shared" si="39"/>
        <v>2019</v>
      </c>
      <c r="D166" s="35">
        <v>43778</v>
      </c>
      <c r="E166" s="25">
        <f t="shared" si="44"/>
        <v>1</v>
      </c>
      <c r="F166" s="28">
        <f>0</f>
        <v>0</v>
      </c>
      <c r="G166" s="26">
        <f t="shared" si="32"/>
        <v>15</v>
      </c>
      <c r="H166" s="25">
        <f t="shared" si="45"/>
        <v>2430</v>
      </c>
      <c r="I166" s="25">
        <f t="shared" si="40"/>
        <v>26600</v>
      </c>
      <c r="J166" s="37">
        <v>0</v>
      </c>
      <c r="K166" s="41">
        <f t="shared" si="41"/>
        <v>4518.0597794999921</v>
      </c>
      <c r="L166" s="28">
        <f t="shared" si="46"/>
        <v>8.7089999999998327</v>
      </c>
      <c r="M166" s="31">
        <f t="shared" si="47"/>
        <v>22733.732560199896</v>
      </c>
      <c r="N166" s="29">
        <f t="shared" si="37"/>
        <v>2.9999999999999997E-4</v>
      </c>
      <c r="O166" s="30">
        <f t="shared" si="33"/>
        <v>15.6</v>
      </c>
      <c r="P166" s="30">
        <f t="shared" si="34"/>
        <v>14</v>
      </c>
      <c r="Q166" s="31">
        <v>15</v>
      </c>
      <c r="R166" s="31">
        <v>50000</v>
      </c>
      <c r="S166" s="31">
        <f t="shared" si="42"/>
        <v>300000</v>
      </c>
      <c r="T166" s="32">
        <f>0</f>
        <v>0</v>
      </c>
      <c r="U166" s="31">
        <f t="shared" si="35"/>
        <v>0</v>
      </c>
      <c r="V166" s="30">
        <f t="shared" si="36"/>
        <v>0</v>
      </c>
      <c r="W166" s="30">
        <f t="shared" si="43"/>
        <v>0</v>
      </c>
      <c r="X166" s="31">
        <f t="shared" si="38"/>
        <v>0</v>
      </c>
    </row>
    <row r="167" spans="2:24" ht="15" thickBot="1" x14ac:dyDescent="0.35">
      <c r="B167" s="58" t="s">
        <v>32</v>
      </c>
      <c r="C167" s="34">
        <f t="shared" si="39"/>
        <v>2019</v>
      </c>
      <c r="D167" s="35">
        <v>43779</v>
      </c>
      <c r="E167" s="25">
        <f t="shared" si="44"/>
        <v>1</v>
      </c>
      <c r="F167" s="28">
        <f>0</f>
        <v>0</v>
      </c>
      <c r="G167" s="26">
        <f t="shared" si="32"/>
        <v>15</v>
      </c>
      <c r="H167" s="25">
        <f t="shared" si="45"/>
        <v>2445</v>
      </c>
      <c r="I167" s="25">
        <f t="shared" si="40"/>
        <v>26600</v>
      </c>
      <c r="J167" s="37">
        <v>0</v>
      </c>
      <c r="K167" s="41">
        <f t="shared" si="41"/>
        <v>4526.773279499992</v>
      </c>
      <c r="L167" s="28">
        <f t="shared" si="46"/>
        <v>8.7134999999998399</v>
      </c>
      <c r="M167" s="31">
        <f t="shared" si="47"/>
        <v>22869.663160199892</v>
      </c>
      <c r="N167" s="29">
        <f t="shared" si="37"/>
        <v>2.9999999999999997E-4</v>
      </c>
      <c r="O167" s="30">
        <f t="shared" si="33"/>
        <v>15.6</v>
      </c>
      <c r="P167" s="30">
        <f t="shared" si="34"/>
        <v>14</v>
      </c>
      <c r="Q167" s="31">
        <v>15</v>
      </c>
      <c r="R167" s="31">
        <v>50000</v>
      </c>
      <c r="S167" s="31">
        <f t="shared" si="42"/>
        <v>300000</v>
      </c>
      <c r="T167" s="32">
        <f>0</f>
        <v>0</v>
      </c>
      <c r="U167" s="31">
        <f t="shared" si="35"/>
        <v>0</v>
      </c>
      <c r="V167" s="30">
        <f t="shared" si="36"/>
        <v>0</v>
      </c>
      <c r="W167" s="30">
        <f t="shared" si="43"/>
        <v>0</v>
      </c>
      <c r="X167" s="31">
        <f t="shared" si="38"/>
        <v>0</v>
      </c>
    </row>
    <row r="168" spans="2:24" ht="15" thickBot="1" x14ac:dyDescent="0.35">
      <c r="B168" s="58" t="s">
        <v>32</v>
      </c>
      <c r="C168" s="34">
        <f t="shared" si="39"/>
        <v>2019</v>
      </c>
      <c r="D168" s="35">
        <v>43780</v>
      </c>
      <c r="E168" s="25">
        <f t="shared" si="44"/>
        <v>1</v>
      </c>
      <c r="F168" s="28">
        <f>0</f>
        <v>0</v>
      </c>
      <c r="G168" s="26">
        <f t="shared" si="32"/>
        <v>15</v>
      </c>
      <c r="H168" s="25">
        <f t="shared" si="45"/>
        <v>2460</v>
      </c>
      <c r="I168" s="25">
        <f t="shared" si="40"/>
        <v>26600</v>
      </c>
      <c r="J168" s="37">
        <v>0</v>
      </c>
      <c r="K168" s="41">
        <f t="shared" si="41"/>
        <v>4535.4912794999918</v>
      </c>
      <c r="L168" s="28">
        <f t="shared" si="46"/>
        <v>8.7179999999998472</v>
      </c>
      <c r="M168" s="31">
        <f t="shared" si="47"/>
        <v>23005.66396019989</v>
      </c>
      <c r="N168" s="29">
        <f t="shared" si="37"/>
        <v>2.9999999999999997E-4</v>
      </c>
      <c r="O168" s="30">
        <f t="shared" si="33"/>
        <v>15.6</v>
      </c>
      <c r="P168" s="30">
        <f t="shared" si="34"/>
        <v>14</v>
      </c>
      <c r="Q168" s="31">
        <v>15</v>
      </c>
      <c r="R168" s="31">
        <v>50000</v>
      </c>
      <c r="S168" s="31">
        <f t="shared" si="42"/>
        <v>300000</v>
      </c>
      <c r="T168" s="32">
        <f>0</f>
        <v>0</v>
      </c>
      <c r="U168" s="31">
        <f t="shared" si="35"/>
        <v>0</v>
      </c>
      <c r="V168" s="30">
        <f t="shared" si="36"/>
        <v>0</v>
      </c>
      <c r="W168" s="30">
        <f t="shared" si="43"/>
        <v>0</v>
      </c>
      <c r="X168" s="31">
        <f t="shared" si="38"/>
        <v>0</v>
      </c>
    </row>
    <row r="169" spans="2:24" ht="15" thickBot="1" x14ac:dyDescent="0.35">
      <c r="B169" s="58" t="s">
        <v>32</v>
      </c>
      <c r="C169" s="34">
        <f t="shared" si="39"/>
        <v>2019</v>
      </c>
      <c r="D169" s="35">
        <v>43781</v>
      </c>
      <c r="E169" s="25">
        <f t="shared" si="44"/>
        <v>1</v>
      </c>
      <c r="F169" s="28">
        <f>0</f>
        <v>0</v>
      </c>
      <c r="G169" s="26">
        <f t="shared" si="32"/>
        <v>15</v>
      </c>
      <c r="H169" s="25">
        <f t="shared" si="45"/>
        <v>2475</v>
      </c>
      <c r="I169" s="25">
        <f t="shared" si="40"/>
        <v>26600</v>
      </c>
      <c r="J169" s="37">
        <v>0</v>
      </c>
      <c r="K169" s="41">
        <f t="shared" si="41"/>
        <v>4544.2137794999917</v>
      </c>
      <c r="L169" s="28">
        <f t="shared" si="46"/>
        <v>8.7224999999998545</v>
      </c>
      <c r="M169" s="31">
        <f t="shared" si="47"/>
        <v>23141.734960199887</v>
      </c>
      <c r="N169" s="29">
        <f t="shared" si="37"/>
        <v>2.9999999999999997E-4</v>
      </c>
      <c r="O169" s="30">
        <f t="shared" si="33"/>
        <v>15.6</v>
      </c>
      <c r="P169" s="30">
        <f t="shared" si="34"/>
        <v>14</v>
      </c>
      <c r="Q169" s="31">
        <v>15</v>
      </c>
      <c r="R169" s="31">
        <v>50000</v>
      </c>
      <c r="S169" s="31">
        <f t="shared" si="42"/>
        <v>300000</v>
      </c>
      <c r="T169" s="32">
        <f>0</f>
        <v>0</v>
      </c>
      <c r="U169" s="31">
        <f t="shared" si="35"/>
        <v>0</v>
      </c>
      <c r="V169" s="30">
        <f t="shared" si="36"/>
        <v>0</v>
      </c>
      <c r="W169" s="30">
        <f t="shared" si="43"/>
        <v>0</v>
      </c>
      <c r="X169" s="31">
        <f t="shared" si="38"/>
        <v>0</v>
      </c>
    </row>
    <row r="170" spans="2:24" ht="15" thickBot="1" x14ac:dyDescent="0.35">
      <c r="B170" s="58" t="s">
        <v>32</v>
      </c>
      <c r="C170" s="34">
        <f t="shared" si="39"/>
        <v>2019</v>
      </c>
      <c r="D170" s="35">
        <v>43782</v>
      </c>
      <c r="E170" s="25">
        <f t="shared" si="44"/>
        <v>1</v>
      </c>
      <c r="F170" s="28">
        <f>0</f>
        <v>0</v>
      </c>
      <c r="G170" s="26">
        <f t="shared" si="32"/>
        <v>15</v>
      </c>
      <c r="H170" s="25">
        <f t="shared" si="45"/>
        <v>2490</v>
      </c>
      <c r="I170" s="25">
        <f t="shared" si="40"/>
        <v>26600</v>
      </c>
      <c r="J170" s="37">
        <v>0</v>
      </c>
      <c r="K170" s="41">
        <f t="shared" si="41"/>
        <v>4552.9407794999915</v>
      </c>
      <c r="L170" s="28">
        <f t="shared" si="46"/>
        <v>8.7269999999998618</v>
      </c>
      <c r="M170" s="31">
        <f t="shared" si="47"/>
        <v>23277.876160199885</v>
      </c>
      <c r="N170" s="29">
        <f t="shared" si="37"/>
        <v>2.9999999999999997E-4</v>
      </c>
      <c r="O170" s="30">
        <f t="shared" si="33"/>
        <v>15.6</v>
      </c>
      <c r="P170" s="30">
        <f t="shared" si="34"/>
        <v>14</v>
      </c>
      <c r="Q170" s="31">
        <v>15</v>
      </c>
      <c r="R170" s="31">
        <v>50000</v>
      </c>
      <c r="S170" s="31">
        <f t="shared" si="42"/>
        <v>300000</v>
      </c>
      <c r="T170" s="32">
        <f>0</f>
        <v>0</v>
      </c>
      <c r="U170" s="31">
        <f t="shared" si="35"/>
        <v>0</v>
      </c>
      <c r="V170" s="30">
        <f t="shared" si="36"/>
        <v>0</v>
      </c>
      <c r="W170" s="30">
        <f t="shared" si="43"/>
        <v>0</v>
      </c>
      <c r="X170" s="31">
        <f t="shared" si="38"/>
        <v>0</v>
      </c>
    </row>
    <row r="171" spans="2:24" ht="15" thickBot="1" x14ac:dyDescent="0.35">
      <c r="B171" s="58" t="s">
        <v>32</v>
      </c>
      <c r="C171" s="34">
        <f t="shared" si="39"/>
        <v>2019</v>
      </c>
      <c r="D171" s="35">
        <v>43783</v>
      </c>
      <c r="E171" s="25">
        <f t="shared" si="44"/>
        <v>1</v>
      </c>
      <c r="F171" s="28">
        <f>0</f>
        <v>0</v>
      </c>
      <c r="G171" s="26">
        <f t="shared" si="32"/>
        <v>15</v>
      </c>
      <c r="H171" s="25">
        <f t="shared" si="45"/>
        <v>2505</v>
      </c>
      <c r="I171" s="25">
        <f t="shared" si="40"/>
        <v>26600</v>
      </c>
      <c r="J171" s="37">
        <v>0</v>
      </c>
      <c r="K171" s="41">
        <f t="shared" si="41"/>
        <v>4561.6722794999914</v>
      </c>
      <c r="L171" s="28">
        <f t="shared" si="46"/>
        <v>8.731499999999869</v>
      </c>
      <c r="M171" s="31">
        <f t="shared" si="47"/>
        <v>23414.087560199881</v>
      </c>
      <c r="N171" s="29">
        <f t="shared" si="37"/>
        <v>2.9999999999999997E-4</v>
      </c>
      <c r="O171" s="30">
        <f t="shared" si="33"/>
        <v>15.6</v>
      </c>
      <c r="P171" s="30">
        <f t="shared" si="34"/>
        <v>14</v>
      </c>
      <c r="Q171" s="31">
        <v>15</v>
      </c>
      <c r="R171" s="31">
        <v>50000</v>
      </c>
      <c r="S171" s="31">
        <f t="shared" si="42"/>
        <v>300000</v>
      </c>
      <c r="T171" s="32">
        <f>0</f>
        <v>0</v>
      </c>
      <c r="U171" s="31">
        <f t="shared" si="35"/>
        <v>0</v>
      </c>
      <c r="V171" s="30">
        <f t="shared" si="36"/>
        <v>0</v>
      </c>
      <c r="W171" s="30">
        <f t="shared" si="43"/>
        <v>0</v>
      </c>
      <c r="X171" s="31">
        <f t="shared" si="38"/>
        <v>0</v>
      </c>
    </row>
    <row r="172" spans="2:24" ht="15" thickBot="1" x14ac:dyDescent="0.35">
      <c r="B172" s="58" t="s">
        <v>32</v>
      </c>
      <c r="C172" s="34">
        <f t="shared" si="39"/>
        <v>2019</v>
      </c>
      <c r="D172" s="35">
        <v>43784</v>
      </c>
      <c r="E172" s="25">
        <f t="shared" si="44"/>
        <v>1</v>
      </c>
      <c r="F172" s="28">
        <f>0</f>
        <v>0</v>
      </c>
      <c r="G172" s="26">
        <f t="shared" si="32"/>
        <v>15</v>
      </c>
      <c r="H172" s="25">
        <f t="shared" si="45"/>
        <v>2520</v>
      </c>
      <c r="I172" s="25">
        <f t="shared" si="40"/>
        <v>26600</v>
      </c>
      <c r="J172" s="37">
        <v>0</v>
      </c>
      <c r="K172" s="41">
        <f t="shared" si="41"/>
        <v>4570.4082794999913</v>
      </c>
      <c r="L172" s="28">
        <f t="shared" si="46"/>
        <v>8.7359999999998763</v>
      </c>
      <c r="M172" s="31">
        <f t="shared" si="47"/>
        <v>23550.36916019988</v>
      </c>
      <c r="N172" s="29">
        <f t="shared" si="37"/>
        <v>2.9999999999999997E-4</v>
      </c>
      <c r="O172" s="30">
        <f t="shared" si="33"/>
        <v>15.6</v>
      </c>
      <c r="P172" s="30">
        <f t="shared" si="34"/>
        <v>14</v>
      </c>
      <c r="Q172" s="31">
        <v>15</v>
      </c>
      <c r="R172" s="31">
        <v>50000</v>
      </c>
      <c r="S172" s="31">
        <f t="shared" si="42"/>
        <v>300000</v>
      </c>
      <c r="T172" s="32">
        <f>0</f>
        <v>0</v>
      </c>
      <c r="U172" s="31">
        <f t="shared" si="35"/>
        <v>0</v>
      </c>
      <c r="V172" s="30">
        <f t="shared" si="36"/>
        <v>0</v>
      </c>
      <c r="W172" s="30">
        <f t="shared" si="43"/>
        <v>0</v>
      </c>
      <c r="X172" s="31">
        <f t="shared" si="38"/>
        <v>0</v>
      </c>
    </row>
    <row r="173" spans="2:24" ht="15" thickBot="1" x14ac:dyDescent="0.35">
      <c r="B173" s="58" t="s">
        <v>32</v>
      </c>
      <c r="C173" s="34">
        <f t="shared" si="39"/>
        <v>2019</v>
      </c>
      <c r="D173" s="35">
        <v>43785</v>
      </c>
      <c r="E173" s="25">
        <f t="shared" si="44"/>
        <v>1</v>
      </c>
      <c r="F173" s="28">
        <f>0</f>
        <v>0</v>
      </c>
      <c r="G173" s="26">
        <f t="shared" si="32"/>
        <v>15</v>
      </c>
      <c r="H173" s="25">
        <f t="shared" si="45"/>
        <v>2535</v>
      </c>
      <c r="I173" s="25">
        <f t="shared" si="40"/>
        <v>26600</v>
      </c>
      <c r="J173" s="37">
        <v>0</v>
      </c>
      <c r="K173" s="41">
        <f t="shared" si="41"/>
        <v>4579.1487794999912</v>
      </c>
      <c r="L173" s="28">
        <f t="shared" si="46"/>
        <v>8.7404999999998836</v>
      </c>
      <c r="M173" s="31">
        <f t="shared" si="47"/>
        <v>23686.720960199877</v>
      </c>
      <c r="N173" s="29">
        <f t="shared" si="37"/>
        <v>2.9999999999999997E-4</v>
      </c>
      <c r="O173" s="30">
        <f t="shared" si="33"/>
        <v>15.6</v>
      </c>
      <c r="P173" s="30">
        <f t="shared" si="34"/>
        <v>14</v>
      </c>
      <c r="Q173" s="31">
        <v>15</v>
      </c>
      <c r="R173" s="31">
        <v>50000</v>
      </c>
      <c r="S173" s="31">
        <f t="shared" si="42"/>
        <v>300000</v>
      </c>
      <c r="T173" s="32">
        <f>0</f>
        <v>0</v>
      </c>
      <c r="U173" s="31">
        <f t="shared" si="35"/>
        <v>0</v>
      </c>
      <c r="V173" s="30">
        <f t="shared" si="36"/>
        <v>0</v>
      </c>
      <c r="W173" s="30">
        <f t="shared" si="43"/>
        <v>0</v>
      </c>
      <c r="X173" s="31">
        <f t="shared" si="38"/>
        <v>0</v>
      </c>
    </row>
    <row r="174" spans="2:24" ht="15" thickBot="1" x14ac:dyDescent="0.35">
      <c r="B174" s="58" t="s">
        <v>32</v>
      </c>
      <c r="C174" s="34">
        <f t="shared" si="39"/>
        <v>2019</v>
      </c>
      <c r="D174" s="35">
        <v>43786</v>
      </c>
      <c r="E174" s="25">
        <f t="shared" si="44"/>
        <v>1</v>
      </c>
      <c r="F174" s="28">
        <f>0</f>
        <v>0</v>
      </c>
      <c r="G174" s="26">
        <f t="shared" si="32"/>
        <v>15</v>
      </c>
      <c r="H174" s="25">
        <f t="shared" si="45"/>
        <v>2550</v>
      </c>
      <c r="I174" s="25">
        <f t="shared" si="40"/>
        <v>26600</v>
      </c>
      <c r="J174" s="37">
        <v>0</v>
      </c>
      <c r="K174" s="41">
        <f t="shared" si="41"/>
        <v>4587.8937794999911</v>
      </c>
      <c r="L174" s="28">
        <f t="shared" si="46"/>
        <v>8.7449999999998909</v>
      </c>
      <c r="M174" s="31">
        <f t="shared" si="47"/>
        <v>23823.142960199875</v>
      </c>
      <c r="N174" s="29">
        <f t="shared" si="37"/>
        <v>2.9999999999999997E-4</v>
      </c>
      <c r="O174" s="30">
        <f t="shared" si="33"/>
        <v>15.6</v>
      </c>
      <c r="P174" s="30">
        <f t="shared" si="34"/>
        <v>14</v>
      </c>
      <c r="Q174" s="31">
        <v>15</v>
      </c>
      <c r="R174" s="31">
        <v>50000</v>
      </c>
      <c r="S174" s="31">
        <f t="shared" si="42"/>
        <v>300000</v>
      </c>
      <c r="T174" s="32">
        <f>0</f>
        <v>0</v>
      </c>
      <c r="U174" s="31">
        <f t="shared" si="35"/>
        <v>0</v>
      </c>
      <c r="V174" s="30">
        <f t="shared" si="36"/>
        <v>0</v>
      </c>
      <c r="W174" s="30">
        <f t="shared" si="43"/>
        <v>0</v>
      </c>
      <c r="X174" s="31">
        <f t="shared" si="38"/>
        <v>0</v>
      </c>
    </row>
    <row r="175" spans="2:24" ht="15" thickBot="1" x14ac:dyDescent="0.35">
      <c r="B175" s="58" t="s">
        <v>32</v>
      </c>
      <c r="C175" s="34">
        <f t="shared" si="39"/>
        <v>2019</v>
      </c>
      <c r="D175" s="35">
        <v>43787</v>
      </c>
      <c r="E175" s="25">
        <f t="shared" si="44"/>
        <v>1</v>
      </c>
      <c r="F175" s="28">
        <f>0</f>
        <v>0</v>
      </c>
      <c r="G175" s="26">
        <f t="shared" si="32"/>
        <v>15</v>
      </c>
      <c r="H175" s="25">
        <f t="shared" si="45"/>
        <v>2565</v>
      </c>
      <c r="I175" s="25">
        <f t="shared" si="40"/>
        <v>26600</v>
      </c>
      <c r="J175" s="37">
        <v>0</v>
      </c>
      <c r="K175" s="41">
        <f t="shared" si="41"/>
        <v>4596.643279499991</v>
      </c>
      <c r="L175" s="28">
        <f t="shared" si="46"/>
        <v>8.7494999999998981</v>
      </c>
      <c r="M175" s="31">
        <f t="shared" si="47"/>
        <v>23959.635160199872</v>
      </c>
      <c r="N175" s="29">
        <f t="shared" si="37"/>
        <v>2.9999999999999997E-4</v>
      </c>
      <c r="O175" s="30">
        <f t="shared" si="33"/>
        <v>15.6</v>
      </c>
      <c r="P175" s="30">
        <f t="shared" si="34"/>
        <v>14</v>
      </c>
      <c r="Q175" s="31">
        <v>15</v>
      </c>
      <c r="R175" s="31">
        <v>50000</v>
      </c>
      <c r="S175" s="31">
        <f t="shared" si="42"/>
        <v>300000</v>
      </c>
      <c r="T175" s="32">
        <f>0</f>
        <v>0</v>
      </c>
      <c r="U175" s="31">
        <f t="shared" si="35"/>
        <v>0</v>
      </c>
      <c r="V175" s="30">
        <f t="shared" si="36"/>
        <v>0</v>
      </c>
      <c r="W175" s="30">
        <f t="shared" si="43"/>
        <v>0</v>
      </c>
      <c r="X175" s="31">
        <f t="shared" si="38"/>
        <v>0</v>
      </c>
    </row>
    <row r="176" spans="2:24" ht="15" thickBot="1" x14ac:dyDescent="0.35">
      <c r="B176" s="58" t="s">
        <v>32</v>
      </c>
      <c r="C176" s="34">
        <f t="shared" si="39"/>
        <v>2019</v>
      </c>
      <c r="D176" s="35">
        <v>43788</v>
      </c>
      <c r="E176" s="25">
        <f t="shared" si="44"/>
        <v>1</v>
      </c>
      <c r="F176" s="28">
        <f>0</f>
        <v>0</v>
      </c>
      <c r="G176" s="26">
        <f t="shared" si="32"/>
        <v>15</v>
      </c>
      <c r="H176" s="25">
        <f t="shared" si="45"/>
        <v>2580</v>
      </c>
      <c r="I176" s="25">
        <f t="shared" si="40"/>
        <v>26600</v>
      </c>
      <c r="J176" s="37">
        <v>0</v>
      </c>
      <c r="K176" s="41">
        <f t="shared" si="41"/>
        <v>4605.3972794999909</v>
      </c>
      <c r="L176" s="28">
        <f t="shared" si="46"/>
        <v>8.7539999999999054</v>
      </c>
      <c r="M176" s="31">
        <f t="shared" si="47"/>
        <v>24096.197560199871</v>
      </c>
      <c r="N176" s="29">
        <f t="shared" si="37"/>
        <v>2.9999999999999997E-4</v>
      </c>
      <c r="O176" s="30">
        <f t="shared" si="33"/>
        <v>15.6</v>
      </c>
      <c r="P176" s="30">
        <f t="shared" si="34"/>
        <v>14</v>
      </c>
      <c r="Q176" s="31">
        <v>15</v>
      </c>
      <c r="R176" s="31">
        <v>50000</v>
      </c>
      <c r="S176" s="31">
        <f t="shared" si="42"/>
        <v>300000</v>
      </c>
      <c r="T176" s="32">
        <f>0</f>
        <v>0</v>
      </c>
      <c r="U176" s="31">
        <f t="shared" si="35"/>
        <v>0</v>
      </c>
      <c r="V176" s="30">
        <f t="shared" si="36"/>
        <v>0</v>
      </c>
      <c r="W176" s="30">
        <f t="shared" si="43"/>
        <v>0</v>
      </c>
      <c r="X176" s="31">
        <f t="shared" si="38"/>
        <v>0</v>
      </c>
    </row>
    <row r="177" spans="2:24" ht="15" thickBot="1" x14ac:dyDescent="0.35">
      <c r="B177" s="58" t="s">
        <v>32</v>
      </c>
      <c r="C177" s="34">
        <f t="shared" si="39"/>
        <v>2019</v>
      </c>
      <c r="D177" s="35">
        <v>43789</v>
      </c>
      <c r="E177" s="25">
        <f t="shared" si="44"/>
        <v>1</v>
      </c>
      <c r="F177" s="28">
        <f>0</f>
        <v>0</v>
      </c>
      <c r="G177" s="26">
        <f t="shared" si="32"/>
        <v>15</v>
      </c>
      <c r="H177" s="25">
        <f t="shared" si="45"/>
        <v>2595</v>
      </c>
      <c r="I177" s="25">
        <f t="shared" si="40"/>
        <v>26600</v>
      </c>
      <c r="J177" s="37">
        <v>0</v>
      </c>
      <c r="K177" s="41">
        <f t="shared" si="41"/>
        <v>4614.1557794999908</v>
      </c>
      <c r="L177" s="28">
        <f t="shared" si="46"/>
        <v>8.7584999999999127</v>
      </c>
      <c r="M177" s="31">
        <f t="shared" si="47"/>
        <v>24232.830160199868</v>
      </c>
      <c r="N177" s="29">
        <f t="shared" si="37"/>
        <v>2.9999999999999997E-4</v>
      </c>
      <c r="O177" s="30">
        <f t="shared" si="33"/>
        <v>15.6</v>
      </c>
      <c r="P177" s="30">
        <f t="shared" si="34"/>
        <v>14</v>
      </c>
      <c r="Q177" s="31">
        <v>15</v>
      </c>
      <c r="R177" s="31">
        <v>50000</v>
      </c>
      <c r="S177" s="31">
        <f t="shared" si="42"/>
        <v>300000</v>
      </c>
      <c r="T177" s="32">
        <f>0</f>
        <v>0</v>
      </c>
      <c r="U177" s="31">
        <f t="shared" si="35"/>
        <v>0</v>
      </c>
      <c r="V177" s="30">
        <f t="shared" si="36"/>
        <v>0</v>
      </c>
      <c r="W177" s="30">
        <f t="shared" si="43"/>
        <v>0</v>
      </c>
      <c r="X177" s="31">
        <f t="shared" si="38"/>
        <v>0</v>
      </c>
    </row>
    <row r="178" spans="2:24" ht="15" thickBot="1" x14ac:dyDescent="0.35">
      <c r="B178" s="58" t="s">
        <v>32</v>
      </c>
      <c r="C178" s="34">
        <f t="shared" si="39"/>
        <v>2019</v>
      </c>
      <c r="D178" s="35">
        <v>43790</v>
      </c>
      <c r="E178" s="25">
        <f t="shared" si="44"/>
        <v>1</v>
      </c>
      <c r="F178" s="28">
        <f>0</f>
        <v>0</v>
      </c>
      <c r="G178" s="26">
        <f t="shared" si="32"/>
        <v>15</v>
      </c>
      <c r="H178" s="25">
        <f t="shared" si="45"/>
        <v>2610</v>
      </c>
      <c r="I178" s="25">
        <f t="shared" si="40"/>
        <v>26600</v>
      </c>
      <c r="J178" s="37">
        <v>0</v>
      </c>
      <c r="K178" s="41">
        <f t="shared" si="41"/>
        <v>4622.9187794999907</v>
      </c>
      <c r="L178" s="28">
        <f t="shared" si="46"/>
        <v>8.76299999999992</v>
      </c>
      <c r="M178" s="31">
        <f t="shared" si="47"/>
        <v>24369.532960199867</v>
      </c>
      <c r="N178" s="29">
        <f t="shared" si="37"/>
        <v>2.9999999999999997E-4</v>
      </c>
      <c r="O178" s="30">
        <f t="shared" si="33"/>
        <v>15.6</v>
      </c>
      <c r="P178" s="30">
        <f t="shared" si="34"/>
        <v>14</v>
      </c>
      <c r="Q178" s="31">
        <v>15</v>
      </c>
      <c r="R178" s="31">
        <v>50000</v>
      </c>
      <c r="S178" s="31">
        <f t="shared" si="42"/>
        <v>300000</v>
      </c>
      <c r="T178" s="32">
        <f>0</f>
        <v>0</v>
      </c>
      <c r="U178" s="31">
        <f t="shared" si="35"/>
        <v>0</v>
      </c>
      <c r="V178" s="30">
        <f t="shared" si="36"/>
        <v>0</v>
      </c>
      <c r="W178" s="30">
        <f t="shared" si="43"/>
        <v>0</v>
      </c>
      <c r="X178" s="31">
        <f t="shared" si="38"/>
        <v>0</v>
      </c>
    </row>
    <row r="179" spans="2:24" ht="15" thickBot="1" x14ac:dyDescent="0.35">
      <c r="B179" s="58" t="s">
        <v>32</v>
      </c>
      <c r="C179" s="34">
        <f t="shared" si="39"/>
        <v>2019</v>
      </c>
      <c r="D179" s="35">
        <v>43791</v>
      </c>
      <c r="E179" s="25">
        <f t="shared" si="44"/>
        <v>1</v>
      </c>
      <c r="F179" s="28">
        <f>0</f>
        <v>0</v>
      </c>
      <c r="G179" s="26">
        <f t="shared" si="32"/>
        <v>15</v>
      </c>
      <c r="H179" s="25">
        <f t="shared" si="45"/>
        <v>2625</v>
      </c>
      <c r="I179" s="25">
        <f t="shared" si="40"/>
        <v>26600</v>
      </c>
      <c r="J179" s="37">
        <v>0</v>
      </c>
      <c r="K179" s="41">
        <f t="shared" si="41"/>
        <v>4631.6862794999906</v>
      </c>
      <c r="L179" s="28">
        <f t="shared" si="46"/>
        <v>8.7674999999999272</v>
      </c>
      <c r="M179" s="31">
        <f t="shared" si="47"/>
        <v>24506.305960199865</v>
      </c>
      <c r="N179" s="29">
        <f t="shared" si="37"/>
        <v>2.9999999999999997E-4</v>
      </c>
      <c r="O179" s="30">
        <f t="shared" si="33"/>
        <v>15.6</v>
      </c>
      <c r="P179" s="30">
        <f t="shared" si="34"/>
        <v>14</v>
      </c>
      <c r="Q179" s="31">
        <v>15</v>
      </c>
      <c r="R179" s="31">
        <v>50000</v>
      </c>
      <c r="S179" s="31">
        <f t="shared" si="42"/>
        <v>300000</v>
      </c>
      <c r="T179" s="32">
        <f>0</f>
        <v>0</v>
      </c>
      <c r="U179" s="31">
        <f t="shared" si="35"/>
        <v>0</v>
      </c>
      <c r="V179" s="30">
        <f t="shared" si="36"/>
        <v>0</v>
      </c>
      <c r="W179" s="30">
        <f t="shared" si="43"/>
        <v>0</v>
      </c>
      <c r="X179" s="31">
        <f t="shared" si="38"/>
        <v>0</v>
      </c>
    </row>
    <row r="180" spans="2:24" ht="15" thickBot="1" x14ac:dyDescent="0.35">
      <c r="B180" s="58" t="s">
        <v>32</v>
      </c>
      <c r="C180" s="34">
        <f t="shared" si="39"/>
        <v>2019</v>
      </c>
      <c r="D180" s="35">
        <v>43792</v>
      </c>
      <c r="E180" s="25">
        <f t="shared" si="44"/>
        <v>1</v>
      </c>
      <c r="F180" s="28">
        <f>0</f>
        <v>0</v>
      </c>
      <c r="G180" s="26">
        <f t="shared" si="32"/>
        <v>15</v>
      </c>
      <c r="H180" s="25">
        <f t="shared" si="45"/>
        <v>2640</v>
      </c>
      <c r="I180" s="25">
        <f t="shared" si="40"/>
        <v>26600</v>
      </c>
      <c r="J180" s="37">
        <v>0</v>
      </c>
      <c r="K180" s="41">
        <f t="shared" si="41"/>
        <v>4640.4582794999906</v>
      </c>
      <c r="L180" s="28">
        <f t="shared" si="46"/>
        <v>8.7719999999999345</v>
      </c>
      <c r="M180" s="31">
        <f t="shared" si="47"/>
        <v>24643.149160199864</v>
      </c>
      <c r="N180" s="29">
        <f t="shared" si="37"/>
        <v>2.9999999999999997E-4</v>
      </c>
      <c r="O180" s="30">
        <f t="shared" si="33"/>
        <v>15.6</v>
      </c>
      <c r="P180" s="30">
        <f t="shared" si="34"/>
        <v>14</v>
      </c>
      <c r="Q180" s="31">
        <v>15</v>
      </c>
      <c r="R180" s="31">
        <v>50000</v>
      </c>
      <c r="S180" s="31">
        <f t="shared" si="42"/>
        <v>300000</v>
      </c>
      <c r="T180" s="32">
        <f>0</f>
        <v>0</v>
      </c>
      <c r="U180" s="31">
        <f t="shared" si="35"/>
        <v>0</v>
      </c>
      <c r="V180" s="30">
        <f t="shared" si="36"/>
        <v>0</v>
      </c>
      <c r="W180" s="30">
        <f t="shared" si="43"/>
        <v>0</v>
      </c>
      <c r="X180" s="31">
        <f t="shared" si="38"/>
        <v>0</v>
      </c>
    </row>
    <row r="181" spans="2:24" ht="15" thickBot="1" x14ac:dyDescent="0.35">
      <c r="B181" s="58" t="s">
        <v>32</v>
      </c>
      <c r="C181" s="34">
        <f t="shared" si="39"/>
        <v>2019</v>
      </c>
      <c r="D181" s="35">
        <v>43793</v>
      </c>
      <c r="E181" s="25">
        <f t="shared" si="44"/>
        <v>1</v>
      </c>
      <c r="F181" s="28">
        <f>0</f>
        <v>0</v>
      </c>
      <c r="G181" s="26">
        <f t="shared" si="32"/>
        <v>15</v>
      </c>
      <c r="H181" s="25">
        <f t="shared" si="45"/>
        <v>2655</v>
      </c>
      <c r="I181" s="25">
        <f t="shared" si="40"/>
        <v>26600</v>
      </c>
      <c r="J181" s="37">
        <v>0</v>
      </c>
      <c r="K181" s="41">
        <f t="shared" si="41"/>
        <v>4649.2347794999905</v>
      </c>
      <c r="L181" s="28">
        <f t="shared" si="46"/>
        <v>8.7764999999999418</v>
      </c>
      <c r="M181" s="31">
        <f t="shared" si="47"/>
        <v>24780.062560199862</v>
      </c>
      <c r="N181" s="29">
        <f t="shared" si="37"/>
        <v>2.9999999999999997E-4</v>
      </c>
      <c r="O181" s="30">
        <f t="shared" si="33"/>
        <v>15.6</v>
      </c>
      <c r="P181" s="30">
        <f t="shared" si="34"/>
        <v>14</v>
      </c>
      <c r="Q181" s="31">
        <v>15</v>
      </c>
      <c r="R181" s="31">
        <v>50000</v>
      </c>
      <c r="S181" s="31">
        <f t="shared" si="42"/>
        <v>300000</v>
      </c>
      <c r="T181" s="32">
        <f>0</f>
        <v>0</v>
      </c>
      <c r="U181" s="31">
        <f t="shared" si="35"/>
        <v>0</v>
      </c>
      <c r="V181" s="30">
        <f t="shared" si="36"/>
        <v>0</v>
      </c>
      <c r="W181" s="30">
        <f t="shared" si="43"/>
        <v>0</v>
      </c>
      <c r="X181" s="31">
        <f t="shared" si="38"/>
        <v>0</v>
      </c>
    </row>
    <row r="182" spans="2:24" ht="15" thickBot="1" x14ac:dyDescent="0.35">
      <c r="B182" s="58" t="s">
        <v>32</v>
      </c>
      <c r="C182" s="34">
        <f t="shared" si="39"/>
        <v>2019</v>
      </c>
      <c r="D182" s="35">
        <v>43794</v>
      </c>
      <c r="E182" s="25">
        <f t="shared" si="44"/>
        <v>1</v>
      </c>
      <c r="F182" s="28">
        <f>0</f>
        <v>0</v>
      </c>
      <c r="G182" s="26">
        <f t="shared" si="32"/>
        <v>15</v>
      </c>
      <c r="H182" s="25">
        <f t="shared" si="45"/>
        <v>2670</v>
      </c>
      <c r="I182" s="25">
        <f t="shared" si="40"/>
        <v>26600</v>
      </c>
      <c r="J182" s="37">
        <v>0</v>
      </c>
      <c r="K182" s="41">
        <f t="shared" si="41"/>
        <v>4658.0157794999905</v>
      </c>
      <c r="L182" s="28">
        <f t="shared" si="46"/>
        <v>8.7809999999999491</v>
      </c>
      <c r="M182" s="31">
        <f t="shared" si="47"/>
        <v>24917.046160199861</v>
      </c>
      <c r="N182" s="29">
        <f t="shared" si="37"/>
        <v>2.9999999999999997E-4</v>
      </c>
      <c r="O182" s="30">
        <f t="shared" si="33"/>
        <v>15.6</v>
      </c>
      <c r="P182" s="30">
        <f t="shared" si="34"/>
        <v>14</v>
      </c>
      <c r="Q182" s="31">
        <v>15</v>
      </c>
      <c r="R182" s="31">
        <v>50000</v>
      </c>
      <c r="S182" s="31">
        <f t="shared" si="42"/>
        <v>300000</v>
      </c>
      <c r="T182" s="32">
        <f>0</f>
        <v>0</v>
      </c>
      <c r="U182" s="31">
        <f t="shared" si="35"/>
        <v>0</v>
      </c>
      <c r="V182" s="30">
        <f t="shared" si="36"/>
        <v>0</v>
      </c>
      <c r="W182" s="30">
        <f t="shared" si="43"/>
        <v>0</v>
      </c>
      <c r="X182" s="31">
        <f t="shared" si="38"/>
        <v>0</v>
      </c>
    </row>
    <row r="183" spans="2:24" ht="15" thickBot="1" x14ac:dyDescent="0.35">
      <c r="B183" s="58" t="s">
        <v>32</v>
      </c>
      <c r="C183" s="34">
        <f t="shared" si="39"/>
        <v>2019</v>
      </c>
      <c r="D183" s="35">
        <v>43795</v>
      </c>
      <c r="E183" s="25">
        <f t="shared" si="44"/>
        <v>1</v>
      </c>
      <c r="F183" s="28">
        <f>0</f>
        <v>0</v>
      </c>
      <c r="G183" s="26">
        <f t="shared" si="32"/>
        <v>15</v>
      </c>
      <c r="H183" s="25">
        <f t="shared" si="45"/>
        <v>2685</v>
      </c>
      <c r="I183" s="25">
        <f t="shared" si="40"/>
        <v>26600</v>
      </c>
      <c r="J183" s="37">
        <v>0</v>
      </c>
      <c r="K183" s="41">
        <f t="shared" si="41"/>
        <v>4666.8012794999904</v>
      </c>
      <c r="L183" s="28">
        <f t="shared" si="46"/>
        <v>8.7854999999999563</v>
      </c>
      <c r="M183" s="31">
        <f t="shared" si="47"/>
        <v>25054.099960199859</v>
      </c>
      <c r="N183" s="29">
        <f t="shared" si="37"/>
        <v>2.9999999999999997E-4</v>
      </c>
      <c r="O183" s="30">
        <f t="shared" si="33"/>
        <v>15.6</v>
      </c>
      <c r="P183" s="30">
        <f t="shared" si="34"/>
        <v>14</v>
      </c>
      <c r="Q183" s="31">
        <v>15</v>
      </c>
      <c r="R183" s="31">
        <v>50000</v>
      </c>
      <c r="S183" s="31">
        <f t="shared" si="42"/>
        <v>300000</v>
      </c>
      <c r="T183" s="32">
        <f>0</f>
        <v>0</v>
      </c>
      <c r="U183" s="31">
        <f t="shared" si="35"/>
        <v>0</v>
      </c>
      <c r="V183" s="30">
        <f t="shared" si="36"/>
        <v>0</v>
      </c>
      <c r="W183" s="30">
        <f t="shared" si="43"/>
        <v>0</v>
      </c>
      <c r="X183" s="31">
        <f t="shared" si="38"/>
        <v>0</v>
      </c>
    </row>
    <row r="184" spans="2:24" ht="15" thickBot="1" x14ac:dyDescent="0.35">
      <c r="B184" s="58" t="s">
        <v>32</v>
      </c>
      <c r="C184" s="34">
        <f t="shared" si="39"/>
        <v>2019</v>
      </c>
      <c r="D184" s="35">
        <v>43796</v>
      </c>
      <c r="E184" s="25">
        <f t="shared" si="44"/>
        <v>1</v>
      </c>
      <c r="F184" s="28">
        <f>0</f>
        <v>0</v>
      </c>
      <c r="G184" s="26">
        <f t="shared" si="32"/>
        <v>15</v>
      </c>
      <c r="H184" s="25">
        <f t="shared" si="45"/>
        <v>2700</v>
      </c>
      <c r="I184" s="25">
        <f t="shared" si="40"/>
        <v>26600</v>
      </c>
      <c r="J184" s="37">
        <v>0</v>
      </c>
      <c r="K184" s="41">
        <f t="shared" si="41"/>
        <v>4675.5912794999904</v>
      </c>
      <c r="L184" s="28">
        <f t="shared" si="46"/>
        <v>8.7899999999999636</v>
      </c>
      <c r="M184" s="31">
        <f t="shared" si="47"/>
        <v>25191.223960199859</v>
      </c>
      <c r="N184" s="29">
        <f t="shared" si="37"/>
        <v>2.9999999999999997E-4</v>
      </c>
      <c r="O184" s="30">
        <f t="shared" si="33"/>
        <v>15.6</v>
      </c>
      <c r="P184" s="30">
        <f t="shared" si="34"/>
        <v>14</v>
      </c>
      <c r="Q184" s="31">
        <v>15</v>
      </c>
      <c r="R184" s="31">
        <v>50000</v>
      </c>
      <c r="S184" s="31">
        <f t="shared" si="42"/>
        <v>300000</v>
      </c>
      <c r="T184" s="32">
        <f>0</f>
        <v>0</v>
      </c>
      <c r="U184" s="31">
        <f t="shared" si="35"/>
        <v>0</v>
      </c>
      <c r="V184" s="30">
        <f t="shared" si="36"/>
        <v>0</v>
      </c>
      <c r="W184" s="30">
        <f t="shared" si="43"/>
        <v>0</v>
      </c>
      <c r="X184" s="31">
        <f t="shared" si="38"/>
        <v>0</v>
      </c>
    </row>
    <row r="185" spans="2:24" ht="15" thickBot="1" x14ac:dyDescent="0.35">
      <c r="B185" s="58" t="s">
        <v>32</v>
      </c>
      <c r="C185" s="34">
        <f t="shared" si="39"/>
        <v>2019</v>
      </c>
      <c r="D185" s="35">
        <v>43797</v>
      </c>
      <c r="E185" s="25">
        <f t="shared" si="44"/>
        <v>1</v>
      </c>
      <c r="F185" s="28">
        <f>0</f>
        <v>0</v>
      </c>
      <c r="G185" s="26">
        <f t="shared" si="32"/>
        <v>15</v>
      </c>
      <c r="H185" s="25">
        <f t="shared" si="45"/>
        <v>2715</v>
      </c>
      <c r="I185" s="25">
        <f t="shared" si="40"/>
        <v>26600</v>
      </c>
      <c r="J185" s="37">
        <v>0</v>
      </c>
      <c r="K185" s="41">
        <f t="shared" si="41"/>
        <v>4684.3857794999903</v>
      </c>
      <c r="L185" s="28">
        <f t="shared" si="46"/>
        <v>8.7944999999999709</v>
      </c>
      <c r="M185" s="31">
        <f t="shared" si="47"/>
        <v>25328.418160199857</v>
      </c>
      <c r="N185" s="29">
        <f t="shared" si="37"/>
        <v>2.9999999999999997E-4</v>
      </c>
      <c r="O185" s="30">
        <f t="shared" si="33"/>
        <v>15.6</v>
      </c>
      <c r="P185" s="30">
        <f t="shared" si="34"/>
        <v>14</v>
      </c>
      <c r="Q185" s="31">
        <v>15</v>
      </c>
      <c r="R185" s="31">
        <v>50000</v>
      </c>
      <c r="S185" s="31">
        <f t="shared" si="42"/>
        <v>300000</v>
      </c>
      <c r="T185" s="32">
        <f>0</f>
        <v>0</v>
      </c>
      <c r="U185" s="31">
        <f t="shared" si="35"/>
        <v>0</v>
      </c>
      <c r="V185" s="30">
        <f t="shared" si="36"/>
        <v>0</v>
      </c>
      <c r="W185" s="30">
        <f t="shared" si="43"/>
        <v>0</v>
      </c>
      <c r="X185" s="31">
        <f t="shared" si="38"/>
        <v>0</v>
      </c>
    </row>
    <row r="186" spans="2:24" ht="15" thickBot="1" x14ac:dyDescent="0.35">
      <c r="B186" s="58" t="s">
        <v>32</v>
      </c>
      <c r="C186" s="34">
        <f t="shared" si="39"/>
        <v>2019</v>
      </c>
      <c r="D186" s="35">
        <v>43798</v>
      </c>
      <c r="E186" s="25">
        <f t="shared" si="44"/>
        <v>1</v>
      </c>
      <c r="F186" s="28">
        <f>0</f>
        <v>0</v>
      </c>
      <c r="G186" s="26">
        <f t="shared" si="32"/>
        <v>15</v>
      </c>
      <c r="H186" s="25">
        <f t="shared" si="45"/>
        <v>2730</v>
      </c>
      <c r="I186" s="25">
        <f t="shared" si="40"/>
        <v>26600</v>
      </c>
      <c r="J186" s="37">
        <v>0</v>
      </c>
      <c r="K186" s="41">
        <f t="shared" si="41"/>
        <v>4693.1847794999903</v>
      </c>
      <c r="L186" s="28">
        <f t="shared" si="46"/>
        <v>8.7989999999999782</v>
      </c>
      <c r="M186" s="31">
        <f t="shared" si="47"/>
        <v>25465.682560199857</v>
      </c>
      <c r="N186" s="29">
        <f t="shared" si="37"/>
        <v>2.9999999999999997E-4</v>
      </c>
      <c r="O186" s="30">
        <f t="shared" si="33"/>
        <v>15.6</v>
      </c>
      <c r="P186" s="30">
        <f t="shared" si="34"/>
        <v>14</v>
      </c>
      <c r="Q186" s="31">
        <v>15</v>
      </c>
      <c r="R186" s="31">
        <v>50000</v>
      </c>
      <c r="S186" s="31">
        <f t="shared" si="42"/>
        <v>300000</v>
      </c>
      <c r="T186" s="32">
        <f>0</f>
        <v>0</v>
      </c>
      <c r="U186" s="31">
        <f t="shared" si="35"/>
        <v>0</v>
      </c>
      <c r="V186" s="30">
        <f t="shared" si="36"/>
        <v>0</v>
      </c>
      <c r="W186" s="30">
        <f t="shared" si="43"/>
        <v>0</v>
      </c>
      <c r="X186" s="31">
        <f t="shared" si="38"/>
        <v>0</v>
      </c>
    </row>
    <row r="187" spans="2:24" ht="15" thickBot="1" x14ac:dyDescent="0.35">
      <c r="B187" s="58" t="s">
        <v>32</v>
      </c>
      <c r="C187" s="34">
        <f t="shared" si="39"/>
        <v>2019</v>
      </c>
      <c r="D187" s="35">
        <v>43799</v>
      </c>
      <c r="E187" s="25">
        <f t="shared" si="44"/>
        <v>1</v>
      </c>
      <c r="F187" s="28">
        <f>0</f>
        <v>0</v>
      </c>
      <c r="G187" s="26">
        <f t="shared" si="32"/>
        <v>15</v>
      </c>
      <c r="H187" s="25">
        <f t="shared" si="45"/>
        <v>2745</v>
      </c>
      <c r="I187" s="25">
        <f t="shared" si="40"/>
        <v>26600</v>
      </c>
      <c r="J187" s="37">
        <v>0</v>
      </c>
      <c r="K187" s="41">
        <f t="shared" si="41"/>
        <v>4701.9882794999903</v>
      </c>
      <c r="L187" s="28">
        <f t="shared" si="46"/>
        <v>8.8034999999999854</v>
      </c>
      <c r="M187" s="31">
        <f t="shared" si="47"/>
        <v>25603.017160199855</v>
      </c>
      <c r="N187" s="29">
        <f t="shared" si="37"/>
        <v>2.9999999999999997E-4</v>
      </c>
      <c r="O187" s="30">
        <f t="shared" si="33"/>
        <v>15.6</v>
      </c>
      <c r="P187" s="30">
        <f t="shared" si="34"/>
        <v>14</v>
      </c>
      <c r="Q187" s="31">
        <v>15</v>
      </c>
      <c r="R187" s="31">
        <v>50000</v>
      </c>
      <c r="S187" s="31">
        <f t="shared" si="42"/>
        <v>300000</v>
      </c>
      <c r="T187" s="32">
        <f>0</f>
        <v>0</v>
      </c>
      <c r="U187" s="31">
        <f t="shared" si="35"/>
        <v>0</v>
      </c>
      <c r="V187" s="30">
        <f t="shared" si="36"/>
        <v>0</v>
      </c>
      <c r="W187" s="30">
        <f t="shared" si="43"/>
        <v>0</v>
      </c>
      <c r="X187" s="31">
        <f t="shared" si="38"/>
        <v>0</v>
      </c>
    </row>
    <row r="188" spans="2:24" ht="15" thickBot="1" x14ac:dyDescent="0.35">
      <c r="B188" s="58" t="s">
        <v>32</v>
      </c>
      <c r="C188" s="34">
        <f t="shared" si="39"/>
        <v>2019</v>
      </c>
      <c r="D188" s="35">
        <v>43800</v>
      </c>
      <c r="E188" s="25">
        <f t="shared" si="44"/>
        <v>1</v>
      </c>
      <c r="F188" s="28">
        <f>0</f>
        <v>0</v>
      </c>
      <c r="G188" s="26">
        <f t="shared" si="32"/>
        <v>15</v>
      </c>
      <c r="H188" s="25">
        <f t="shared" si="45"/>
        <v>2760</v>
      </c>
      <c r="I188" s="25">
        <f t="shared" si="40"/>
        <v>26600</v>
      </c>
      <c r="J188" s="37">
        <v>0</v>
      </c>
      <c r="K188" s="41">
        <f t="shared" si="41"/>
        <v>4710.7962794999903</v>
      </c>
      <c r="L188" s="28">
        <f t="shared" si="46"/>
        <v>8.8079999999999927</v>
      </c>
      <c r="M188" s="31">
        <f t="shared" si="47"/>
        <v>25740.421960199856</v>
      </c>
      <c r="N188" s="29">
        <f t="shared" si="37"/>
        <v>2.9999999999999997E-4</v>
      </c>
      <c r="O188" s="30">
        <f t="shared" si="33"/>
        <v>15.6</v>
      </c>
      <c r="P188" s="30">
        <f t="shared" si="34"/>
        <v>14</v>
      </c>
      <c r="Q188" s="31">
        <v>15</v>
      </c>
      <c r="R188" s="31">
        <v>50000</v>
      </c>
      <c r="S188" s="31">
        <f t="shared" si="42"/>
        <v>300000</v>
      </c>
      <c r="T188" s="32">
        <f>0</f>
        <v>0</v>
      </c>
      <c r="U188" s="31">
        <f t="shared" si="35"/>
        <v>0</v>
      </c>
      <c r="V188" s="30">
        <f t="shared" si="36"/>
        <v>0</v>
      </c>
      <c r="W188" s="30">
        <f t="shared" si="43"/>
        <v>0</v>
      </c>
      <c r="X188" s="31">
        <f t="shared" si="38"/>
        <v>0</v>
      </c>
    </row>
    <row r="189" spans="2:24" ht="15" thickBot="1" x14ac:dyDescent="0.35">
      <c r="B189" s="58" t="s">
        <v>32</v>
      </c>
      <c r="C189" s="34">
        <f t="shared" si="39"/>
        <v>2019</v>
      </c>
      <c r="D189" s="35">
        <v>43801</v>
      </c>
      <c r="E189" s="25">
        <f t="shared" si="44"/>
        <v>1</v>
      </c>
      <c r="F189" s="28">
        <f>0</f>
        <v>0</v>
      </c>
      <c r="G189" s="26">
        <f t="shared" si="32"/>
        <v>15</v>
      </c>
      <c r="H189" s="25">
        <f t="shared" si="45"/>
        <v>2775</v>
      </c>
      <c r="I189" s="25">
        <f t="shared" si="40"/>
        <v>26600</v>
      </c>
      <c r="J189" s="37">
        <v>0</v>
      </c>
      <c r="K189" s="41">
        <f t="shared" si="41"/>
        <v>4719.6087794999903</v>
      </c>
      <c r="L189" s="28">
        <f t="shared" si="46"/>
        <v>8.8125</v>
      </c>
      <c r="M189" s="31">
        <f t="shared" si="47"/>
        <v>25877.896960199854</v>
      </c>
      <c r="N189" s="29">
        <f t="shared" si="37"/>
        <v>2.9999999999999997E-4</v>
      </c>
      <c r="O189" s="30">
        <f t="shared" si="33"/>
        <v>15.6</v>
      </c>
      <c r="P189" s="30">
        <f t="shared" si="34"/>
        <v>14</v>
      </c>
      <c r="Q189" s="31">
        <v>15</v>
      </c>
      <c r="R189" s="31">
        <v>50000</v>
      </c>
      <c r="S189" s="31">
        <f t="shared" si="42"/>
        <v>300000</v>
      </c>
      <c r="T189" s="32">
        <f>0</f>
        <v>0</v>
      </c>
      <c r="U189" s="31">
        <f t="shared" si="35"/>
        <v>0</v>
      </c>
      <c r="V189" s="30">
        <f t="shared" si="36"/>
        <v>0</v>
      </c>
      <c r="W189" s="30">
        <f t="shared" si="43"/>
        <v>0</v>
      </c>
      <c r="X189" s="31">
        <f t="shared" si="38"/>
        <v>0</v>
      </c>
    </row>
    <row r="190" spans="2:24" ht="15" thickBot="1" x14ac:dyDescent="0.35">
      <c r="B190" s="58" t="s">
        <v>32</v>
      </c>
      <c r="C190" s="34">
        <f t="shared" si="39"/>
        <v>2019</v>
      </c>
      <c r="D190" s="35">
        <v>43802</v>
      </c>
      <c r="E190" s="25">
        <f t="shared" si="44"/>
        <v>1</v>
      </c>
      <c r="F190" s="28">
        <f>0</f>
        <v>0</v>
      </c>
      <c r="G190" s="26">
        <f t="shared" si="32"/>
        <v>15</v>
      </c>
      <c r="H190" s="25">
        <f t="shared" si="45"/>
        <v>2790</v>
      </c>
      <c r="I190" s="25">
        <f t="shared" si="40"/>
        <v>26600</v>
      </c>
      <c r="J190" s="37">
        <v>0</v>
      </c>
      <c r="K190" s="41">
        <f t="shared" si="41"/>
        <v>4728.4257794999903</v>
      </c>
      <c r="L190" s="28">
        <f t="shared" si="46"/>
        <v>8.8170000000000073</v>
      </c>
      <c r="M190" s="31">
        <f t="shared" si="47"/>
        <v>26015.442160199855</v>
      </c>
      <c r="N190" s="29">
        <f t="shared" si="37"/>
        <v>2.9999999999999997E-4</v>
      </c>
      <c r="O190" s="30">
        <f t="shared" si="33"/>
        <v>15.6</v>
      </c>
      <c r="P190" s="30">
        <f t="shared" si="34"/>
        <v>14</v>
      </c>
      <c r="Q190" s="31">
        <v>15</v>
      </c>
      <c r="R190" s="31">
        <v>50000</v>
      </c>
      <c r="S190" s="31">
        <f t="shared" si="42"/>
        <v>300000</v>
      </c>
      <c r="T190" s="32">
        <f>0</f>
        <v>0</v>
      </c>
      <c r="U190" s="31">
        <f t="shared" si="35"/>
        <v>0</v>
      </c>
      <c r="V190" s="30">
        <f t="shared" si="36"/>
        <v>0</v>
      </c>
      <c r="W190" s="30">
        <f t="shared" si="43"/>
        <v>0</v>
      </c>
      <c r="X190" s="31">
        <f t="shared" si="38"/>
        <v>0</v>
      </c>
    </row>
    <row r="191" spans="2:24" ht="15" thickBot="1" x14ac:dyDescent="0.35">
      <c r="B191" s="58" t="s">
        <v>32</v>
      </c>
      <c r="C191" s="34">
        <f t="shared" si="39"/>
        <v>2019</v>
      </c>
      <c r="D191" s="35">
        <v>43803</v>
      </c>
      <c r="E191" s="25">
        <f t="shared" si="44"/>
        <v>1</v>
      </c>
      <c r="F191" s="28">
        <f>0</f>
        <v>0</v>
      </c>
      <c r="G191" s="26">
        <f t="shared" si="32"/>
        <v>15</v>
      </c>
      <c r="H191" s="25">
        <f t="shared" si="45"/>
        <v>2805</v>
      </c>
      <c r="I191" s="25">
        <f t="shared" si="40"/>
        <v>26600</v>
      </c>
      <c r="J191" s="37">
        <v>0</v>
      </c>
      <c r="K191" s="41">
        <f t="shared" si="41"/>
        <v>4737.2472794999903</v>
      </c>
      <c r="L191" s="28">
        <f t="shared" si="46"/>
        <v>8.8215000000000146</v>
      </c>
      <c r="M191" s="31">
        <f t="shared" si="47"/>
        <v>26153.057560199853</v>
      </c>
      <c r="N191" s="29">
        <f t="shared" si="37"/>
        <v>2.9999999999999997E-4</v>
      </c>
      <c r="O191" s="30">
        <f t="shared" si="33"/>
        <v>15.6</v>
      </c>
      <c r="P191" s="30">
        <f t="shared" si="34"/>
        <v>14</v>
      </c>
      <c r="Q191" s="31">
        <v>15</v>
      </c>
      <c r="R191" s="31">
        <v>50000</v>
      </c>
      <c r="S191" s="31">
        <f t="shared" si="42"/>
        <v>300000</v>
      </c>
      <c r="T191" s="32">
        <f>0</f>
        <v>0</v>
      </c>
      <c r="U191" s="31">
        <f t="shared" si="35"/>
        <v>0</v>
      </c>
      <c r="V191" s="30">
        <f t="shared" si="36"/>
        <v>0</v>
      </c>
      <c r="W191" s="30">
        <f t="shared" si="43"/>
        <v>0</v>
      </c>
      <c r="X191" s="31">
        <f t="shared" si="38"/>
        <v>0</v>
      </c>
    </row>
    <row r="192" spans="2:24" ht="15" thickBot="1" x14ac:dyDescent="0.35">
      <c r="B192" s="58" t="s">
        <v>32</v>
      </c>
      <c r="C192" s="34">
        <f t="shared" si="39"/>
        <v>2019</v>
      </c>
      <c r="D192" s="35">
        <v>43804</v>
      </c>
      <c r="E192" s="25">
        <f t="shared" si="44"/>
        <v>1</v>
      </c>
      <c r="F192" s="28">
        <f>0</f>
        <v>0</v>
      </c>
      <c r="G192" s="26">
        <f t="shared" si="32"/>
        <v>15</v>
      </c>
      <c r="H192" s="25">
        <f t="shared" si="45"/>
        <v>2820</v>
      </c>
      <c r="I192" s="25">
        <f t="shared" si="40"/>
        <v>26600</v>
      </c>
      <c r="J192" s="37">
        <v>0</v>
      </c>
      <c r="K192" s="41">
        <f t="shared" si="41"/>
        <v>4746.0732794999903</v>
      </c>
      <c r="L192" s="28">
        <f t="shared" si="46"/>
        <v>8.8260000000000218</v>
      </c>
      <c r="M192" s="31">
        <f t="shared" si="47"/>
        <v>26290.743160199854</v>
      </c>
      <c r="N192" s="29">
        <f t="shared" si="37"/>
        <v>2.9999999999999997E-4</v>
      </c>
      <c r="O192" s="30">
        <f t="shared" si="33"/>
        <v>15.6</v>
      </c>
      <c r="P192" s="30">
        <f t="shared" si="34"/>
        <v>14</v>
      </c>
      <c r="Q192" s="31">
        <v>15</v>
      </c>
      <c r="R192" s="31">
        <v>50000</v>
      </c>
      <c r="S192" s="31">
        <f t="shared" si="42"/>
        <v>300000</v>
      </c>
      <c r="T192" s="32">
        <f>0</f>
        <v>0</v>
      </c>
      <c r="U192" s="31">
        <f t="shared" si="35"/>
        <v>0</v>
      </c>
      <c r="V192" s="30">
        <f t="shared" si="36"/>
        <v>0</v>
      </c>
      <c r="W192" s="30">
        <f t="shared" si="43"/>
        <v>0</v>
      </c>
      <c r="X192" s="31">
        <f t="shared" si="38"/>
        <v>0</v>
      </c>
    </row>
    <row r="193" spans="2:24" ht="15" thickBot="1" x14ac:dyDescent="0.35">
      <c r="B193" s="58" t="s">
        <v>32</v>
      </c>
      <c r="C193" s="34">
        <f t="shared" si="39"/>
        <v>2019</v>
      </c>
      <c r="D193" s="35">
        <v>43805</v>
      </c>
      <c r="E193" s="25">
        <f t="shared" si="44"/>
        <v>1</v>
      </c>
      <c r="F193" s="28">
        <f>0</f>
        <v>0</v>
      </c>
      <c r="G193" s="26">
        <f t="shared" si="32"/>
        <v>15</v>
      </c>
      <c r="H193" s="25">
        <f t="shared" si="45"/>
        <v>2835</v>
      </c>
      <c r="I193" s="25">
        <f t="shared" si="40"/>
        <v>26600</v>
      </c>
      <c r="J193" s="37">
        <v>0</v>
      </c>
      <c r="K193" s="41">
        <f t="shared" si="41"/>
        <v>4754.9037794999904</v>
      </c>
      <c r="L193" s="28">
        <f t="shared" si="46"/>
        <v>8.8305000000000291</v>
      </c>
      <c r="M193" s="31">
        <f t="shared" si="47"/>
        <v>26428.498960199853</v>
      </c>
      <c r="N193" s="29">
        <f t="shared" si="37"/>
        <v>2.9999999999999997E-4</v>
      </c>
      <c r="O193" s="30">
        <f t="shared" si="33"/>
        <v>15.6</v>
      </c>
      <c r="P193" s="30">
        <f t="shared" si="34"/>
        <v>14</v>
      </c>
      <c r="Q193" s="31">
        <v>15</v>
      </c>
      <c r="R193" s="31">
        <v>50000</v>
      </c>
      <c r="S193" s="31">
        <f t="shared" si="42"/>
        <v>300000</v>
      </c>
      <c r="T193" s="32">
        <f>0</f>
        <v>0</v>
      </c>
      <c r="U193" s="31">
        <f t="shared" si="35"/>
        <v>0</v>
      </c>
      <c r="V193" s="30">
        <f t="shared" si="36"/>
        <v>0</v>
      </c>
      <c r="W193" s="30">
        <f t="shared" si="43"/>
        <v>0</v>
      </c>
      <c r="X193" s="31">
        <f t="shared" si="38"/>
        <v>0</v>
      </c>
    </row>
    <row r="194" spans="2:24" ht="15" thickBot="1" x14ac:dyDescent="0.35">
      <c r="B194" s="58" t="s">
        <v>32</v>
      </c>
      <c r="C194" s="34">
        <f t="shared" si="39"/>
        <v>2019</v>
      </c>
      <c r="D194" s="35">
        <v>43806</v>
      </c>
      <c r="E194" s="25">
        <f t="shared" si="44"/>
        <v>1</v>
      </c>
      <c r="F194" s="28">
        <f>0</f>
        <v>0</v>
      </c>
      <c r="G194" s="26">
        <f t="shared" si="32"/>
        <v>15</v>
      </c>
      <c r="H194" s="25">
        <f t="shared" si="45"/>
        <v>2850</v>
      </c>
      <c r="I194" s="25">
        <f t="shared" si="40"/>
        <v>26600</v>
      </c>
      <c r="J194" s="37">
        <v>0</v>
      </c>
      <c r="K194" s="41">
        <f t="shared" si="41"/>
        <v>4763.7387794999904</v>
      </c>
      <c r="L194" s="28">
        <f t="shared" si="46"/>
        <v>8.8350000000000364</v>
      </c>
      <c r="M194" s="31">
        <f t="shared" si="47"/>
        <v>26566.324960199854</v>
      </c>
      <c r="N194" s="29">
        <f t="shared" si="37"/>
        <v>2.9999999999999997E-4</v>
      </c>
      <c r="O194" s="30">
        <f t="shared" si="33"/>
        <v>15.6</v>
      </c>
      <c r="P194" s="30">
        <f t="shared" si="34"/>
        <v>14</v>
      </c>
      <c r="Q194" s="31">
        <v>15</v>
      </c>
      <c r="R194" s="31">
        <v>50000</v>
      </c>
      <c r="S194" s="31">
        <f t="shared" si="42"/>
        <v>300000</v>
      </c>
      <c r="T194" s="32">
        <f>0</f>
        <v>0</v>
      </c>
      <c r="U194" s="31">
        <f t="shared" si="35"/>
        <v>0</v>
      </c>
      <c r="V194" s="30">
        <f t="shared" si="36"/>
        <v>0</v>
      </c>
      <c r="W194" s="30">
        <f t="shared" si="43"/>
        <v>0</v>
      </c>
      <c r="X194" s="31">
        <f t="shared" si="38"/>
        <v>0</v>
      </c>
    </row>
    <row r="195" spans="2:24" ht="15" thickBot="1" x14ac:dyDescent="0.35">
      <c r="B195" s="58" t="s">
        <v>32</v>
      </c>
      <c r="C195" s="34">
        <f t="shared" si="39"/>
        <v>2019</v>
      </c>
      <c r="D195" s="35">
        <v>43807</v>
      </c>
      <c r="E195" s="25">
        <f t="shared" si="44"/>
        <v>1</v>
      </c>
      <c r="F195" s="28">
        <f>0</f>
        <v>0</v>
      </c>
      <c r="G195" s="26">
        <f t="shared" si="32"/>
        <v>15</v>
      </c>
      <c r="H195" s="25">
        <f t="shared" si="45"/>
        <v>2865</v>
      </c>
      <c r="I195" s="25">
        <f t="shared" si="40"/>
        <v>26600</v>
      </c>
      <c r="J195" s="37">
        <v>0</v>
      </c>
      <c r="K195" s="41">
        <f t="shared" si="41"/>
        <v>4772.5782794999905</v>
      </c>
      <c r="L195" s="28">
        <f t="shared" si="46"/>
        <v>8.8395000000000437</v>
      </c>
      <c r="M195" s="31">
        <f t="shared" si="47"/>
        <v>26704.221160199853</v>
      </c>
      <c r="N195" s="29">
        <f t="shared" si="37"/>
        <v>2.9999999999999997E-4</v>
      </c>
      <c r="O195" s="30">
        <f t="shared" si="33"/>
        <v>15.6</v>
      </c>
      <c r="P195" s="30">
        <f t="shared" si="34"/>
        <v>14</v>
      </c>
      <c r="Q195" s="31">
        <v>15</v>
      </c>
      <c r="R195" s="31">
        <v>50000</v>
      </c>
      <c r="S195" s="31">
        <f t="shared" si="42"/>
        <v>300000</v>
      </c>
      <c r="T195" s="32">
        <f>0</f>
        <v>0</v>
      </c>
      <c r="U195" s="31">
        <f t="shared" si="35"/>
        <v>0</v>
      </c>
      <c r="V195" s="30">
        <f t="shared" si="36"/>
        <v>0</v>
      </c>
      <c r="W195" s="30">
        <f t="shared" si="43"/>
        <v>0</v>
      </c>
      <c r="X195" s="31">
        <f t="shared" si="38"/>
        <v>0</v>
      </c>
    </row>
    <row r="196" spans="2:24" ht="15" thickBot="1" x14ac:dyDescent="0.35">
      <c r="B196" s="58" t="s">
        <v>32</v>
      </c>
      <c r="C196" s="34">
        <f t="shared" si="39"/>
        <v>2019</v>
      </c>
      <c r="D196" s="35">
        <v>43808</v>
      </c>
      <c r="E196" s="25">
        <f t="shared" si="44"/>
        <v>1</v>
      </c>
      <c r="F196" s="28">
        <f>0</f>
        <v>0</v>
      </c>
      <c r="G196" s="26">
        <f t="shared" ref="G196:G259" si="48">E196*Q196</f>
        <v>15</v>
      </c>
      <c r="H196" s="25">
        <f t="shared" si="45"/>
        <v>2880</v>
      </c>
      <c r="I196" s="25">
        <f t="shared" si="40"/>
        <v>26600</v>
      </c>
      <c r="J196" s="37">
        <v>0</v>
      </c>
      <c r="K196" s="41">
        <f t="shared" si="41"/>
        <v>4781.4222794999905</v>
      </c>
      <c r="L196" s="28">
        <f t="shared" si="46"/>
        <v>8.8440000000000509</v>
      </c>
      <c r="M196" s="31">
        <f t="shared" si="47"/>
        <v>26842.187560199854</v>
      </c>
      <c r="N196" s="29">
        <f t="shared" si="37"/>
        <v>2.9999999999999997E-4</v>
      </c>
      <c r="O196" s="30">
        <f t="shared" ref="O196:O259" si="49">IF(C196=2019,234/15,IF(C196=2020,207.87/15,2085.3/15))</f>
        <v>15.6</v>
      </c>
      <c r="P196" s="30">
        <f t="shared" ref="P196:P259" si="50">IF(C196=2019,14,IF(C196=2020,12,10))</f>
        <v>14</v>
      </c>
      <c r="Q196" s="31">
        <v>15</v>
      </c>
      <c r="R196" s="31">
        <v>50000</v>
      </c>
      <c r="S196" s="31">
        <f t="shared" si="42"/>
        <v>300000</v>
      </c>
      <c r="T196" s="32">
        <f>0</f>
        <v>0</v>
      </c>
      <c r="U196" s="31">
        <f t="shared" ref="U196:U259" si="51">F196*R196</f>
        <v>0</v>
      </c>
      <c r="V196" s="30">
        <f t="shared" ref="V196:V259" si="52">300000*J196</f>
        <v>0</v>
      </c>
      <c r="W196" s="30">
        <f t="shared" si="43"/>
        <v>0</v>
      </c>
      <c r="X196" s="31">
        <f t="shared" si="38"/>
        <v>0</v>
      </c>
    </row>
    <row r="197" spans="2:24" ht="15" thickBot="1" x14ac:dyDescent="0.35">
      <c r="B197" s="58" t="s">
        <v>32</v>
      </c>
      <c r="C197" s="34">
        <f t="shared" si="39"/>
        <v>2019</v>
      </c>
      <c r="D197" s="35">
        <v>43809</v>
      </c>
      <c r="E197" s="25">
        <f t="shared" si="44"/>
        <v>1</v>
      </c>
      <c r="F197" s="28">
        <f>0</f>
        <v>0</v>
      </c>
      <c r="G197" s="26">
        <f t="shared" si="48"/>
        <v>15</v>
      </c>
      <c r="H197" s="25">
        <f t="shared" si="45"/>
        <v>2895</v>
      </c>
      <c r="I197" s="25">
        <f t="shared" si="40"/>
        <v>26600</v>
      </c>
      <c r="J197" s="37">
        <v>0</v>
      </c>
      <c r="K197" s="41">
        <f t="shared" si="41"/>
        <v>4790.2707794999906</v>
      </c>
      <c r="L197" s="28">
        <f t="shared" si="46"/>
        <v>8.8485000000000582</v>
      </c>
      <c r="M197" s="31">
        <f t="shared" si="47"/>
        <v>26980.224160199854</v>
      </c>
      <c r="N197" s="29">
        <f t="shared" ref="N197:N260" si="53">0.0003</f>
        <v>2.9999999999999997E-4</v>
      </c>
      <c r="O197" s="30">
        <f t="shared" si="49"/>
        <v>15.6</v>
      </c>
      <c r="P197" s="30">
        <f t="shared" si="50"/>
        <v>14</v>
      </c>
      <c r="Q197" s="31">
        <v>15</v>
      </c>
      <c r="R197" s="31">
        <v>50000</v>
      </c>
      <c r="S197" s="31">
        <f t="shared" si="42"/>
        <v>300000</v>
      </c>
      <c r="T197" s="32">
        <f>0</f>
        <v>0</v>
      </c>
      <c r="U197" s="31">
        <f t="shared" si="51"/>
        <v>0</v>
      </c>
      <c r="V197" s="30">
        <f t="shared" si="52"/>
        <v>0</v>
      </c>
      <c r="W197" s="30">
        <f t="shared" si="43"/>
        <v>0</v>
      </c>
      <c r="X197" s="31">
        <f t="shared" ref="X197:X260" si="54">U197+V197+W197</f>
        <v>0</v>
      </c>
    </row>
    <row r="198" spans="2:24" ht="15" thickBot="1" x14ac:dyDescent="0.35">
      <c r="B198" s="58" t="s">
        <v>32</v>
      </c>
      <c r="C198" s="34">
        <f t="shared" ref="C198:C261" si="55">YEAR(D198)</f>
        <v>2019</v>
      </c>
      <c r="D198" s="35">
        <v>43810</v>
      </c>
      <c r="E198" s="25">
        <f t="shared" si="44"/>
        <v>1</v>
      </c>
      <c r="F198" s="28">
        <f>0</f>
        <v>0</v>
      </c>
      <c r="G198" s="26">
        <f t="shared" si="48"/>
        <v>15</v>
      </c>
      <c r="H198" s="25">
        <f t="shared" si="45"/>
        <v>2910</v>
      </c>
      <c r="I198" s="25">
        <f t="shared" ref="I198:I261" si="56">I197+J198*20000</f>
        <v>26600</v>
      </c>
      <c r="J198" s="37">
        <v>0</v>
      </c>
      <c r="K198" s="41">
        <f t="shared" ref="K198:K261" si="57">K197+(I198+H198)*N198-X198/O198</f>
        <v>4799.1237794999906</v>
      </c>
      <c r="L198" s="28">
        <f t="shared" si="46"/>
        <v>8.8530000000000655</v>
      </c>
      <c r="M198" s="31">
        <f t="shared" si="47"/>
        <v>27118.330960199855</v>
      </c>
      <c r="N198" s="29">
        <f t="shared" si="53"/>
        <v>2.9999999999999997E-4</v>
      </c>
      <c r="O198" s="30">
        <f t="shared" si="49"/>
        <v>15.6</v>
      </c>
      <c r="P198" s="30">
        <f t="shared" si="50"/>
        <v>14</v>
      </c>
      <c r="Q198" s="31">
        <v>15</v>
      </c>
      <c r="R198" s="31">
        <v>50000</v>
      </c>
      <c r="S198" s="31">
        <f t="shared" ref="S198:S261" si="58">300000</f>
        <v>300000</v>
      </c>
      <c r="T198" s="32">
        <f>0</f>
        <v>0</v>
      </c>
      <c r="U198" s="31">
        <f t="shared" si="51"/>
        <v>0</v>
      </c>
      <c r="V198" s="30">
        <f t="shared" si="52"/>
        <v>0</v>
      </c>
      <c r="W198" s="30">
        <f t="shared" ref="W198:W261" si="59">T198*500000</f>
        <v>0</v>
      </c>
      <c r="X198" s="31">
        <f t="shared" si="54"/>
        <v>0</v>
      </c>
    </row>
    <row r="199" spans="2:24" ht="15" thickBot="1" x14ac:dyDescent="0.35">
      <c r="B199" s="58" t="s">
        <v>32</v>
      </c>
      <c r="C199" s="34">
        <f t="shared" si="55"/>
        <v>2019</v>
      </c>
      <c r="D199" s="35">
        <v>43811</v>
      </c>
      <c r="E199" s="25">
        <f t="shared" ref="E199:E262" si="60">E198+F199</f>
        <v>1</v>
      </c>
      <c r="F199" s="28">
        <f>0</f>
        <v>0</v>
      </c>
      <c r="G199" s="26">
        <f t="shared" si="48"/>
        <v>15</v>
      </c>
      <c r="H199" s="25">
        <f t="shared" ref="H199:H262" si="61">H198+G199</f>
        <v>2925</v>
      </c>
      <c r="I199" s="25">
        <f t="shared" si="56"/>
        <v>26600</v>
      </c>
      <c r="J199" s="37">
        <v>0</v>
      </c>
      <c r="K199" s="41">
        <f t="shared" si="57"/>
        <v>4807.9812794999907</v>
      </c>
      <c r="L199" s="28">
        <f t="shared" ref="L199:L262" si="62">K199-K198</f>
        <v>8.8575000000000728</v>
      </c>
      <c r="M199" s="31">
        <f t="shared" ref="M199:M262" si="63">L199*O199+M198</f>
        <v>27256.507960199855</v>
      </c>
      <c r="N199" s="29">
        <f t="shared" si="53"/>
        <v>2.9999999999999997E-4</v>
      </c>
      <c r="O199" s="30">
        <f t="shared" si="49"/>
        <v>15.6</v>
      </c>
      <c r="P199" s="30">
        <f t="shared" si="50"/>
        <v>14</v>
      </c>
      <c r="Q199" s="31">
        <v>15</v>
      </c>
      <c r="R199" s="31">
        <v>50000</v>
      </c>
      <c r="S199" s="31">
        <f t="shared" si="58"/>
        <v>300000</v>
      </c>
      <c r="T199" s="32">
        <f>0</f>
        <v>0</v>
      </c>
      <c r="U199" s="31">
        <f t="shared" si="51"/>
        <v>0</v>
      </c>
      <c r="V199" s="30">
        <f t="shared" si="52"/>
        <v>0</v>
      </c>
      <c r="W199" s="30">
        <f t="shared" si="59"/>
        <v>0</v>
      </c>
      <c r="X199" s="31">
        <f t="shared" si="54"/>
        <v>0</v>
      </c>
    </row>
    <row r="200" spans="2:24" ht="15" thickBot="1" x14ac:dyDescent="0.35">
      <c r="B200" s="58" t="s">
        <v>32</v>
      </c>
      <c r="C200" s="34">
        <f t="shared" si="55"/>
        <v>2019</v>
      </c>
      <c r="D200" s="35">
        <v>43812</v>
      </c>
      <c r="E200" s="25">
        <f t="shared" si="60"/>
        <v>1</v>
      </c>
      <c r="F200" s="28">
        <f>0</f>
        <v>0</v>
      </c>
      <c r="G200" s="26">
        <f t="shared" si="48"/>
        <v>15</v>
      </c>
      <c r="H200" s="25">
        <f t="shared" si="61"/>
        <v>2940</v>
      </c>
      <c r="I200" s="25">
        <f t="shared" si="56"/>
        <v>26600</v>
      </c>
      <c r="J200" s="37">
        <v>0</v>
      </c>
      <c r="K200" s="41">
        <f t="shared" si="57"/>
        <v>4816.8432794999908</v>
      </c>
      <c r="L200" s="28">
        <f t="shared" si="62"/>
        <v>8.86200000000008</v>
      </c>
      <c r="M200" s="31">
        <f t="shared" si="63"/>
        <v>27394.755160199857</v>
      </c>
      <c r="N200" s="29">
        <f t="shared" si="53"/>
        <v>2.9999999999999997E-4</v>
      </c>
      <c r="O200" s="30">
        <f t="shared" si="49"/>
        <v>15.6</v>
      </c>
      <c r="P200" s="30">
        <f t="shared" si="50"/>
        <v>14</v>
      </c>
      <c r="Q200" s="31">
        <v>15</v>
      </c>
      <c r="R200" s="31">
        <v>50000</v>
      </c>
      <c r="S200" s="31">
        <f t="shared" si="58"/>
        <v>300000</v>
      </c>
      <c r="T200" s="32">
        <f>0</f>
        <v>0</v>
      </c>
      <c r="U200" s="31">
        <f t="shared" si="51"/>
        <v>0</v>
      </c>
      <c r="V200" s="30">
        <f t="shared" si="52"/>
        <v>0</v>
      </c>
      <c r="W200" s="30">
        <f t="shared" si="59"/>
        <v>0</v>
      </c>
      <c r="X200" s="31">
        <f t="shared" si="54"/>
        <v>0</v>
      </c>
    </row>
    <row r="201" spans="2:24" ht="15" thickBot="1" x14ac:dyDescent="0.35">
      <c r="B201" s="58" t="s">
        <v>32</v>
      </c>
      <c r="C201" s="34">
        <f t="shared" si="55"/>
        <v>2019</v>
      </c>
      <c r="D201" s="35">
        <v>43813</v>
      </c>
      <c r="E201" s="25">
        <f t="shared" si="60"/>
        <v>1</v>
      </c>
      <c r="F201" s="28">
        <f>0</f>
        <v>0</v>
      </c>
      <c r="G201" s="26">
        <f t="shared" si="48"/>
        <v>15</v>
      </c>
      <c r="H201" s="25">
        <f t="shared" si="61"/>
        <v>2955</v>
      </c>
      <c r="I201" s="25">
        <f t="shared" si="56"/>
        <v>26600</v>
      </c>
      <c r="J201" s="37">
        <v>0</v>
      </c>
      <c r="K201" s="41">
        <f t="shared" si="57"/>
        <v>4825.7097794999909</v>
      </c>
      <c r="L201" s="28">
        <f t="shared" si="62"/>
        <v>8.8665000000000873</v>
      </c>
      <c r="M201" s="31">
        <f t="shared" si="63"/>
        <v>27533.072560199857</v>
      </c>
      <c r="N201" s="29">
        <f t="shared" si="53"/>
        <v>2.9999999999999997E-4</v>
      </c>
      <c r="O201" s="30">
        <f t="shared" si="49"/>
        <v>15.6</v>
      </c>
      <c r="P201" s="30">
        <f t="shared" si="50"/>
        <v>14</v>
      </c>
      <c r="Q201" s="31">
        <v>15</v>
      </c>
      <c r="R201" s="31">
        <v>50000</v>
      </c>
      <c r="S201" s="31">
        <f t="shared" si="58"/>
        <v>300000</v>
      </c>
      <c r="T201" s="32">
        <f>0</f>
        <v>0</v>
      </c>
      <c r="U201" s="31">
        <f t="shared" si="51"/>
        <v>0</v>
      </c>
      <c r="V201" s="30">
        <f t="shared" si="52"/>
        <v>0</v>
      </c>
      <c r="W201" s="30">
        <f t="shared" si="59"/>
        <v>0</v>
      </c>
      <c r="X201" s="31">
        <f t="shared" si="54"/>
        <v>0</v>
      </c>
    </row>
    <row r="202" spans="2:24" ht="15" thickBot="1" x14ac:dyDescent="0.35">
      <c r="B202" s="58" t="s">
        <v>32</v>
      </c>
      <c r="C202" s="34">
        <f t="shared" si="55"/>
        <v>2019</v>
      </c>
      <c r="D202" s="35">
        <v>43814</v>
      </c>
      <c r="E202" s="25">
        <f t="shared" si="60"/>
        <v>1</v>
      </c>
      <c r="F202" s="28">
        <f>0</f>
        <v>0</v>
      </c>
      <c r="G202" s="26">
        <f t="shared" si="48"/>
        <v>15</v>
      </c>
      <c r="H202" s="25">
        <f t="shared" si="61"/>
        <v>2970</v>
      </c>
      <c r="I202" s="25">
        <f t="shared" si="56"/>
        <v>26600</v>
      </c>
      <c r="J202" s="37">
        <v>0</v>
      </c>
      <c r="K202" s="41">
        <f t="shared" si="57"/>
        <v>4834.580779499991</v>
      </c>
      <c r="L202" s="28">
        <f t="shared" si="62"/>
        <v>8.8710000000000946</v>
      </c>
      <c r="M202" s="31">
        <f t="shared" si="63"/>
        <v>27671.460160199858</v>
      </c>
      <c r="N202" s="29">
        <f t="shared" si="53"/>
        <v>2.9999999999999997E-4</v>
      </c>
      <c r="O202" s="30">
        <f t="shared" si="49"/>
        <v>15.6</v>
      </c>
      <c r="P202" s="30">
        <f t="shared" si="50"/>
        <v>14</v>
      </c>
      <c r="Q202" s="31">
        <v>15</v>
      </c>
      <c r="R202" s="31">
        <v>50000</v>
      </c>
      <c r="S202" s="31">
        <f t="shared" si="58"/>
        <v>300000</v>
      </c>
      <c r="T202" s="32">
        <f>0</f>
        <v>0</v>
      </c>
      <c r="U202" s="31">
        <f t="shared" si="51"/>
        <v>0</v>
      </c>
      <c r="V202" s="30">
        <f t="shared" si="52"/>
        <v>0</v>
      </c>
      <c r="W202" s="30">
        <f t="shared" si="59"/>
        <v>0</v>
      </c>
      <c r="X202" s="31">
        <f t="shared" si="54"/>
        <v>0</v>
      </c>
    </row>
    <row r="203" spans="2:24" ht="15" thickBot="1" x14ac:dyDescent="0.35">
      <c r="B203" s="58" t="s">
        <v>32</v>
      </c>
      <c r="C203" s="34">
        <f t="shared" si="55"/>
        <v>2019</v>
      </c>
      <c r="D203" s="35">
        <v>43815</v>
      </c>
      <c r="E203" s="25">
        <f t="shared" si="60"/>
        <v>1</v>
      </c>
      <c r="F203" s="28">
        <f>0</f>
        <v>0</v>
      </c>
      <c r="G203" s="26">
        <f t="shared" si="48"/>
        <v>15</v>
      </c>
      <c r="H203" s="25">
        <f t="shared" si="61"/>
        <v>2985</v>
      </c>
      <c r="I203" s="25">
        <f t="shared" si="56"/>
        <v>26600</v>
      </c>
      <c r="J203" s="37">
        <v>0</v>
      </c>
      <c r="K203" s="41">
        <f t="shared" si="57"/>
        <v>4843.4562794999911</v>
      </c>
      <c r="L203" s="28">
        <f t="shared" si="62"/>
        <v>8.8755000000001019</v>
      </c>
      <c r="M203" s="31">
        <f t="shared" si="63"/>
        <v>27809.917960199858</v>
      </c>
      <c r="N203" s="29">
        <f t="shared" si="53"/>
        <v>2.9999999999999997E-4</v>
      </c>
      <c r="O203" s="30">
        <f t="shared" si="49"/>
        <v>15.6</v>
      </c>
      <c r="P203" s="30">
        <f t="shared" si="50"/>
        <v>14</v>
      </c>
      <c r="Q203" s="31">
        <v>15</v>
      </c>
      <c r="R203" s="31">
        <v>50000</v>
      </c>
      <c r="S203" s="31">
        <f t="shared" si="58"/>
        <v>300000</v>
      </c>
      <c r="T203" s="32">
        <f>0</f>
        <v>0</v>
      </c>
      <c r="U203" s="31">
        <f t="shared" si="51"/>
        <v>0</v>
      </c>
      <c r="V203" s="30">
        <f t="shared" si="52"/>
        <v>0</v>
      </c>
      <c r="W203" s="30">
        <f t="shared" si="59"/>
        <v>0</v>
      </c>
      <c r="X203" s="31">
        <f t="shared" si="54"/>
        <v>0</v>
      </c>
    </row>
    <row r="204" spans="2:24" ht="15" thickBot="1" x14ac:dyDescent="0.35">
      <c r="B204" s="58" t="s">
        <v>32</v>
      </c>
      <c r="C204" s="34">
        <f t="shared" si="55"/>
        <v>2019</v>
      </c>
      <c r="D204" s="35">
        <v>43816</v>
      </c>
      <c r="E204" s="25">
        <f t="shared" si="60"/>
        <v>1</v>
      </c>
      <c r="F204" s="28">
        <f>0</f>
        <v>0</v>
      </c>
      <c r="G204" s="26">
        <f t="shared" si="48"/>
        <v>15</v>
      </c>
      <c r="H204" s="25">
        <f t="shared" si="61"/>
        <v>3000</v>
      </c>
      <c r="I204" s="25">
        <f t="shared" si="56"/>
        <v>26600</v>
      </c>
      <c r="J204" s="37">
        <v>0</v>
      </c>
      <c r="K204" s="41">
        <f t="shared" si="57"/>
        <v>4852.3362794999912</v>
      </c>
      <c r="L204" s="28">
        <f t="shared" si="62"/>
        <v>8.8800000000001091</v>
      </c>
      <c r="M204" s="31">
        <f t="shared" si="63"/>
        <v>27948.445960199861</v>
      </c>
      <c r="N204" s="29">
        <f t="shared" si="53"/>
        <v>2.9999999999999997E-4</v>
      </c>
      <c r="O204" s="30">
        <f t="shared" si="49"/>
        <v>15.6</v>
      </c>
      <c r="P204" s="30">
        <f t="shared" si="50"/>
        <v>14</v>
      </c>
      <c r="Q204" s="31">
        <v>15</v>
      </c>
      <c r="R204" s="31">
        <v>50000</v>
      </c>
      <c r="S204" s="31">
        <f t="shared" si="58"/>
        <v>300000</v>
      </c>
      <c r="T204" s="32">
        <f>0</f>
        <v>0</v>
      </c>
      <c r="U204" s="31">
        <f t="shared" si="51"/>
        <v>0</v>
      </c>
      <c r="V204" s="30">
        <f t="shared" si="52"/>
        <v>0</v>
      </c>
      <c r="W204" s="30">
        <f t="shared" si="59"/>
        <v>0</v>
      </c>
      <c r="X204" s="31">
        <f t="shared" si="54"/>
        <v>0</v>
      </c>
    </row>
    <row r="205" spans="2:24" ht="15" thickBot="1" x14ac:dyDescent="0.35">
      <c r="B205" s="58" t="s">
        <v>32</v>
      </c>
      <c r="C205" s="34">
        <f t="shared" si="55"/>
        <v>2019</v>
      </c>
      <c r="D205" s="35">
        <v>43817</v>
      </c>
      <c r="E205" s="25">
        <f t="shared" si="60"/>
        <v>1</v>
      </c>
      <c r="F205" s="28">
        <f>0</f>
        <v>0</v>
      </c>
      <c r="G205" s="26">
        <f t="shared" si="48"/>
        <v>15</v>
      </c>
      <c r="H205" s="25">
        <f t="shared" si="61"/>
        <v>3015</v>
      </c>
      <c r="I205" s="25">
        <f t="shared" si="56"/>
        <v>26600</v>
      </c>
      <c r="J205" s="37">
        <v>0</v>
      </c>
      <c r="K205" s="41">
        <f t="shared" si="57"/>
        <v>4861.2207794999913</v>
      </c>
      <c r="L205" s="28">
        <f t="shared" si="62"/>
        <v>8.8845000000001164</v>
      </c>
      <c r="M205" s="31">
        <f t="shared" si="63"/>
        <v>28087.044160199861</v>
      </c>
      <c r="N205" s="29">
        <f t="shared" si="53"/>
        <v>2.9999999999999997E-4</v>
      </c>
      <c r="O205" s="30">
        <f t="shared" si="49"/>
        <v>15.6</v>
      </c>
      <c r="P205" s="30">
        <f t="shared" si="50"/>
        <v>14</v>
      </c>
      <c r="Q205" s="31">
        <v>15</v>
      </c>
      <c r="R205" s="31">
        <v>50000</v>
      </c>
      <c r="S205" s="31">
        <f t="shared" si="58"/>
        <v>300000</v>
      </c>
      <c r="T205" s="32">
        <f>0</f>
        <v>0</v>
      </c>
      <c r="U205" s="31">
        <f t="shared" si="51"/>
        <v>0</v>
      </c>
      <c r="V205" s="30">
        <f t="shared" si="52"/>
        <v>0</v>
      </c>
      <c r="W205" s="30">
        <f t="shared" si="59"/>
        <v>0</v>
      </c>
      <c r="X205" s="31">
        <f t="shared" si="54"/>
        <v>0</v>
      </c>
    </row>
    <row r="206" spans="2:24" ht="15" thickBot="1" x14ac:dyDescent="0.35">
      <c r="B206" s="58" t="s">
        <v>32</v>
      </c>
      <c r="C206" s="34">
        <f t="shared" si="55"/>
        <v>2019</v>
      </c>
      <c r="D206" s="35">
        <v>43818</v>
      </c>
      <c r="E206" s="25">
        <f t="shared" si="60"/>
        <v>1</v>
      </c>
      <c r="F206" s="28">
        <f>0</f>
        <v>0</v>
      </c>
      <c r="G206" s="26">
        <f t="shared" si="48"/>
        <v>15</v>
      </c>
      <c r="H206" s="25">
        <f t="shared" si="61"/>
        <v>3030</v>
      </c>
      <c r="I206" s="25">
        <f t="shared" si="56"/>
        <v>26600</v>
      </c>
      <c r="J206" s="37">
        <v>0</v>
      </c>
      <c r="K206" s="41">
        <f t="shared" si="57"/>
        <v>4870.1097794999914</v>
      </c>
      <c r="L206" s="28">
        <f t="shared" si="62"/>
        <v>8.8890000000001237</v>
      </c>
      <c r="M206" s="31">
        <f t="shared" si="63"/>
        <v>28225.712560199863</v>
      </c>
      <c r="N206" s="29">
        <f t="shared" si="53"/>
        <v>2.9999999999999997E-4</v>
      </c>
      <c r="O206" s="30">
        <f t="shared" si="49"/>
        <v>15.6</v>
      </c>
      <c r="P206" s="30">
        <f t="shared" si="50"/>
        <v>14</v>
      </c>
      <c r="Q206" s="31">
        <v>15</v>
      </c>
      <c r="R206" s="31">
        <v>50000</v>
      </c>
      <c r="S206" s="31">
        <f t="shared" si="58"/>
        <v>300000</v>
      </c>
      <c r="T206" s="32">
        <f>0</f>
        <v>0</v>
      </c>
      <c r="U206" s="31">
        <f t="shared" si="51"/>
        <v>0</v>
      </c>
      <c r="V206" s="30">
        <f t="shared" si="52"/>
        <v>0</v>
      </c>
      <c r="W206" s="30">
        <f t="shared" si="59"/>
        <v>0</v>
      </c>
      <c r="X206" s="31">
        <f t="shared" si="54"/>
        <v>0</v>
      </c>
    </row>
    <row r="207" spans="2:24" ht="15" thickBot="1" x14ac:dyDescent="0.35">
      <c r="B207" s="58" t="s">
        <v>32</v>
      </c>
      <c r="C207" s="34">
        <f t="shared" si="55"/>
        <v>2019</v>
      </c>
      <c r="D207" s="35">
        <v>43819</v>
      </c>
      <c r="E207" s="25">
        <f t="shared" si="60"/>
        <v>1</v>
      </c>
      <c r="F207" s="28">
        <f>0</f>
        <v>0</v>
      </c>
      <c r="G207" s="26">
        <f t="shared" si="48"/>
        <v>15</v>
      </c>
      <c r="H207" s="25">
        <f t="shared" si="61"/>
        <v>3045</v>
      </c>
      <c r="I207" s="25">
        <f t="shared" si="56"/>
        <v>26600</v>
      </c>
      <c r="J207" s="37">
        <v>0</v>
      </c>
      <c r="K207" s="41">
        <f t="shared" si="57"/>
        <v>4879.0032794999915</v>
      </c>
      <c r="L207" s="28">
        <f t="shared" si="62"/>
        <v>8.893500000000131</v>
      </c>
      <c r="M207" s="31">
        <f t="shared" si="63"/>
        <v>28364.451160199864</v>
      </c>
      <c r="N207" s="29">
        <f t="shared" si="53"/>
        <v>2.9999999999999997E-4</v>
      </c>
      <c r="O207" s="30">
        <f t="shared" si="49"/>
        <v>15.6</v>
      </c>
      <c r="P207" s="30">
        <f t="shared" si="50"/>
        <v>14</v>
      </c>
      <c r="Q207" s="31">
        <v>15</v>
      </c>
      <c r="R207" s="31">
        <v>50000</v>
      </c>
      <c r="S207" s="31">
        <f t="shared" si="58"/>
        <v>300000</v>
      </c>
      <c r="T207" s="32">
        <f>0</f>
        <v>0</v>
      </c>
      <c r="U207" s="31">
        <f t="shared" si="51"/>
        <v>0</v>
      </c>
      <c r="V207" s="30">
        <f t="shared" si="52"/>
        <v>0</v>
      </c>
      <c r="W207" s="30">
        <f t="shared" si="59"/>
        <v>0</v>
      </c>
      <c r="X207" s="31">
        <f t="shared" si="54"/>
        <v>0</v>
      </c>
    </row>
    <row r="208" spans="2:24" ht="15" thickBot="1" x14ac:dyDescent="0.35">
      <c r="B208" s="58" t="s">
        <v>32</v>
      </c>
      <c r="C208" s="34">
        <f t="shared" si="55"/>
        <v>2019</v>
      </c>
      <c r="D208" s="35">
        <v>43820</v>
      </c>
      <c r="E208" s="25">
        <f t="shared" si="60"/>
        <v>1</v>
      </c>
      <c r="F208" s="28">
        <f>0</f>
        <v>0</v>
      </c>
      <c r="G208" s="26">
        <f t="shared" si="48"/>
        <v>15</v>
      </c>
      <c r="H208" s="25">
        <f t="shared" si="61"/>
        <v>3060</v>
      </c>
      <c r="I208" s="25">
        <f t="shared" si="56"/>
        <v>26600</v>
      </c>
      <c r="J208" s="37">
        <v>0</v>
      </c>
      <c r="K208" s="41">
        <f t="shared" si="57"/>
        <v>4887.9012794999917</v>
      </c>
      <c r="L208" s="28">
        <f t="shared" si="62"/>
        <v>8.8980000000001382</v>
      </c>
      <c r="M208" s="31">
        <f t="shared" si="63"/>
        <v>28503.259960199866</v>
      </c>
      <c r="N208" s="29">
        <f t="shared" si="53"/>
        <v>2.9999999999999997E-4</v>
      </c>
      <c r="O208" s="30">
        <f t="shared" si="49"/>
        <v>15.6</v>
      </c>
      <c r="P208" s="30">
        <f t="shared" si="50"/>
        <v>14</v>
      </c>
      <c r="Q208" s="31">
        <v>15</v>
      </c>
      <c r="R208" s="31">
        <v>50000</v>
      </c>
      <c r="S208" s="31">
        <f t="shared" si="58"/>
        <v>300000</v>
      </c>
      <c r="T208" s="32">
        <f>0</f>
        <v>0</v>
      </c>
      <c r="U208" s="31">
        <f t="shared" si="51"/>
        <v>0</v>
      </c>
      <c r="V208" s="30">
        <f t="shared" si="52"/>
        <v>0</v>
      </c>
      <c r="W208" s="30">
        <f t="shared" si="59"/>
        <v>0</v>
      </c>
      <c r="X208" s="31">
        <f t="shared" si="54"/>
        <v>0</v>
      </c>
    </row>
    <row r="209" spans="2:24" ht="15" thickBot="1" x14ac:dyDescent="0.35">
      <c r="B209" s="58" t="s">
        <v>32</v>
      </c>
      <c r="C209" s="34">
        <f t="shared" si="55"/>
        <v>2019</v>
      </c>
      <c r="D209" s="35">
        <v>43821</v>
      </c>
      <c r="E209" s="25">
        <f t="shared" si="60"/>
        <v>1</v>
      </c>
      <c r="F209" s="28">
        <f>0</f>
        <v>0</v>
      </c>
      <c r="G209" s="26">
        <f t="shared" si="48"/>
        <v>15</v>
      </c>
      <c r="H209" s="25">
        <f t="shared" si="61"/>
        <v>3075</v>
      </c>
      <c r="I209" s="25">
        <f t="shared" si="56"/>
        <v>26600</v>
      </c>
      <c r="J209" s="37">
        <v>0</v>
      </c>
      <c r="K209" s="41">
        <f t="shared" si="57"/>
        <v>4896.8037794999918</v>
      </c>
      <c r="L209" s="28">
        <f t="shared" si="62"/>
        <v>8.9025000000001455</v>
      </c>
      <c r="M209" s="31">
        <f t="shared" si="63"/>
        <v>28642.138960199867</v>
      </c>
      <c r="N209" s="29">
        <f t="shared" si="53"/>
        <v>2.9999999999999997E-4</v>
      </c>
      <c r="O209" s="30">
        <f t="shared" si="49"/>
        <v>15.6</v>
      </c>
      <c r="P209" s="30">
        <f t="shared" si="50"/>
        <v>14</v>
      </c>
      <c r="Q209" s="31">
        <v>15</v>
      </c>
      <c r="R209" s="31">
        <v>50000</v>
      </c>
      <c r="S209" s="31">
        <f t="shared" si="58"/>
        <v>300000</v>
      </c>
      <c r="T209" s="32">
        <f>0</f>
        <v>0</v>
      </c>
      <c r="U209" s="31">
        <f t="shared" si="51"/>
        <v>0</v>
      </c>
      <c r="V209" s="30">
        <f t="shared" si="52"/>
        <v>0</v>
      </c>
      <c r="W209" s="30">
        <f t="shared" si="59"/>
        <v>0</v>
      </c>
      <c r="X209" s="31">
        <f t="shared" si="54"/>
        <v>0</v>
      </c>
    </row>
    <row r="210" spans="2:24" ht="15" thickBot="1" x14ac:dyDescent="0.35">
      <c r="B210" s="58" t="s">
        <v>32</v>
      </c>
      <c r="C210" s="34">
        <f t="shared" si="55"/>
        <v>2019</v>
      </c>
      <c r="D210" s="35">
        <v>43822</v>
      </c>
      <c r="E210" s="25">
        <f t="shared" si="60"/>
        <v>1</v>
      </c>
      <c r="F210" s="28">
        <f>0</f>
        <v>0</v>
      </c>
      <c r="G210" s="26">
        <f t="shared" si="48"/>
        <v>15</v>
      </c>
      <c r="H210" s="25">
        <f t="shared" si="61"/>
        <v>3090</v>
      </c>
      <c r="I210" s="25">
        <f t="shared" si="56"/>
        <v>26600</v>
      </c>
      <c r="J210" s="37">
        <v>0</v>
      </c>
      <c r="K210" s="41">
        <f t="shared" si="57"/>
        <v>4905.710779499992</v>
      </c>
      <c r="L210" s="28">
        <f t="shared" si="62"/>
        <v>8.9070000000001528</v>
      </c>
      <c r="M210" s="31">
        <f t="shared" si="63"/>
        <v>28781.08816019987</v>
      </c>
      <c r="N210" s="29">
        <f t="shared" si="53"/>
        <v>2.9999999999999997E-4</v>
      </c>
      <c r="O210" s="30">
        <f t="shared" si="49"/>
        <v>15.6</v>
      </c>
      <c r="P210" s="30">
        <f t="shared" si="50"/>
        <v>14</v>
      </c>
      <c r="Q210" s="31">
        <v>15</v>
      </c>
      <c r="R210" s="31">
        <v>50000</v>
      </c>
      <c r="S210" s="31">
        <f t="shared" si="58"/>
        <v>300000</v>
      </c>
      <c r="T210" s="32">
        <f>0</f>
        <v>0</v>
      </c>
      <c r="U210" s="31">
        <f t="shared" si="51"/>
        <v>0</v>
      </c>
      <c r="V210" s="30">
        <f t="shared" si="52"/>
        <v>0</v>
      </c>
      <c r="W210" s="30">
        <f t="shared" si="59"/>
        <v>0</v>
      </c>
      <c r="X210" s="31">
        <f t="shared" si="54"/>
        <v>0</v>
      </c>
    </row>
    <row r="211" spans="2:24" ht="15" thickBot="1" x14ac:dyDescent="0.35">
      <c r="B211" s="58" t="s">
        <v>32</v>
      </c>
      <c r="C211" s="34">
        <f t="shared" si="55"/>
        <v>2019</v>
      </c>
      <c r="D211" s="35">
        <v>43823</v>
      </c>
      <c r="E211" s="25">
        <f t="shared" si="60"/>
        <v>1</v>
      </c>
      <c r="F211" s="28">
        <f>0</f>
        <v>0</v>
      </c>
      <c r="G211" s="26">
        <f t="shared" si="48"/>
        <v>15</v>
      </c>
      <c r="H211" s="25">
        <f t="shared" si="61"/>
        <v>3105</v>
      </c>
      <c r="I211" s="25">
        <f t="shared" si="56"/>
        <v>26600</v>
      </c>
      <c r="J211" s="37">
        <v>0</v>
      </c>
      <c r="K211" s="41">
        <f t="shared" si="57"/>
        <v>4914.6222794999921</v>
      </c>
      <c r="L211" s="28">
        <f t="shared" si="62"/>
        <v>8.9115000000001601</v>
      </c>
      <c r="M211" s="31">
        <f t="shared" si="63"/>
        <v>28920.107560199871</v>
      </c>
      <c r="N211" s="29">
        <f t="shared" si="53"/>
        <v>2.9999999999999997E-4</v>
      </c>
      <c r="O211" s="30">
        <f t="shared" si="49"/>
        <v>15.6</v>
      </c>
      <c r="P211" s="30">
        <f t="shared" si="50"/>
        <v>14</v>
      </c>
      <c r="Q211" s="31">
        <v>15</v>
      </c>
      <c r="R211" s="31">
        <v>50000</v>
      </c>
      <c r="S211" s="31">
        <f t="shared" si="58"/>
        <v>300000</v>
      </c>
      <c r="T211" s="32">
        <f>0</f>
        <v>0</v>
      </c>
      <c r="U211" s="31">
        <f t="shared" si="51"/>
        <v>0</v>
      </c>
      <c r="V211" s="30">
        <f t="shared" si="52"/>
        <v>0</v>
      </c>
      <c r="W211" s="30">
        <f t="shared" si="59"/>
        <v>0</v>
      </c>
      <c r="X211" s="31">
        <f t="shared" si="54"/>
        <v>0</v>
      </c>
    </row>
    <row r="212" spans="2:24" ht="15" thickBot="1" x14ac:dyDescent="0.35">
      <c r="B212" s="58" t="s">
        <v>32</v>
      </c>
      <c r="C212" s="34">
        <f t="shared" si="55"/>
        <v>2019</v>
      </c>
      <c r="D212" s="35">
        <v>43824</v>
      </c>
      <c r="E212" s="25">
        <f t="shared" si="60"/>
        <v>1</v>
      </c>
      <c r="F212" s="28">
        <f>0</f>
        <v>0</v>
      </c>
      <c r="G212" s="26">
        <f t="shared" si="48"/>
        <v>15</v>
      </c>
      <c r="H212" s="25">
        <f t="shared" si="61"/>
        <v>3120</v>
      </c>
      <c r="I212" s="25">
        <f t="shared" si="56"/>
        <v>26600</v>
      </c>
      <c r="J212" s="37">
        <v>0</v>
      </c>
      <c r="K212" s="41">
        <f t="shared" si="57"/>
        <v>4923.5382794999923</v>
      </c>
      <c r="L212" s="28">
        <f t="shared" si="62"/>
        <v>8.9160000000001673</v>
      </c>
      <c r="M212" s="31">
        <f t="shared" si="63"/>
        <v>29059.197160199874</v>
      </c>
      <c r="N212" s="29">
        <f t="shared" si="53"/>
        <v>2.9999999999999997E-4</v>
      </c>
      <c r="O212" s="30">
        <f t="shared" si="49"/>
        <v>15.6</v>
      </c>
      <c r="P212" s="30">
        <f t="shared" si="50"/>
        <v>14</v>
      </c>
      <c r="Q212" s="31">
        <v>15</v>
      </c>
      <c r="R212" s="31">
        <v>50000</v>
      </c>
      <c r="S212" s="31">
        <f t="shared" si="58"/>
        <v>300000</v>
      </c>
      <c r="T212" s="32">
        <f>0</f>
        <v>0</v>
      </c>
      <c r="U212" s="31">
        <f t="shared" si="51"/>
        <v>0</v>
      </c>
      <c r="V212" s="30">
        <f t="shared" si="52"/>
        <v>0</v>
      </c>
      <c r="W212" s="30">
        <f t="shared" si="59"/>
        <v>0</v>
      </c>
      <c r="X212" s="31">
        <f t="shared" si="54"/>
        <v>0</v>
      </c>
    </row>
    <row r="213" spans="2:24" ht="15" thickBot="1" x14ac:dyDescent="0.35">
      <c r="B213" s="58" t="s">
        <v>32</v>
      </c>
      <c r="C213" s="34">
        <f t="shared" si="55"/>
        <v>2019</v>
      </c>
      <c r="D213" s="35">
        <v>43825</v>
      </c>
      <c r="E213" s="25">
        <f t="shared" si="60"/>
        <v>1</v>
      </c>
      <c r="F213" s="28">
        <f>0</f>
        <v>0</v>
      </c>
      <c r="G213" s="26">
        <f t="shared" si="48"/>
        <v>15</v>
      </c>
      <c r="H213" s="25">
        <f t="shared" si="61"/>
        <v>3135</v>
      </c>
      <c r="I213" s="25">
        <f t="shared" si="56"/>
        <v>26600</v>
      </c>
      <c r="J213" s="37">
        <v>0</v>
      </c>
      <c r="K213" s="41">
        <f t="shared" si="57"/>
        <v>4932.4587794999925</v>
      </c>
      <c r="L213" s="28">
        <f t="shared" si="62"/>
        <v>8.9205000000001746</v>
      </c>
      <c r="M213" s="31">
        <f t="shared" si="63"/>
        <v>29198.356960199875</v>
      </c>
      <c r="N213" s="29">
        <f t="shared" si="53"/>
        <v>2.9999999999999997E-4</v>
      </c>
      <c r="O213" s="30">
        <f t="shared" si="49"/>
        <v>15.6</v>
      </c>
      <c r="P213" s="30">
        <f t="shared" si="50"/>
        <v>14</v>
      </c>
      <c r="Q213" s="31">
        <v>15</v>
      </c>
      <c r="R213" s="31">
        <v>50000</v>
      </c>
      <c r="S213" s="31">
        <f t="shared" si="58"/>
        <v>300000</v>
      </c>
      <c r="T213" s="32">
        <f>0</f>
        <v>0</v>
      </c>
      <c r="U213" s="31">
        <f t="shared" si="51"/>
        <v>0</v>
      </c>
      <c r="V213" s="30">
        <f t="shared" si="52"/>
        <v>0</v>
      </c>
      <c r="W213" s="30">
        <f t="shared" si="59"/>
        <v>0</v>
      </c>
      <c r="X213" s="31">
        <f t="shared" si="54"/>
        <v>0</v>
      </c>
    </row>
    <row r="214" spans="2:24" ht="15" thickBot="1" x14ac:dyDescent="0.35">
      <c r="B214" s="58" t="s">
        <v>32</v>
      </c>
      <c r="C214" s="34">
        <f t="shared" si="55"/>
        <v>2019</v>
      </c>
      <c r="D214" s="35">
        <v>43826</v>
      </c>
      <c r="E214" s="25">
        <f t="shared" si="60"/>
        <v>1</v>
      </c>
      <c r="F214" s="28">
        <f>0</f>
        <v>0</v>
      </c>
      <c r="G214" s="26">
        <f t="shared" si="48"/>
        <v>15</v>
      </c>
      <c r="H214" s="25">
        <f t="shared" si="61"/>
        <v>3150</v>
      </c>
      <c r="I214" s="25">
        <f t="shared" si="56"/>
        <v>26600</v>
      </c>
      <c r="J214" s="37">
        <v>0</v>
      </c>
      <c r="K214" s="41">
        <f t="shared" si="57"/>
        <v>4941.3837794999927</v>
      </c>
      <c r="L214" s="28">
        <f t="shared" si="62"/>
        <v>8.9250000000001819</v>
      </c>
      <c r="M214" s="31">
        <f t="shared" si="63"/>
        <v>29337.586960199878</v>
      </c>
      <c r="N214" s="29">
        <f t="shared" si="53"/>
        <v>2.9999999999999997E-4</v>
      </c>
      <c r="O214" s="30">
        <f t="shared" si="49"/>
        <v>15.6</v>
      </c>
      <c r="P214" s="30">
        <f t="shared" si="50"/>
        <v>14</v>
      </c>
      <c r="Q214" s="31">
        <v>15</v>
      </c>
      <c r="R214" s="31">
        <v>50000</v>
      </c>
      <c r="S214" s="31">
        <f t="shared" si="58"/>
        <v>300000</v>
      </c>
      <c r="T214" s="32">
        <f>0</f>
        <v>0</v>
      </c>
      <c r="U214" s="31">
        <f t="shared" si="51"/>
        <v>0</v>
      </c>
      <c r="V214" s="30">
        <f t="shared" si="52"/>
        <v>0</v>
      </c>
      <c r="W214" s="30">
        <f t="shared" si="59"/>
        <v>0</v>
      </c>
      <c r="X214" s="31">
        <f t="shared" si="54"/>
        <v>0</v>
      </c>
    </row>
    <row r="215" spans="2:24" ht="15" thickBot="1" x14ac:dyDescent="0.35">
      <c r="B215" s="58" t="s">
        <v>32</v>
      </c>
      <c r="C215" s="34">
        <f t="shared" si="55"/>
        <v>2019</v>
      </c>
      <c r="D215" s="35">
        <v>43827</v>
      </c>
      <c r="E215" s="25">
        <f t="shared" si="60"/>
        <v>1</v>
      </c>
      <c r="F215" s="28">
        <f>0</f>
        <v>0</v>
      </c>
      <c r="G215" s="26">
        <f t="shared" si="48"/>
        <v>15</v>
      </c>
      <c r="H215" s="25">
        <f t="shared" si="61"/>
        <v>3165</v>
      </c>
      <c r="I215" s="25">
        <f t="shared" si="56"/>
        <v>26600</v>
      </c>
      <c r="J215" s="37">
        <v>0</v>
      </c>
      <c r="K215" s="41">
        <f t="shared" si="57"/>
        <v>4950.3132794999929</v>
      </c>
      <c r="L215" s="28">
        <f t="shared" si="62"/>
        <v>8.9295000000001892</v>
      </c>
      <c r="M215" s="31">
        <f t="shared" si="63"/>
        <v>29476.88716019988</v>
      </c>
      <c r="N215" s="29">
        <f t="shared" si="53"/>
        <v>2.9999999999999997E-4</v>
      </c>
      <c r="O215" s="30">
        <f t="shared" si="49"/>
        <v>15.6</v>
      </c>
      <c r="P215" s="30">
        <f t="shared" si="50"/>
        <v>14</v>
      </c>
      <c r="Q215" s="31">
        <v>15</v>
      </c>
      <c r="R215" s="31">
        <v>50000</v>
      </c>
      <c r="S215" s="31">
        <f t="shared" si="58"/>
        <v>300000</v>
      </c>
      <c r="T215" s="32">
        <f>0</f>
        <v>0</v>
      </c>
      <c r="U215" s="31">
        <f t="shared" si="51"/>
        <v>0</v>
      </c>
      <c r="V215" s="30">
        <f t="shared" si="52"/>
        <v>0</v>
      </c>
      <c r="W215" s="30">
        <f t="shared" si="59"/>
        <v>0</v>
      </c>
      <c r="X215" s="31">
        <f t="shared" si="54"/>
        <v>0</v>
      </c>
    </row>
    <row r="216" spans="2:24" ht="15" thickBot="1" x14ac:dyDescent="0.35">
      <c r="B216" s="58" t="s">
        <v>32</v>
      </c>
      <c r="C216" s="34">
        <f t="shared" si="55"/>
        <v>2019</v>
      </c>
      <c r="D216" s="35">
        <v>43828</v>
      </c>
      <c r="E216" s="25">
        <f t="shared" si="60"/>
        <v>1</v>
      </c>
      <c r="F216" s="28">
        <f>0</f>
        <v>0</v>
      </c>
      <c r="G216" s="26">
        <f t="shared" si="48"/>
        <v>15</v>
      </c>
      <c r="H216" s="25">
        <f t="shared" si="61"/>
        <v>3180</v>
      </c>
      <c r="I216" s="25">
        <f t="shared" si="56"/>
        <v>26600</v>
      </c>
      <c r="J216" s="37">
        <v>0</v>
      </c>
      <c r="K216" s="41">
        <f t="shared" si="57"/>
        <v>4959.2472794999931</v>
      </c>
      <c r="L216" s="28">
        <f t="shared" si="62"/>
        <v>8.9340000000001965</v>
      </c>
      <c r="M216" s="31">
        <f t="shared" si="63"/>
        <v>29616.257560199883</v>
      </c>
      <c r="N216" s="29">
        <f t="shared" si="53"/>
        <v>2.9999999999999997E-4</v>
      </c>
      <c r="O216" s="30">
        <f t="shared" si="49"/>
        <v>15.6</v>
      </c>
      <c r="P216" s="30">
        <f t="shared" si="50"/>
        <v>14</v>
      </c>
      <c r="Q216" s="31">
        <v>15</v>
      </c>
      <c r="R216" s="31">
        <v>50000</v>
      </c>
      <c r="S216" s="31">
        <f t="shared" si="58"/>
        <v>300000</v>
      </c>
      <c r="T216" s="32">
        <f>0</f>
        <v>0</v>
      </c>
      <c r="U216" s="31">
        <f t="shared" si="51"/>
        <v>0</v>
      </c>
      <c r="V216" s="30">
        <f t="shared" si="52"/>
        <v>0</v>
      </c>
      <c r="W216" s="30">
        <f t="shared" si="59"/>
        <v>0</v>
      </c>
      <c r="X216" s="31">
        <f t="shared" si="54"/>
        <v>0</v>
      </c>
    </row>
    <row r="217" spans="2:24" ht="15" thickBot="1" x14ac:dyDescent="0.35">
      <c r="B217" s="58" t="s">
        <v>32</v>
      </c>
      <c r="C217" s="34">
        <f t="shared" si="55"/>
        <v>2019</v>
      </c>
      <c r="D217" s="35">
        <v>43829</v>
      </c>
      <c r="E217" s="25">
        <f t="shared" si="60"/>
        <v>1</v>
      </c>
      <c r="F217" s="28">
        <f>0</f>
        <v>0</v>
      </c>
      <c r="G217" s="26">
        <f t="shared" si="48"/>
        <v>15</v>
      </c>
      <c r="H217" s="25">
        <f t="shared" si="61"/>
        <v>3195</v>
      </c>
      <c r="I217" s="25">
        <f t="shared" si="56"/>
        <v>26600</v>
      </c>
      <c r="J217" s="37">
        <v>0</v>
      </c>
      <c r="K217" s="41">
        <f t="shared" si="57"/>
        <v>4968.1857794999933</v>
      </c>
      <c r="L217" s="28">
        <f t="shared" si="62"/>
        <v>8.9385000000002037</v>
      </c>
      <c r="M217" s="31">
        <f t="shared" si="63"/>
        <v>29755.698160199885</v>
      </c>
      <c r="N217" s="29">
        <f t="shared" si="53"/>
        <v>2.9999999999999997E-4</v>
      </c>
      <c r="O217" s="30">
        <f t="shared" si="49"/>
        <v>15.6</v>
      </c>
      <c r="P217" s="30">
        <f t="shared" si="50"/>
        <v>14</v>
      </c>
      <c r="Q217" s="31">
        <v>15</v>
      </c>
      <c r="R217" s="31">
        <v>50000</v>
      </c>
      <c r="S217" s="31">
        <f t="shared" si="58"/>
        <v>300000</v>
      </c>
      <c r="T217" s="32">
        <f>0</f>
        <v>0</v>
      </c>
      <c r="U217" s="31">
        <f t="shared" si="51"/>
        <v>0</v>
      </c>
      <c r="V217" s="30">
        <f t="shared" si="52"/>
        <v>0</v>
      </c>
      <c r="W217" s="30">
        <f t="shared" si="59"/>
        <v>0</v>
      </c>
      <c r="X217" s="31">
        <f t="shared" si="54"/>
        <v>0</v>
      </c>
    </row>
    <row r="218" spans="2:24" ht="15" thickBot="1" x14ac:dyDescent="0.35">
      <c r="B218" s="58" t="s">
        <v>32</v>
      </c>
      <c r="C218" s="34">
        <f t="shared" si="55"/>
        <v>2019</v>
      </c>
      <c r="D218" s="35">
        <v>43830</v>
      </c>
      <c r="E218" s="25">
        <f t="shared" si="60"/>
        <v>1</v>
      </c>
      <c r="F218" s="28">
        <f>0</f>
        <v>0</v>
      </c>
      <c r="G218" s="26">
        <f t="shared" si="48"/>
        <v>15</v>
      </c>
      <c r="H218" s="25">
        <f t="shared" si="61"/>
        <v>3210</v>
      </c>
      <c r="I218" s="25">
        <f t="shared" si="56"/>
        <v>26600</v>
      </c>
      <c r="J218" s="37">
        <v>0</v>
      </c>
      <c r="K218" s="41">
        <f t="shared" si="57"/>
        <v>4977.1287794999935</v>
      </c>
      <c r="L218" s="28">
        <f t="shared" si="62"/>
        <v>8.943000000000211</v>
      </c>
      <c r="M218" s="31">
        <f t="shared" si="63"/>
        <v>29895.208960199889</v>
      </c>
      <c r="N218" s="29">
        <f t="shared" si="53"/>
        <v>2.9999999999999997E-4</v>
      </c>
      <c r="O218" s="30">
        <f t="shared" si="49"/>
        <v>15.6</v>
      </c>
      <c r="P218" s="30">
        <f t="shared" si="50"/>
        <v>14</v>
      </c>
      <c r="Q218" s="31">
        <v>15</v>
      </c>
      <c r="R218" s="31">
        <v>50000</v>
      </c>
      <c r="S218" s="31">
        <f t="shared" si="58"/>
        <v>300000</v>
      </c>
      <c r="T218" s="32">
        <f>0</f>
        <v>0</v>
      </c>
      <c r="U218" s="31">
        <f t="shared" si="51"/>
        <v>0</v>
      </c>
      <c r="V218" s="30">
        <f t="shared" si="52"/>
        <v>0</v>
      </c>
      <c r="W218" s="30">
        <f t="shared" si="59"/>
        <v>0</v>
      </c>
      <c r="X218" s="31">
        <f t="shared" si="54"/>
        <v>0</v>
      </c>
    </row>
    <row r="219" spans="2:24" ht="15" thickBot="1" x14ac:dyDescent="0.35">
      <c r="B219" s="58" t="s">
        <v>32</v>
      </c>
      <c r="C219" s="34">
        <f t="shared" si="55"/>
        <v>2020</v>
      </c>
      <c r="D219" s="35">
        <v>43831</v>
      </c>
      <c r="E219" s="25">
        <f t="shared" si="60"/>
        <v>1</v>
      </c>
      <c r="F219" s="28">
        <f>0</f>
        <v>0</v>
      </c>
      <c r="G219" s="26">
        <f t="shared" si="48"/>
        <v>15</v>
      </c>
      <c r="H219" s="25">
        <f t="shared" si="61"/>
        <v>3225</v>
      </c>
      <c r="I219" s="25">
        <f t="shared" si="56"/>
        <v>26600</v>
      </c>
      <c r="J219" s="37">
        <v>0</v>
      </c>
      <c r="K219" s="41">
        <f t="shared" si="57"/>
        <v>4986.0762794999937</v>
      </c>
      <c r="L219" s="28">
        <f t="shared" si="62"/>
        <v>8.9475000000002183</v>
      </c>
      <c r="M219" s="31">
        <f t="shared" si="63"/>
        <v>30019.203415199892</v>
      </c>
      <c r="N219" s="29">
        <f t="shared" si="53"/>
        <v>2.9999999999999997E-4</v>
      </c>
      <c r="O219" s="30">
        <f t="shared" si="49"/>
        <v>13.858000000000001</v>
      </c>
      <c r="P219" s="30">
        <f t="shared" si="50"/>
        <v>12</v>
      </c>
      <c r="Q219" s="31">
        <v>15</v>
      </c>
      <c r="R219" s="31">
        <v>50000</v>
      </c>
      <c r="S219" s="31">
        <f t="shared" si="58"/>
        <v>300000</v>
      </c>
      <c r="T219" s="32">
        <f>0</f>
        <v>0</v>
      </c>
      <c r="U219" s="31">
        <f t="shared" si="51"/>
        <v>0</v>
      </c>
      <c r="V219" s="30">
        <f t="shared" si="52"/>
        <v>0</v>
      </c>
      <c r="W219" s="30">
        <f t="shared" si="59"/>
        <v>0</v>
      </c>
      <c r="X219" s="31">
        <f t="shared" si="54"/>
        <v>0</v>
      </c>
    </row>
    <row r="220" spans="2:24" ht="15" thickBot="1" x14ac:dyDescent="0.35">
      <c r="B220" s="58" t="s">
        <v>32</v>
      </c>
      <c r="C220" s="34">
        <f t="shared" si="55"/>
        <v>2020</v>
      </c>
      <c r="D220" s="35">
        <v>43832</v>
      </c>
      <c r="E220" s="25">
        <f t="shared" si="60"/>
        <v>1</v>
      </c>
      <c r="F220" s="28">
        <f>0</f>
        <v>0</v>
      </c>
      <c r="G220" s="26">
        <f t="shared" si="48"/>
        <v>15</v>
      </c>
      <c r="H220" s="25">
        <f t="shared" si="61"/>
        <v>3240</v>
      </c>
      <c r="I220" s="25">
        <f t="shared" si="56"/>
        <v>26600</v>
      </c>
      <c r="J220" s="37">
        <v>0</v>
      </c>
      <c r="K220" s="41">
        <f t="shared" si="57"/>
        <v>4995.0282794999939</v>
      </c>
      <c r="L220" s="28">
        <f t="shared" si="62"/>
        <v>8.9520000000002256</v>
      </c>
      <c r="M220" s="31">
        <f t="shared" si="63"/>
        <v>30143.260231199896</v>
      </c>
      <c r="N220" s="29">
        <f t="shared" si="53"/>
        <v>2.9999999999999997E-4</v>
      </c>
      <c r="O220" s="30">
        <f t="shared" si="49"/>
        <v>13.858000000000001</v>
      </c>
      <c r="P220" s="30">
        <f t="shared" si="50"/>
        <v>12</v>
      </c>
      <c r="Q220" s="31">
        <v>15</v>
      </c>
      <c r="R220" s="31">
        <v>50000</v>
      </c>
      <c r="S220" s="31">
        <f t="shared" si="58"/>
        <v>300000</v>
      </c>
      <c r="T220" s="32">
        <f>0</f>
        <v>0</v>
      </c>
      <c r="U220" s="31">
        <f t="shared" si="51"/>
        <v>0</v>
      </c>
      <c r="V220" s="30">
        <f t="shared" si="52"/>
        <v>0</v>
      </c>
      <c r="W220" s="30">
        <f t="shared" si="59"/>
        <v>0</v>
      </c>
      <c r="X220" s="31">
        <f t="shared" si="54"/>
        <v>0</v>
      </c>
    </row>
    <row r="221" spans="2:24" ht="15" thickBot="1" x14ac:dyDescent="0.35">
      <c r="B221" s="58" t="s">
        <v>32</v>
      </c>
      <c r="C221" s="34">
        <f t="shared" si="55"/>
        <v>2020</v>
      </c>
      <c r="D221" s="35">
        <v>43833</v>
      </c>
      <c r="E221" s="25">
        <f t="shared" si="60"/>
        <v>1</v>
      </c>
      <c r="F221" s="28">
        <f>0</f>
        <v>0</v>
      </c>
      <c r="G221" s="26">
        <f t="shared" si="48"/>
        <v>15</v>
      </c>
      <c r="H221" s="25">
        <f t="shared" si="61"/>
        <v>3255</v>
      </c>
      <c r="I221" s="25">
        <f t="shared" si="56"/>
        <v>26600</v>
      </c>
      <c r="J221" s="37">
        <v>0</v>
      </c>
      <c r="K221" s="41">
        <f t="shared" si="57"/>
        <v>5003.9847794999941</v>
      </c>
      <c r="L221" s="28">
        <f t="shared" si="62"/>
        <v>8.9565000000002328</v>
      </c>
      <c r="M221" s="31">
        <f t="shared" si="63"/>
        <v>30267.3794081999</v>
      </c>
      <c r="N221" s="29">
        <f t="shared" si="53"/>
        <v>2.9999999999999997E-4</v>
      </c>
      <c r="O221" s="30">
        <f t="shared" si="49"/>
        <v>13.858000000000001</v>
      </c>
      <c r="P221" s="30">
        <f t="shared" si="50"/>
        <v>12</v>
      </c>
      <c r="Q221" s="31">
        <v>15</v>
      </c>
      <c r="R221" s="31">
        <v>50000</v>
      </c>
      <c r="S221" s="31">
        <f t="shared" si="58"/>
        <v>300000</v>
      </c>
      <c r="T221" s="32">
        <f>0</f>
        <v>0</v>
      </c>
      <c r="U221" s="31">
        <f t="shared" si="51"/>
        <v>0</v>
      </c>
      <c r="V221" s="30">
        <f t="shared" si="52"/>
        <v>0</v>
      </c>
      <c r="W221" s="30">
        <f t="shared" si="59"/>
        <v>0</v>
      </c>
      <c r="X221" s="31">
        <f t="shared" si="54"/>
        <v>0</v>
      </c>
    </row>
    <row r="222" spans="2:24" ht="15" thickBot="1" x14ac:dyDescent="0.35">
      <c r="B222" s="58" t="s">
        <v>32</v>
      </c>
      <c r="C222" s="34">
        <f t="shared" si="55"/>
        <v>2020</v>
      </c>
      <c r="D222" s="35">
        <v>43834</v>
      </c>
      <c r="E222" s="25">
        <f t="shared" si="60"/>
        <v>1</v>
      </c>
      <c r="F222" s="28">
        <f>0</f>
        <v>0</v>
      </c>
      <c r="G222" s="26">
        <f t="shared" si="48"/>
        <v>15</v>
      </c>
      <c r="H222" s="25">
        <f t="shared" si="61"/>
        <v>3270</v>
      </c>
      <c r="I222" s="25">
        <f t="shared" si="56"/>
        <v>26600</v>
      </c>
      <c r="J222" s="37">
        <v>0</v>
      </c>
      <c r="K222" s="41">
        <f t="shared" si="57"/>
        <v>5012.9457794999944</v>
      </c>
      <c r="L222" s="28">
        <f t="shared" si="62"/>
        <v>8.9610000000002401</v>
      </c>
      <c r="M222" s="31">
        <f t="shared" si="63"/>
        <v>30391.560946199905</v>
      </c>
      <c r="N222" s="29">
        <f t="shared" si="53"/>
        <v>2.9999999999999997E-4</v>
      </c>
      <c r="O222" s="30">
        <f t="shared" si="49"/>
        <v>13.858000000000001</v>
      </c>
      <c r="P222" s="30">
        <f t="shared" si="50"/>
        <v>12</v>
      </c>
      <c r="Q222" s="31">
        <v>15</v>
      </c>
      <c r="R222" s="31">
        <v>50000</v>
      </c>
      <c r="S222" s="31">
        <f t="shared" si="58"/>
        <v>300000</v>
      </c>
      <c r="T222" s="32">
        <f>0</f>
        <v>0</v>
      </c>
      <c r="U222" s="31">
        <f t="shared" si="51"/>
        <v>0</v>
      </c>
      <c r="V222" s="30">
        <f t="shared" si="52"/>
        <v>0</v>
      </c>
      <c r="W222" s="30">
        <f t="shared" si="59"/>
        <v>0</v>
      </c>
      <c r="X222" s="31">
        <f t="shared" si="54"/>
        <v>0</v>
      </c>
    </row>
    <row r="223" spans="2:24" ht="15" thickBot="1" x14ac:dyDescent="0.35">
      <c r="B223" s="58" t="s">
        <v>32</v>
      </c>
      <c r="C223" s="34">
        <f t="shared" si="55"/>
        <v>2020</v>
      </c>
      <c r="D223" s="35">
        <v>43835</v>
      </c>
      <c r="E223" s="25">
        <f t="shared" si="60"/>
        <v>1</v>
      </c>
      <c r="F223" s="28">
        <f>0</f>
        <v>0</v>
      </c>
      <c r="G223" s="26">
        <f t="shared" si="48"/>
        <v>15</v>
      </c>
      <c r="H223" s="25">
        <f t="shared" si="61"/>
        <v>3285</v>
      </c>
      <c r="I223" s="25">
        <f t="shared" si="56"/>
        <v>26600</v>
      </c>
      <c r="J223" s="37">
        <v>0</v>
      </c>
      <c r="K223" s="41">
        <f t="shared" si="57"/>
        <v>5021.9112794999946</v>
      </c>
      <c r="L223" s="28">
        <f t="shared" si="62"/>
        <v>8.9655000000002474</v>
      </c>
      <c r="M223" s="31">
        <f t="shared" si="63"/>
        <v>30515.804845199909</v>
      </c>
      <c r="N223" s="29">
        <f t="shared" si="53"/>
        <v>2.9999999999999997E-4</v>
      </c>
      <c r="O223" s="30">
        <f t="shared" si="49"/>
        <v>13.858000000000001</v>
      </c>
      <c r="P223" s="30">
        <f t="shared" si="50"/>
        <v>12</v>
      </c>
      <c r="Q223" s="31">
        <v>15</v>
      </c>
      <c r="R223" s="31">
        <v>50000</v>
      </c>
      <c r="S223" s="31">
        <f t="shared" si="58"/>
        <v>300000</v>
      </c>
      <c r="T223" s="32">
        <f>0</f>
        <v>0</v>
      </c>
      <c r="U223" s="31">
        <f t="shared" si="51"/>
        <v>0</v>
      </c>
      <c r="V223" s="30">
        <f t="shared" si="52"/>
        <v>0</v>
      </c>
      <c r="W223" s="30">
        <f t="shared" si="59"/>
        <v>0</v>
      </c>
      <c r="X223" s="31">
        <f t="shared" si="54"/>
        <v>0</v>
      </c>
    </row>
    <row r="224" spans="2:24" ht="15" thickBot="1" x14ac:dyDescent="0.35">
      <c r="B224" s="58" t="s">
        <v>32</v>
      </c>
      <c r="C224" s="34">
        <f t="shared" si="55"/>
        <v>2020</v>
      </c>
      <c r="D224" s="35">
        <v>43836</v>
      </c>
      <c r="E224" s="25">
        <f t="shared" si="60"/>
        <v>1</v>
      </c>
      <c r="F224" s="28">
        <f>0</f>
        <v>0</v>
      </c>
      <c r="G224" s="26">
        <f t="shared" si="48"/>
        <v>15</v>
      </c>
      <c r="H224" s="25">
        <f t="shared" si="61"/>
        <v>3300</v>
      </c>
      <c r="I224" s="25">
        <f t="shared" si="56"/>
        <v>26600</v>
      </c>
      <c r="J224" s="37">
        <v>0</v>
      </c>
      <c r="K224" s="41">
        <f t="shared" si="57"/>
        <v>5030.8812794999949</v>
      </c>
      <c r="L224" s="28">
        <f t="shared" si="62"/>
        <v>8.9700000000002547</v>
      </c>
      <c r="M224" s="31">
        <f t="shared" si="63"/>
        <v>30640.111105199914</v>
      </c>
      <c r="N224" s="29">
        <f t="shared" si="53"/>
        <v>2.9999999999999997E-4</v>
      </c>
      <c r="O224" s="30">
        <f t="shared" si="49"/>
        <v>13.858000000000001</v>
      </c>
      <c r="P224" s="30">
        <f t="shared" si="50"/>
        <v>12</v>
      </c>
      <c r="Q224" s="31">
        <v>15</v>
      </c>
      <c r="R224" s="31">
        <v>50000</v>
      </c>
      <c r="S224" s="31">
        <f t="shared" si="58"/>
        <v>300000</v>
      </c>
      <c r="T224" s="32">
        <f>0</f>
        <v>0</v>
      </c>
      <c r="U224" s="31">
        <f t="shared" si="51"/>
        <v>0</v>
      </c>
      <c r="V224" s="30">
        <f t="shared" si="52"/>
        <v>0</v>
      </c>
      <c r="W224" s="30">
        <f t="shared" si="59"/>
        <v>0</v>
      </c>
      <c r="X224" s="31">
        <f t="shared" si="54"/>
        <v>0</v>
      </c>
    </row>
    <row r="225" spans="2:24" ht="15" thickBot="1" x14ac:dyDescent="0.35">
      <c r="B225" s="58" t="s">
        <v>32</v>
      </c>
      <c r="C225" s="34">
        <f t="shared" si="55"/>
        <v>2020</v>
      </c>
      <c r="D225" s="35">
        <v>43837</v>
      </c>
      <c r="E225" s="25">
        <f t="shared" si="60"/>
        <v>1</v>
      </c>
      <c r="F225" s="28">
        <f>0</f>
        <v>0</v>
      </c>
      <c r="G225" s="26">
        <f t="shared" si="48"/>
        <v>15</v>
      </c>
      <c r="H225" s="25">
        <f t="shared" si="61"/>
        <v>3315</v>
      </c>
      <c r="I225" s="25">
        <f t="shared" si="56"/>
        <v>26600</v>
      </c>
      <c r="J225" s="37">
        <v>0</v>
      </c>
      <c r="K225" s="41">
        <f t="shared" si="57"/>
        <v>5039.8557794999952</v>
      </c>
      <c r="L225" s="28">
        <f t="shared" si="62"/>
        <v>8.9745000000002619</v>
      </c>
      <c r="M225" s="31">
        <f t="shared" si="63"/>
        <v>30764.479726199919</v>
      </c>
      <c r="N225" s="29">
        <f t="shared" si="53"/>
        <v>2.9999999999999997E-4</v>
      </c>
      <c r="O225" s="30">
        <f t="shared" si="49"/>
        <v>13.858000000000001</v>
      </c>
      <c r="P225" s="30">
        <f t="shared" si="50"/>
        <v>12</v>
      </c>
      <c r="Q225" s="31">
        <v>15</v>
      </c>
      <c r="R225" s="31">
        <v>50000</v>
      </c>
      <c r="S225" s="31">
        <f t="shared" si="58"/>
        <v>300000</v>
      </c>
      <c r="T225" s="32">
        <f>0</f>
        <v>0</v>
      </c>
      <c r="U225" s="31">
        <f t="shared" si="51"/>
        <v>0</v>
      </c>
      <c r="V225" s="30">
        <f t="shared" si="52"/>
        <v>0</v>
      </c>
      <c r="W225" s="30">
        <f t="shared" si="59"/>
        <v>0</v>
      </c>
      <c r="X225" s="31">
        <f t="shared" si="54"/>
        <v>0</v>
      </c>
    </row>
    <row r="226" spans="2:24" ht="15" thickBot="1" x14ac:dyDescent="0.35">
      <c r="B226" s="58" t="s">
        <v>32</v>
      </c>
      <c r="C226" s="34">
        <f t="shared" si="55"/>
        <v>2020</v>
      </c>
      <c r="D226" s="35">
        <v>43838</v>
      </c>
      <c r="E226" s="25">
        <f t="shared" si="60"/>
        <v>1</v>
      </c>
      <c r="F226" s="28">
        <f>0</f>
        <v>0</v>
      </c>
      <c r="G226" s="26">
        <f t="shared" si="48"/>
        <v>15</v>
      </c>
      <c r="H226" s="25">
        <f t="shared" si="61"/>
        <v>3330</v>
      </c>
      <c r="I226" s="25">
        <f t="shared" si="56"/>
        <v>26600</v>
      </c>
      <c r="J226" s="37">
        <v>0</v>
      </c>
      <c r="K226" s="41">
        <f t="shared" si="57"/>
        <v>5048.8347794999954</v>
      </c>
      <c r="L226" s="28">
        <f t="shared" si="62"/>
        <v>8.9790000000002692</v>
      </c>
      <c r="M226" s="31">
        <f t="shared" si="63"/>
        <v>30888.910708199925</v>
      </c>
      <c r="N226" s="29">
        <f t="shared" si="53"/>
        <v>2.9999999999999997E-4</v>
      </c>
      <c r="O226" s="30">
        <f t="shared" si="49"/>
        <v>13.858000000000001</v>
      </c>
      <c r="P226" s="30">
        <f t="shared" si="50"/>
        <v>12</v>
      </c>
      <c r="Q226" s="31">
        <v>15</v>
      </c>
      <c r="R226" s="31">
        <v>50000</v>
      </c>
      <c r="S226" s="31">
        <f t="shared" si="58"/>
        <v>300000</v>
      </c>
      <c r="T226" s="32">
        <f>0</f>
        <v>0</v>
      </c>
      <c r="U226" s="31">
        <f t="shared" si="51"/>
        <v>0</v>
      </c>
      <c r="V226" s="30">
        <f t="shared" si="52"/>
        <v>0</v>
      </c>
      <c r="W226" s="30">
        <f t="shared" si="59"/>
        <v>0</v>
      </c>
      <c r="X226" s="31">
        <f t="shared" si="54"/>
        <v>0</v>
      </c>
    </row>
    <row r="227" spans="2:24" ht="15" thickBot="1" x14ac:dyDescent="0.35">
      <c r="B227" s="58" t="s">
        <v>32</v>
      </c>
      <c r="C227" s="34">
        <f t="shared" si="55"/>
        <v>2020</v>
      </c>
      <c r="D227" s="35">
        <v>43839</v>
      </c>
      <c r="E227" s="25">
        <f t="shared" si="60"/>
        <v>1</v>
      </c>
      <c r="F227" s="28">
        <f>0</f>
        <v>0</v>
      </c>
      <c r="G227" s="26">
        <f t="shared" si="48"/>
        <v>15</v>
      </c>
      <c r="H227" s="25">
        <f t="shared" si="61"/>
        <v>3345</v>
      </c>
      <c r="I227" s="25">
        <f t="shared" si="56"/>
        <v>26600</v>
      </c>
      <c r="J227" s="37">
        <v>0</v>
      </c>
      <c r="K227" s="41">
        <f t="shared" si="57"/>
        <v>5057.8182794999957</v>
      </c>
      <c r="L227" s="28">
        <f t="shared" si="62"/>
        <v>8.9835000000002765</v>
      </c>
      <c r="M227" s="31">
        <f t="shared" si="63"/>
        <v>31013.40405119993</v>
      </c>
      <c r="N227" s="29">
        <f t="shared" si="53"/>
        <v>2.9999999999999997E-4</v>
      </c>
      <c r="O227" s="30">
        <f t="shared" si="49"/>
        <v>13.858000000000001</v>
      </c>
      <c r="P227" s="30">
        <f t="shared" si="50"/>
        <v>12</v>
      </c>
      <c r="Q227" s="31">
        <v>15</v>
      </c>
      <c r="R227" s="31">
        <v>50000</v>
      </c>
      <c r="S227" s="31">
        <f t="shared" si="58"/>
        <v>300000</v>
      </c>
      <c r="T227" s="32">
        <f>0</f>
        <v>0</v>
      </c>
      <c r="U227" s="31">
        <f t="shared" si="51"/>
        <v>0</v>
      </c>
      <c r="V227" s="30">
        <f t="shared" si="52"/>
        <v>0</v>
      </c>
      <c r="W227" s="30">
        <f t="shared" si="59"/>
        <v>0</v>
      </c>
      <c r="X227" s="31">
        <f t="shared" si="54"/>
        <v>0</v>
      </c>
    </row>
    <row r="228" spans="2:24" ht="15" thickBot="1" x14ac:dyDescent="0.35">
      <c r="B228" s="58" t="s">
        <v>32</v>
      </c>
      <c r="C228" s="34">
        <f t="shared" si="55"/>
        <v>2020</v>
      </c>
      <c r="D228" s="35">
        <v>43840</v>
      </c>
      <c r="E228" s="25">
        <f t="shared" si="60"/>
        <v>1</v>
      </c>
      <c r="F228" s="28">
        <f>0</f>
        <v>0</v>
      </c>
      <c r="G228" s="26">
        <f t="shared" si="48"/>
        <v>15</v>
      </c>
      <c r="H228" s="25">
        <f t="shared" si="61"/>
        <v>3360</v>
      </c>
      <c r="I228" s="25">
        <f t="shared" si="56"/>
        <v>26600</v>
      </c>
      <c r="J228" s="37">
        <v>0</v>
      </c>
      <c r="K228" s="41">
        <f t="shared" si="57"/>
        <v>5066.806279499996</v>
      </c>
      <c r="L228" s="28">
        <f t="shared" si="62"/>
        <v>8.9880000000002838</v>
      </c>
      <c r="M228" s="31">
        <f t="shared" si="63"/>
        <v>31137.959755199932</v>
      </c>
      <c r="N228" s="29">
        <f t="shared" si="53"/>
        <v>2.9999999999999997E-4</v>
      </c>
      <c r="O228" s="30">
        <f t="shared" si="49"/>
        <v>13.858000000000001</v>
      </c>
      <c r="P228" s="30">
        <f t="shared" si="50"/>
        <v>12</v>
      </c>
      <c r="Q228" s="31">
        <v>15</v>
      </c>
      <c r="R228" s="31">
        <v>50000</v>
      </c>
      <c r="S228" s="31">
        <f t="shared" si="58"/>
        <v>300000</v>
      </c>
      <c r="T228" s="32">
        <f>0</f>
        <v>0</v>
      </c>
      <c r="U228" s="31">
        <f t="shared" si="51"/>
        <v>0</v>
      </c>
      <c r="V228" s="30">
        <f t="shared" si="52"/>
        <v>0</v>
      </c>
      <c r="W228" s="30">
        <f t="shared" si="59"/>
        <v>0</v>
      </c>
      <c r="X228" s="31">
        <f t="shared" si="54"/>
        <v>0</v>
      </c>
    </row>
    <row r="229" spans="2:24" ht="15" thickBot="1" x14ac:dyDescent="0.35">
      <c r="B229" s="58" t="s">
        <v>32</v>
      </c>
      <c r="C229" s="34">
        <f t="shared" si="55"/>
        <v>2020</v>
      </c>
      <c r="D229" s="35">
        <v>43841</v>
      </c>
      <c r="E229" s="25">
        <f t="shared" si="60"/>
        <v>1</v>
      </c>
      <c r="F229" s="28">
        <f>0</f>
        <v>0</v>
      </c>
      <c r="G229" s="26">
        <f t="shared" si="48"/>
        <v>15</v>
      </c>
      <c r="H229" s="25">
        <f t="shared" si="61"/>
        <v>3375</v>
      </c>
      <c r="I229" s="25">
        <f t="shared" si="56"/>
        <v>26600</v>
      </c>
      <c r="J229" s="37">
        <v>0</v>
      </c>
      <c r="K229" s="41">
        <f t="shared" si="57"/>
        <v>5075.7987794999963</v>
      </c>
      <c r="L229" s="28">
        <f t="shared" si="62"/>
        <v>8.992500000000291</v>
      </c>
      <c r="M229" s="31">
        <f t="shared" si="63"/>
        <v>31262.577820199935</v>
      </c>
      <c r="N229" s="29">
        <f t="shared" si="53"/>
        <v>2.9999999999999997E-4</v>
      </c>
      <c r="O229" s="30">
        <f t="shared" si="49"/>
        <v>13.858000000000001</v>
      </c>
      <c r="P229" s="30">
        <f t="shared" si="50"/>
        <v>12</v>
      </c>
      <c r="Q229" s="31">
        <v>15</v>
      </c>
      <c r="R229" s="31">
        <v>50000</v>
      </c>
      <c r="S229" s="31">
        <f t="shared" si="58"/>
        <v>300000</v>
      </c>
      <c r="T229" s="32">
        <f>0</f>
        <v>0</v>
      </c>
      <c r="U229" s="31">
        <f t="shared" si="51"/>
        <v>0</v>
      </c>
      <c r="V229" s="30">
        <f t="shared" si="52"/>
        <v>0</v>
      </c>
      <c r="W229" s="30">
        <f t="shared" si="59"/>
        <v>0</v>
      </c>
      <c r="X229" s="31">
        <f t="shared" si="54"/>
        <v>0</v>
      </c>
    </row>
    <row r="230" spans="2:24" ht="15" thickBot="1" x14ac:dyDescent="0.35">
      <c r="B230" s="58" t="s">
        <v>32</v>
      </c>
      <c r="C230" s="34">
        <f t="shared" si="55"/>
        <v>2020</v>
      </c>
      <c r="D230" s="35">
        <v>43842</v>
      </c>
      <c r="E230" s="25">
        <f t="shared" si="60"/>
        <v>1</v>
      </c>
      <c r="F230" s="28">
        <f>0</f>
        <v>0</v>
      </c>
      <c r="G230" s="26">
        <f t="shared" si="48"/>
        <v>15</v>
      </c>
      <c r="H230" s="25">
        <f t="shared" si="61"/>
        <v>3390</v>
      </c>
      <c r="I230" s="25">
        <f t="shared" si="56"/>
        <v>26600</v>
      </c>
      <c r="J230" s="37">
        <v>0</v>
      </c>
      <c r="K230" s="41">
        <f t="shared" si="57"/>
        <v>5084.7957794999966</v>
      </c>
      <c r="L230" s="28">
        <f t="shared" si="62"/>
        <v>8.9970000000002983</v>
      </c>
      <c r="M230" s="31">
        <f t="shared" si="63"/>
        <v>31387.258246199937</v>
      </c>
      <c r="N230" s="29">
        <f t="shared" si="53"/>
        <v>2.9999999999999997E-4</v>
      </c>
      <c r="O230" s="30">
        <f t="shared" si="49"/>
        <v>13.858000000000001</v>
      </c>
      <c r="P230" s="30">
        <f t="shared" si="50"/>
        <v>12</v>
      </c>
      <c r="Q230" s="31">
        <v>15</v>
      </c>
      <c r="R230" s="31">
        <v>50000</v>
      </c>
      <c r="S230" s="31">
        <f t="shared" si="58"/>
        <v>300000</v>
      </c>
      <c r="T230" s="32">
        <f>0</f>
        <v>0</v>
      </c>
      <c r="U230" s="31">
        <f t="shared" si="51"/>
        <v>0</v>
      </c>
      <c r="V230" s="30">
        <f t="shared" si="52"/>
        <v>0</v>
      </c>
      <c r="W230" s="30">
        <f t="shared" si="59"/>
        <v>0</v>
      </c>
      <c r="X230" s="31">
        <f t="shared" si="54"/>
        <v>0</v>
      </c>
    </row>
    <row r="231" spans="2:24" ht="15" thickBot="1" x14ac:dyDescent="0.35">
      <c r="B231" s="58" t="s">
        <v>32</v>
      </c>
      <c r="C231" s="34">
        <f t="shared" si="55"/>
        <v>2020</v>
      </c>
      <c r="D231" s="35">
        <v>43843</v>
      </c>
      <c r="E231" s="25">
        <f t="shared" si="60"/>
        <v>1</v>
      </c>
      <c r="F231" s="28">
        <f>0</f>
        <v>0</v>
      </c>
      <c r="G231" s="26">
        <f t="shared" si="48"/>
        <v>15</v>
      </c>
      <c r="H231" s="25">
        <f t="shared" si="61"/>
        <v>3405</v>
      </c>
      <c r="I231" s="25">
        <f t="shared" si="56"/>
        <v>26600</v>
      </c>
      <c r="J231" s="37">
        <v>0</v>
      </c>
      <c r="K231" s="41">
        <f t="shared" si="57"/>
        <v>5093.7972794999969</v>
      </c>
      <c r="L231" s="28">
        <f t="shared" si="62"/>
        <v>9.0015000000003056</v>
      </c>
      <c r="M231" s="31">
        <f t="shared" si="63"/>
        <v>31512.00103319994</v>
      </c>
      <c r="N231" s="29">
        <f t="shared" si="53"/>
        <v>2.9999999999999997E-4</v>
      </c>
      <c r="O231" s="30">
        <f t="shared" si="49"/>
        <v>13.858000000000001</v>
      </c>
      <c r="P231" s="30">
        <f t="shared" si="50"/>
        <v>12</v>
      </c>
      <c r="Q231" s="31">
        <v>15</v>
      </c>
      <c r="R231" s="31">
        <v>50000</v>
      </c>
      <c r="S231" s="31">
        <f t="shared" si="58"/>
        <v>300000</v>
      </c>
      <c r="T231" s="32">
        <f>0</f>
        <v>0</v>
      </c>
      <c r="U231" s="31">
        <f t="shared" si="51"/>
        <v>0</v>
      </c>
      <c r="V231" s="30">
        <f t="shared" si="52"/>
        <v>0</v>
      </c>
      <c r="W231" s="30">
        <f t="shared" si="59"/>
        <v>0</v>
      </c>
      <c r="X231" s="31">
        <f t="shared" si="54"/>
        <v>0</v>
      </c>
    </row>
    <row r="232" spans="2:24" ht="15" thickBot="1" x14ac:dyDescent="0.35">
      <c r="B232" s="58" t="s">
        <v>32</v>
      </c>
      <c r="C232" s="34">
        <f t="shared" si="55"/>
        <v>2020</v>
      </c>
      <c r="D232" s="35">
        <v>43844</v>
      </c>
      <c r="E232" s="25">
        <f t="shared" si="60"/>
        <v>1</v>
      </c>
      <c r="F232" s="28">
        <f>0</f>
        <v>0</v>
      </c>
      <c r="G232" s="26">
        <f t="shared" si="48"/>
        <v>15</v>
      </c>
      <c r="H232" s="25">
        <f t="shared" si="61"/>
        <v>3420</v>
      </c>
      <c r="I232" s="25">
        <f t="shared" si="56"/>
        <v>26600</v>
      </c>
      <c r="J232" s="37">
        <v>0</v>
      </c>
      <c r="K232" s="41">
        <f t="shared" si="57"/>
        <v>5102.8032794999972</v>
      </c>
      <c r="L232" s="28">
        <f t="shared" si="62"/>
        <v>9.0060000000003129</v>
      </c>
      <c r="M232" s="31">
        <f t="shared" si="63"/>
        <v>31636.806181199943</v>
      </c>
      <c r="N232" s="29">
        <f t="shared" si="53"/>
        <v>2.9999999999999997E-4</v>
      </c>
      <c r="O232" s="30">
        <f t="shared" si="49"/>
        <v>13.858000000000001</v>
      </c>
      <c r="P232" s="30">
        <f t="shared" si="50"/>
        <v>12</v>
      </c>
      <c r="Q232" s="31">
        <v>15</v>
      </c>
      <c r="R232" s="31">
        <v>50000</v>
      </c>
      <c r="S232" s="31">
        <f t="shared" si="58"/>
        <v>300000</v>
      </c>
      <c r="T232" s="32">
        <f>0</f>
        <v>0</v>
      </c>
      <c r="U232" s="31">
        <f t="shared" si="51"/>
        <v>0</v>
      </c>
      <c r="V232" s="30">
        <f t="shared" si="52"/>
        <v>0</v>
      </c>
      <c r="W232" s="30">
        <f t="shared" si="59"/>
        <v>0</v>
      </c>
      <c r="X232" s="31">
        <f t="shared" si="54"/>
        <v>0</v>
      </c>
    </row>
    <row r="233" spans="2:24" ht="15" thickBot="1" x14ac:dyDescent="0.35">
      <c r="B233" s="58" t="s">
        <v>32</v>
      </c>
      <c r="C233" s="34">
        <f t="shared" si="55"/>
        <v>2020</v>
      </c>
      <c r="D233" s="35">
        <v>43845</v>
      </c>
      <c r="E233" s="25">
        <f t="shared" si="60"/>
        <v>1</v>
      </c>
      <c r="F233" s="28">
        <f>0</f>
        <v>0</v>
      </c>
      <c r="G233" s="26">
        <f t="shared" si="48"/>
        <v>15</v>
      </c>
      <c r="H233" s="25">
        <f t="shared" si="61"/>
        <v>3435</v>
      </c>
      <c r="I233" s="25">
        <f t="shared" si="56"/>
        <v>26600</v>
      </c>
      <c r="J233" s="37">
        <v>0</v>
      </c>
      <c r="K233" s="41">
        <f t="shared" si="57"/>
        <v>5111.8137794999975</v>
      </c>
      <c r="L233" s="28">
        <f t="shared" si="62"/>
        <v>9.0105000000003201</v>
      </c>
      <c r="M233" s="31">
        <f t="shared" si="63"/>
        <v>31761.673690199947</v>
      </c>
      <c r="N233" s="29">
        <f t="shared" si="53"/>
        <v>2.9999999999999997E-4</v>
      </c>
      <c r="O233" s="30">
        <f t="shared" si="49"/>
        <v>13.858000000000001</v>
      </c>
      <c r="P233" s="30">
        <f t="shared" si="50"/>
        <v>12</v>
      </c>
      <c r="Q233" s="31">
        <v>15</v>
      </c>
      <c r="R233" s="31">
        <v>50000</v>
      </c>
      <c r="S233" s="31">
        <f t="shared" si="58"/>
        <v>300000</v>
      </c>
      <c r="T233" s="32">
        <f>0</f>
        <v>0</v>
      </c>
      <c r="U233" s="31">
        <f t="shared" si="51"/>
        <v>0</v>
      </c>
      <c r="V233" s="30">
        <f t="shared" si="52"/>
        <v>0</v>
      </c>
      <c r="W233" s="30">
        <f t="shared" si="59"/>
        <v>0</v>
      </c>
      <c r="X233" s="31">
        <f t="shared" si="54"/>
        <v>0</v>
      </c>
    </row>
    <row r="234" spans="2:24" ht="15" thickBot="1" x14ac:dyDescent="0.35">
      <c r="B234" s="58" t="s">
        <v>32</v>
      </c>
      <c r="C234" s="34">
        <f t="shared" si="55"/>
        <v>2020</v>
      </c>
      <c r="D234" s="35">
        <v>43846</v>
      </c>
      <c r="E234" s="25">
        <f t="shared" si="60"/>
        <v>1</v>
      </c>
      <c r="F234" s="28">
        <f>0</f>
        <v>0</v>
      </c>
      <c r="G234" s="26">
        <f t="shared" si="48"/>
        <v>15</v>
      </c>
      <c r="H234" s="25">
        <f t="shared" si="61"/>
        <v>3450</v>
      </c>
      <c r="I234" s="25">
        <f t="shared" si="56"/>
        <v>26600</v>
      </c>
      <c r="J234" s="37">
        <v>0</v>
      </c>
      <c r="K234" s="41">
        <f t="shared" si="57"/>
        <v>5120.8287794999978</v>
      </c>
      <c r="L234" s="28">
        <f t="shared" si="62"/>
        <v>9.0150000000003274</v>
      </c>
      <c r="M234" s="31">
        <f t="shared" si="63"/>
        <v>31886.60356019995</v>
      </c>
      <c r="N234" s="29">
        <f t="shared" si="53"/>
        <v>2.9999999999999997E-4</v>
      </c>
      <c r="O234" s="30">
        <f t="shared" si="49"/>
        <v>13.858000000000001</v>
      </c>
      <c r="P234" s="30">
        <f t="shared" si="50"/>
        <v>12</v>
      </c>
      <c r="Q234" s="31">
        <v>15</v>
      </c>
      <c r="R234" s="31">
        <v>50000</v>
      </c>
      <c r="S234" s="31">
        <f t="shared" si="58"/>
        <v>300000</v>
      </c>
      <c r="T234" s="32">
        <f>0</f>
        <v>0</v>
      </c>
      <c r="U234" s="31">
        <f t="shared" si="51"/>
        <v>0</v>
      </c>
      <c r="V234" s="30">
        <f t="shared" si="52"/>
        <v>0</v>
      </c>
      <c r="W234" s="30">
        <f t="shared" si="59"/>
        <v>0</v>
      </c>
      <c r="X234" s="31">
        <f t="shared" si="54"/>
        <v>0</v>
      </c>
    </row>
    <row r="235" spans="2:24" ht="15" thickBot="1" x14ac:dyDescent="0.35">
      <c r="B235" s="58" t="s">
        <v>32</v>
      </c>
      <c r="C235" s="34">
        <f t="shared" si="55"/>
        <v>2020</v>
      </c>
      <c r="D235" s="35">
        <v>43847</v>
      </c>
      <c r="E235" s="25">
        <f t="shared" si="60"/>
        <v>1</v>
      </c>
      <c r="F235" s="28">
        <f>0</f>
        <v>0</v>
      </c>
      <c r="G235" s="26">
        <f t="shared" si="48"/>
        <v>15</v>
      </c>
      <c r="H235" s="25">
        <f t="shared" si="61"/>
        <v>3465</v>
      </c>
      <c r="I235" s="25">
        <f t="shared" si="56"/>
        <v>26600</v>
      </c>
      <c r="J235" s="37">
        <v>0</v>
      </c>
      <c r="K235" s="41">
        <f t="shared" si="57"/>
        <v>5129.8482794999982</v>
      </c>
      <c r="L235" s="28">
        <f t="shared" si="62"/>
        <v>9.0195000000003347</v>
      </c>
      <c r="M235" s="31">
        <f t="shared" si="63"/>
        <v>32011.595791199954</v>
      </c>
      <c r="N235" s="29">
        <f t="shared" si="53"/>
        <v>2.9999999999999997E-4</v>
      </c>
      <c r="O235" s="30">
        <f t="shared" si="49"/>
        <v>13.858000000000001</v>
      </c>
      <c r="P235" s="30">
        <f t="shared" si="50"/>
        <v>12</v>
      </c>
      <c r="Q235" s="31">
        <v>15</v>
      </c>
      <c r="R235" s="31">
        <v>50000</v>
      </c>
      <c r="S235" s="31">
        <f t="shared" si="58"/>
        <v>300000</v>
      </c>
      <c r="T235" s="32">
        <f>0</f>
        <v>0</v>
      </c>
      <c r="U235" s="31">
        <f t="shared" si="51"/>
        <v>0</v>
      </c>
      <c r="V235" s="30">
        <f t="shared" si="52"/>
        <v>0</v>
      </c>
      <c r="W235" s="30">
        <f t="shared" si="59"/>
        <v>0</v>
      </c>
      <c r="X235" s="31">
        <f t="shared" si="54"/>
        <v>0</v>
      </c>
    </row>
    <row r="236" spans="2:24" ht="15" thickBot="1" x14ac:dyDescent="0.35">
      <c r="B236" s="58" t="s">
        <v>32</v>
      </c>
      <c r="C236" s="34">
        <f t="shared" si="55"/>
        <v>2020</v>
      </c>
      <c r="D236" s="35">
        <v>43848</v>
      </c>
      <c r="E236" s="25">
        <f t="shared" si="60"/>
        <v>1</v>
      </c>
      <c r="F236" s="28">
        <f>0</f>
        <v>0</v>
      </c>
      <c r="G236" s="26">
        <f t="shared" si="48"/>
        <v>15</v>
      </c>
      <c r="H236" s="25">
        <f t="shared" si="61"/>
        <v>3480</v>
      </c>
      <c r="I236" s="25">
        <f t="shared" si="56"/>
        <v>26600</v>
      </c>
      <c r="J236" s="37">
        <v>0</v>
      </c>
      <c r="K236" s="41">
        <f t="shared" si="57"/>
        <v>5138.8722794999985</v>
      </c>
      <c r="L236" s="28">
        <f t="shared" si="62"/>
        <v>9.024000000000342</v>
      </c>
      <c r="M236" s="31">
        <f t="shared" si="63"/>
        <v>32136.650383199958</v>
      </c>
      <c r="N236" s="29">
        <f t="shared" si="53"/>
        <v>2.9999999999999997E-4</v>
      </c>
      <c r="O236" s="30">
        <f t="shared" si="49"/>
        <v>13.858000000000001</v>
      </c>
      <c r="P236" s="30">
        <f t="shared" si="50"/>
        <v>12</v>
      </c>
      <c r="Q236" s="31">
        <v>15</v>
      </c>
      <c r="R236" s="31">
        <v>50000</v>
      </c>
      <c r="S236" s="31">
        <f t="shared" si="58"/>
        <v>300000</v>
      </c>
      <c r="T236" s="32">
        <f>0</f>
        <v>0</v>
      </c>
      <c r="U236" s="31">
        <f t="shared" si="51"/>
        <v>0</v>
      </c>
      <c r="V236" s="30">
        <f t="shared" si="52"/>
        <v>0</v>
      </c>
      <c r="W236" s="30">
        <f t="shared" si="59"/>
        <v>0</v>
      </c>
      <c r="X236" s="31">
        <f t="shared" si="54"/>
        <v>0</v>
      </c>
    </row>
    <row r="237" spans="2:24" ht="15" thickBot="1" x14ac:dyDescent="0.35">
      <c r="B237" s="58" t="s">
        <v>32</v>
      </c>
      <c r="C237" s="34">
        <f t="shared" si="55"/>
        <v>2020</v>
      </c>
      <c r="D237" s="35">
        <v>43849</v>
      </c>
      <c r="E237" s="25">
        <f t="shared" si="60"/>
        <v>1</v>
      </c>
      <c r="F237" s="28">
        <f>0</f>
        <v>0</v>
      </c>
      <c r="G237" s="26">
        <f t="shared" si="48"/>
        <v>15</v>
      </c>
      <c r="H237" s="25">
        <f t="shared" si="61"/>
        <v>3495</v>
      </c>
      <c r="I237" s="25">
        <f t="shared" si="56"/>
        <v>26600</v>
      </c>
      <c r="J237" s="37">
        <v>0</v>
      </c>
      <c r="K237" s="41">
        <f t="shared" si="57"/>
        <v>5147.9007794999989</v>
      </c>
      <c r="L237" s="28">
        <f t="shared" si="62"/>
        <v>9.0285000000003492</v>
      </c>
      <c r="M237" s="31">
        <f t="shared" si="63"/>
        <v>32261.767336199962</v>
      </c>
      <c r="N237" s="29">
        <f t="shared" si="53"/>
        <v>2.9999999999999997E-4</v>
      </c>
      <c r="O237" s="30">
        <f t="shared" si="49"/>
        <v>13.858000000000001</v>
      </c>
      <c r="P237" s="30">
        <f t="shared" si="50"/>
        <v>12</v>
      </c>
      <c r="Q237" s="31">
        <v>15</v>
      </c>
      <c r="R237" s="31">
        <v>50000</v>
      </c>
      <c r="S237" s="31">
        <f t="shared" si="58"/>
        <v>300000</v>
      </c>
      <c r="T237" s="32">
        <f>0</f>
        <v>0</v>
      </c>
      <c r="U237" s="31">
        <f t="shared" si="51"/>
        <v>0</v>
      </c>
      <c r="V237" s="30">
        <f t="shared" si="52"/>
        <v>0</v>
      </c>
      <c r="W237" s="30">
        <f t="shared" si="59"/>
        <v>0</v>
      </c>
      <c r="X237" s="31">
        <f t="shared" si="54"/>
        <v>0</v>
      </c>
    </row>
    <row r="238" spans="2:24" ht="15" thickBot="1" x14ac:dyDescent="0.35">
      <c r="B238" s="58" t="s">
        <v>32</v>
      </c>
      <c r="C238" s="34">
        <f t="shared" si="55"/>
        <v>2020</v>
      </c>
      <c r="D238" s="35">
        <v>43850</v>
      </c>
      <c r="E238" s="25">
        <f t="shared" si="60"/>
        <v>1</v>
      </c>
      <c r="F238" s="28">
        <f>0</f>
        <v>0</v>
      </c>
      <c r="G238" s="26">
        <f t="shared" si="48"/>
        <v>15</v>
      </c>
      <c r="H238" s="25">
        <f t="shared" si="61"/>
        <v>3510</v>
      </c>
      <c r="I238" s="25">
        <f t="shared" si="56"/>
        <v>26600</v>
      </c>
      <c r="J238" s="37">
        <v>0</v>
      </c>
      <c r="K238" s="41">
        <f t="shared" si="57"/>
        <v>5156.9337794999992</v>
      </c>
      <c r="L238" s="28">
        <f t="shared" si="62"/>
        <v>9.0330000000003565</v>
      </c>
      <c r="M238" s="31">
        <f t="shared" si="63"/>
        <v>32386.946650199967</v>
      </c>
      <c r="N238" s="29">
        <f t="shared" si="53"/>
        <v>2.9999999999999997E-4</v>
      </c>
      <c r="O238" s="30">
        <f t="shared" si="49"/>
        <v>13.858000000000001</v>
      </c>
      <c r="P238" s="30">
        <f t="shared" si="50"/>
        <v>12</v>
      </c>
      <c r="Q238" s="31">
        <v>15</v>
      </c>
      <c r="R238" s="31">
        <v>50000</v>
      </c>
      <c r="S238" s="31">
        <f t="shared" si="58"/>
        <v>300000</v>
      </c>
      <c r="T238" s="32">
        <f>0</f>
        <v>0</v>
      </c>
      <c r="U238" s="31">
        <f t="shared" si="51"/>
        <v>0</v>
      </c>
      <c r="V238" s="30">
        <f t="shared" si="52"/>
        <v>0</v>
      </c>
      <c r="W238" s="30">
        <f t="shared" si="59"/>
        <v>0</v>
      </c>
      <c r="X238" s="31">
        <f t="shared" si="54"/>
        <v>0</v>
      </c>
    </row>
    <row r="239" spans="2:24" ht="15" thickBot="1" x14ac:dyDescent="0.35">
      <c r="B239" s="58" t="s">
        <v>32</v>
      </c>
      <c r="C239" s="34">
        <f t="shared" si="55"/>
        <v>2020</v>
      </c>
      <c r="D239" s="35">
        <v>43851</v>
      </c>
      <c r="E239" s="25">
        <f t="shared" si="60"/>
        <v>1</v>
      </c>
      <c r="F239" s="28">
        <f>0</f>
        <v>0</v>
      </c>
      <c r="G239" s="26">
        <f t="shared" si="48"/>
        <v>15</v>
      </c>
      <c r="H239" s="25">
        <f t="shared" si="61"/>
        <v>3525</v>
      </c>
      <c r="I239" s="25">
        <f t="shared" si="56"/>
        <v>26600</v>
      </c>
      <c r="J239" s="37">
        <v>0</v>
      </c>
      <c r="K239" s="41">
        <f t="shared" si="57"/>
        <v>5165.9712794999996</v>
      </c>
      <c r="L239" s="28">
        <f t="shared" si="62"/>
        <v>9.0375000000003638</v>
      </c>
      <c r="M239" s="31">
        <f t="shared" si="63"/>
        <v>32512.188325199972</v>
      </c>
      <c r="N239" s="29">
        <f t="shared" si="53"/>
        <v>2.9999999999999997E-4</v>
      </c>
      <c r="O239" s="30">
        <f t="shared" si="49"/>
        <v>13.858000000000001</v>
      </c>
      <c r="P239" s="30">
        <f t="shared" si="50"/>
        <v>12</v>
      </c>
      <c r="Q239" s="31">
        <v>15</v>
      </c>
      <c r="R239" s="31">
        <v>50000</v>
      </c>
      <c r="S239" s="31">
        <f t="shared" si="58"/>
        <v>300000</v>
      </c>
      <c r="T239" s="32">
        <f>0</f>
        <v>0</v>
      </c>
      <c r="U239" s="31">
        <f t="shared" si="51"/>
        <v>0</v>
      </c>
      <c r="V239" s="30">
        <f t="shared" si="52"/>
        <v>0</v>
      </c>
      <c r="W239" s="30">
        <f t="shared" si="59"/>
        <v>0</v>
      </c>
      <c r="X239" s="31">
        <f t="shared" si="54"/>
        <v>0</v>
      </c>
    </row>
    <row r="240" spans="2:24" ht="15" thickBot="1" x14ac:dyDescent="0.35">
      <c r="B240" s="58" t="s">
        <v>32</v>
      </c>
      <c r="C240" s="34">
        <f t="shared" si="55"/>
        <v>2020</v>
      </c>
      <c r="D240" s="35">
        <v>43852</v>
      </c>
      <c r="E240" s="25">
        <f t="shared" si="60"/>
        <v>1</v>
      </c>
      <c r="F240" s="28">
        <f>0</f>
        <v>0</v>
      </c>
      <c r="G240" s="26">
        <f t="shared" si="48"/>
        <v>15</v>
      </c>
      <c r="H240" s="25">
        <f t="shared" si="61"/>
        <v>3540</v>
      </c>
      <c r="I240" s="25">
        <f t="shared" si="56"/>
        <v>26600</v>
      </c>
      <c r="J240" s="37">
        <v>0</v>
      </c>
      <c r="K240" s="41">
        <f t="shared" si="57"/>
        <v>5175.0132795</v>
      </c>
      <c r="L240" s="28">
        <f t="shared" si="62"/>
        <v>9.0420000000003711</v>
      </c>
      <c r="M240" s="31">
        <f t="shared" si="63"/>
        <v>32637.492361199977</v>
      </c>
      <c r="N240" s="29">
        <f t="shared" si="53"/>
        <v>2.9999999999999997E-4</v>
      </c>
      <c r="O240" s="30">
        <f t="shared" si="49"/>
        <v>13.858000000000001</v>
      </c>
      <c r="P240" s="30">
        <f t="shared" si="50"/>
        <v>12</v>
      </c>
      <c r="Q240" s="31">
        <v>15</v>
      </c>
      <c r="R240" s="31">
        <v>50000</v>
      </c>
      <c r="S240" s="31">
        <f t="shared" si="58"/>
        <v>300000</v>
      </c>
      <c r="T240" s="32">
        <f>0</f>
        <v>0</v>
      </c>
      <c r="U240" s="31">
        <f t="shared" si="51"/>
        <v>0</v>
      </c>
      <c r="V240" s="30">
        <f t="shared" si="52"/>
        <v>0</v>
      </c>
      <c r="W240" s="30">
        <f t="shared" si="59"/>
        <v>0</v>
      </c>
      <c r="X240" s="31">
        <f t="shared" si="54"/>
        <v>0</v>
      </c>
    </row>
    <row r="241" spans="2:24" ht="15" thickBot="1" x14ac:dyDescent="0.35">
      <c r="B241" s="58" t="s">
        <v>32</v>
      </c>
      <c r="C241" s="34">
        <f t="shared" si="55"/>
        <v>2020</v>
      </c>
      <c r="D241" s="35">
        <v>43853</v>
      </c>
      <c r="E241" s="25">
        <f t="shared" si="60"/>
        <v>1</v>
      </c>
      <c r="F241" s="28">
        <f>0</f>
        <v>0</v>
      </c>
      <c r="G241" s="26">
        <f t="shared" si="48"/>
        <v>15</v>
      </c>
      <c r="H241" s="25">
        <f t="shared" si="61"/>
        <v>3555</v>
      </c>
      <c r="I241" s="25">
        <f t="shared" si="56"/>
        <v>26600</v>
      </c>
      <c r="J241" s="37">
        <v>0</v>
      </c>
      <c r="K241" s="41">
        <f t="shared" si="57"/>
        <v>5184.0597795000003</v>
      </c>
      <c r="L241" s="28">
        <f t="shared" si="62"/>
        <v>9.0465000000003783</v>
      </c>
      <c r="M241" s="31">
        <f t="shared" si="63"/>
        <v>32762.858758199982</v>
      </c>
      <c r="N241" s="29">
        <f t="shared" si="53"/>
        <v>2.9999999999999997E-4</v>
      </c>
      <c r="O241" s="30">
        <f t="shared" si="49"/>
        <v>13.858000000000001</v>
      </c>
      <c r="P241" s="30">
        <f t="shared" si="50"/>
        <v>12</v>
      </c>
      <c r="Q241" s="31">
        <v>15</v>
      </c>
      <c r="R241" s="31">
        <v>50000</v>
      </c>
      <c r="S241" s="31">
        <f t="shared" si="58"/>
        <v>300000</v>
      </c>
      <c r="T241" s="32">
        <f>0</f>
        <v>0</v>
      </c>
      <c r="U241" s="31">
        <f t="shared" si="51"/>
        <v>0</v>
      </c>
      <c r="V241" s="30">
        <f t="shared" si="52"/>
        <v>0</v>
      </c>
      <c r="W241" s="30">
        <f t="shared" si="59"/>
        <v>0</v>
      </c>
      <c r="X241" s="31">
        <f t="shared" si="54"/>
        <v>0</v>
      </c>
    </row>
    <row r="242" spans="2:24" ht="15" thickBot="1" x14ac:dyDescent="0.35">
      <c r="B242" s="58" t="s">
        <v>32</v>
      </c>
      <c r="C242" s="34">
        <f t="shared" si="55"/>
        <v>2020</v>
      </c>
      <c r="D242" s="35">
        <v>43854</v>
      </c>
      <c r="E242" s="25">
        <f t="shared" si="60"/>
        <v>1</v>
      </c>
      <c r="F242" s="28">
        <f>0</f>
        <v>0</v>
      </c>
      <c r="G242" s="26">
        <f t="shared" si="48"/>
        <v>15</v>
      </c>
      <c r="H242" s="25">
        <f t="shared" si="61"/>
        <v>3570</v>
      </c>
      <c r="I242" s="25">
        <f t="shared" si="56"/>
        <v>26600</v>
      </c>
      <c r="J242" s="37">
        <v>0</v>
      </c>
      <c r="K242" s="41">
        <f t="shared" si="57"/>
        <v>5193.1107795000007</v>
      </c>
      <c r="L242" s="28">
        <f t="shared" si="62"/>
        <v>9.0510000000003856</v>
      </c>
      <c r="M242" s="31">
        <f t="shared" si="63"/>
        <v>32888.287516199984</v>
      </c>
      <c r="N242" s="29">
        <f t="shared" si="53"/>
        <v>2.9999999999999997E-4</v>
      </c>
      <c r="O242" s="30">
        <f t="shared" si="49"/>
        <v>13.858000000000001</v>
      </c>
      <c r="P242" s="30">
        <f t="shared" si="50"/>
        <v>12</v>
      </c>
      <c r="Q242" s="31">
        <v>15</v>
      </c>
      <c r="R242" s="31">
        <v>50000</v>
      </c>
      <c r="S242" s="31">
        <f t="shared" si="58"/>
        <v>300000</v>
      </c>
      <c r="T242" s="32">
        <f>0</f>
        <v>0</v>
      </c>
      <c r="U242" s="31">
        <f t="shared" si="51"/>
        <v>0</v>
      </c>
      <c r="V242" s="30">
        <f t="shared" si="52"/>
        <v>0</v>
      </c>
      <c r="W242" s="30">
        <f t="shared" si="59"/>
        <v>0</v>
      </c>
      <c r="X242" s="31">
        <f t="shared" si="54"/>
        <v>0</v>
      </c>
    </row>
    <row r="243" spans="2:24" ht="15" thickBot="1" x14ac:dyDescent="0.35">
      <c r="B243" s="58" t="s">
        <v>32</v>
      </c>
      <c r="C243" s="34">
        <f t="shared" si="55"/>
        <v>2020</v>
      </c>
      <c r="D243" s="35">
        <v>43855</v>
      </c>
      <c r="E243" s="25">
        <f t="shared" si="60"/>
        <v>1</v>
      </c>
      <c r="F243" s="28">
        <f>0</f>
        <v>0</v>
      </c>
      <c r="G243" s="26">
        <f t="shared" si="48"/>
        <v>15</v>
      </c>
      <c r="H243" s="25">
        <f t="shared" si="61"/>
        <v>3585</v>
      </c>
      <c r="I243" s="25">
        <f t="shared" si="56"/>
        <v>26600</v>
      </c>
      <c r="J243" s="37">
        <v>0</v>
      </c>
      <c r="K243" s="41">
        <f t="shared" si="57"/>
        <v>5202.1662795000011</v>
      </c>
      <c r="L243" s="28">
        <f t="shared" si="62"/>
        <v>9.0555000000003929</v>
      </c>
      <c r="M243" s="31">
        <f t="shared" si="63"/>
        <v>33013.778635199989</v>
      </c>
      <c r="N243" s="29">
        <f t="shared" si="53"/>
        <v>2.9999999999999997E-4</v>
      </c>
      <c r="O243" s="30">
        <f t="shared" si="49"/>
        <v>13.858000000000001</v>
      </c>
      <c r="P243" s="30">
        <f t="shared" si="50"/>
        <v>12</v>
      </c>
      <c r="Q243" s="31">
        <v>15</v>
      </c>
      <c r="R243" s="31">
        <v>50000</v>
      </c>
      <c r="S243" s="31">
        <f t="shared" si="58"/>
        <v>300000</v>
      </c>
      <c r="T243" s="32">
        <f>0</f>
        <v>0</v>
      </c>
      <c r="U243" s="31">
        <f t="shared" si="51"/>
        <v>0</v>
      </c>
      <c r="V243" s="30">
        <f t="shared" si="52"/>
        <v>0</v>
      </c>
      <c r="W243" s="30">
        <f t="shared" si="59"/>
        <v>0</v>
      </c>
      <c r="X243" s="31">
        <f t="shared" si="54"/>
        <v>0</v>
      </c>
    </row>
    <row r="244" spans="2:24" ht="15" thickBot="1" x14ac:dyDescent="0.35">
      <c r="B244" s="58" t="s">
        <v>32</v>
      </c>
      <c r="C244" s="34">
        <f t="shared" si="55"/>
        <v>2020</v>
      </c>
      <c r="D244" s="35">
        <v>43856</v>
      </c>
      <c r="E244" s="25">
        <f t="shared" si="60"/>
        <v>1</v>
      </c>
      <c r="F244" s="28">
        <f>0</f>
        <v>0</v>
      </c>
      <c r="G244" s="26">
        <f t="shared" si="48"/>
        <v>15</v>
      </c>
      <c r="H244" s="25">
        <f t="shared" si="61"/>
        <v>3600</v>
      </c>
      <c r="I244" s="25">
        <f t="shared" si="56"/>
        <v>26600</v>
      </c>
      <c r="J244" s="37">
        <v>0</v>
      </c>
      <c r="K244" s="41">
        <f t="shared" si="57"/>
        <v>5211.2262795000015</v>
      </c>
      <c r="L244" s="28">
        <f t="shared" si="62"/>
        <v>9.0600000000004002</v>
      </c>
      <c r="M244" s="31">
        <f t="shared" si="63"/>
        <v>33139.332115199992</v>
      </c>
      <c r="N244" s="29">
        <f t="shared" si="53"/>
        <v>2.9999999999999997E-4</v>
      </c>
      <c r="O244" s="30">
        <f t="shared" si="49"/>
        <v>13.858000000000001</v>
      </c>
      <c r="P244" s="30">
        <f t="shared" si="50"/>
        <v>12</v>
      </c>
      <c r="Q244" s="31">
        <v>15</v>
      </c>
      <c r="R244" s="31">
        <v>50000</v>
      </c>
      <c r="S244" s="31">
        <f t="shared" si="58"/>
        <v>300000</v>
      </c>
      <c r="T244" s="32">
        <f>0</f>
        <v>0</v>
      </c>
      <c r="U244" s="31">
        <f t="shared" si="51"/>
        <v>0</v>
      </c>
      <c r="V244" s="30">
        <f t="shared" si="52"/>
        <v>0</v>
      </c>
      <c r="W244" s="30">
        <f t="shared" si="59"/>
        <v>0</v>
      </c>
      <c r="X244" s="31">
        <f t="shared" si="54"/>
        <v>0</v>
      </c>
    </row>
    <row r="245" spans="2:24" ht="15" thickBot="1" x14ac:dyDescent="0.35">
      <c r="B245" s="58" t="s">
        <v>32</v>
      </c>
      <c r="C245" s="34">
        <f t="shared" si="55"/>
        <v>2020</v>
      </c>
      <c r="D245" s="35">
        <v>43857</v>
      </c>
      <c r="E245" s="25">
        <f t="shared" si="60"/>
        <v>1</v>
      </c>
      <c r="F245" s="28">
        <f>0</f>
        <v>0</v>
      </c>
      <c r="G245" s="26">
        <f t="shared" si="48"/>
        <v>15</v>
      </c>
      <c r="H245" s="25">
        <f t="shared" si="61"/>
        <v>3615</v>
      </c>
      <c r="I245" s="25">
        <f t="shared" si="56"/>
        <v>26600</v>
      </c>
      <c r="J245" s="37">
        <v>0</v>
      </c>
      <c r="K245" s="41">
        <f t="shared" si="57"/>
        <v>5220.2907795000019</v>
      </c>
      <c r="L245" s="28">
        <f t="shared" si="62"/>
        <v>9.0645000000004075</v>
      </c>
      <c r="M245" s="31">
        <f t="shared" si="63"/>
        <v>33264.947956199998</v>
      </c>
      <c r="N245" s="29">
        <f t="shared" si="53"/>
        <v>2.9999999999999997E-4</v>
      </c>
      <c r="O245" s="30">
        <f t="shared" si="49"/>
        <v>13.858000000000001</v>
      </c>
      <c r="P245" s="30">
        <f t="shared" si="50"/>
        <v>12</v>
      </c>
      <c r="Q245" s="31">
        <v>15</v>
      </c>
      <c r="R245" s="31">
        <v>50000</v>
      </c>
      <c r="S245" s="31">
        <f t="shared" si="58"/>
        <v>300000</v>
      </c>
      <c r="T245" s="32">
        <f>0</f>
        <v>0</v>
      </c>
      <c r="U245" s="31">
        <f t="shared" si="51"/>
        <v>0</v>
      </c>
      <c r="V245" s="30">
        <f t="shared" si="52"/>
        <v>0</v>
      </c>
      <c r="W245" s="30">
        <f t="shared" si="59"/>
        <v>0</v>
      </c>
      <c r="X245" s="31">
        <f t="shared" si="54"/>
        <v>0</v>
      </c>
    </row>
    <row r="246" spans="2:24" ht="15" thickBot="1" x14ac:dyDescent="0.35">
      <c r="B246" s="58" t="s">
        <v>32</v>
      </c>
      <c r="C246" s="34">
        <f t="shared" si="55"/>
        <v>2020</v>
      </c>
      <c r="D246" s="35">
        <v>43858</v>
      </c>
      <c r="E246" s="25">
        <f t="shared" si="60"/>
        <v>1</v>
      </c>
      <c r="F246" s="28">
        <f>0</f>
        <v>0</v>
      </c>
      <c r="G246" s="26">
        <f t="shared" si="48"/>
        <v>15</v>
      </c>
      <c r="H246" s="25">
        <f t="shared" si="61"/>
        <v>3630</v>
      </c>
      <c r="I246" s="25">
        <f t="shared" si="56"/>
        <v>26600</v>
      </c>
      <c r="J246" s="37">
        <v>0</v>
      </c>
      <c r="K246" s="41">
        <f t="shared" si="57"/>
        <v>5229.3597795000023</v>
      </c>
      <c r="L246" s="28">
        <f t="shared" si="62"/>
        <v>9.0690000000004147</v>
      </c>
      <c r="M246" s="31">
        <f t="shared" si="63"/>
        <v>33390.626158200001</v>
      </c>
      <c r="N246" s="29">
        <f t="shared" si="53"/>
        <v>2.9999999999999997E-4</v>
      </c>
      <c r="O246" s="30">
        <f t="shared" si="49"/>
        <v>13.858000000000001</v>
      </c>
      <c r="P246" s="30">
        <f t="shared" si="50"/>
        <v>12</v>
      </c>
      <c r="Q246" s="31">
        <v>15</v>
      </c>
      <c r="R246" s="31">
        <v>50000</v>
      </c>
      <c r="S246" s="31">
        <f t="shared" si="58"/>
        <v>300000</v>
      </c>
      <c r="T246" s="32">
        <f>0</f>
        <v>0</v>
      </c>
      <c r="U246" s="31">
        <f t="shared" si="51"/>
        <v>0</v>
      </c>
      <c r="V246" s="30">
        <f t="shared" si="52"/>
        <v>0</v>
      </c>
      <c r="W246" s="30">
        <f t="shared" si="59"/>
        <v>0</v>
      </c>
      <c r="X246" s="31">
        <f t="shared" si="54"/>
        <v>0</v>
      </c>
    </row>
    <row r="247" spans="2:24" ht="15" thickBot="1" x14ac:dyDescent="0.35">
      <c r="B247" s="58" t="s">
        <v>32</v>
      </c>
      <c r="C247" s="34">
        <f t="shared" si="55"/>
        <v>2020</v>
      </c>
      <c r="D247" s="35">
        <v>43859</v>
      </c>
      <c r="E247" s="25">
        <f t="shared" si="60"/>
        <v>1</v>
      </c>
      <c r="F247" s="28">
        <f>0</f>
        <v>0</v>
      </c>
      <c r="G247" s="26">
        <f t="shared" si="48"/>
        <v>15</v>
      </c>
      <c r="H247" s="25">
        <f t="shared" si="61"/>
        <v>3645</v>
      </c>
      <c r="I247" s="25">
        <f t="shared" si="56"/>
        <v>26600</v>
      </c>
      <c r="J247" s="37">
        <v>0</v>
      </c>
      <c r="K247" s="41">
        <f t="shared" si="57"/>
        <v>5238.4332795000028</v>
      </c>
      <c r="L247" s="28">
        <f t="shared" si="62"/>
        <v>9.073500000000422</v>
      </c>
      <c r="M247" s="31">
        <f t="shared" si="63"/>
        <v>33516.366721200007</v>
      </c>
      <c r="N247" s="29">
        <f t="shared" si="53"/>
        <v>2.9999999999999997E-4</v>
      </c>
      <c r="O247" s="30">
        <f t="shared" si="49"/>
        <v>13.858000000000001</v>
      </c>
      <c r="P247" s="30">
        <f t="shared" si="50"/>
        <v>12</v>
      </c>
      <c r="Q247" s="31">
        <v>15</v>
      </c>
      <c r="R247" s="31">
        <v>50000</v>
      </c>
      <c r="S247" s="31">
        <f t="shared" si="58"/>
        <v>300000</v>
      </c>
      <c r="T247" s="32">
        <f>0</f>
        <v>0</v>
      </c>
      <c r="U247" s="31">
        <f t="shared" si="51"/>
        <v>0</v>
      </c>
      <c r="V247" s="30">
        <f t="shared" si="52"/>
        <v>0</v>
      </c>
      <c r="W247" s="30">
        <f t="shared" si="59"/>
        <v>0</v>
      </c>
      <c r="X247" s="31">
        <f t="shared" si="54"/>
        <v>0</v>
      </c>
    </row>
    <row r="248" spans="2:24" ht="15" thickBot="1" x14ac:dyDescent="0.35">
      <c r="B248" s="58" t="s">
        <v>32</v>
      </c>
      <c r="C248" s="34">
        <f t="shared" si="55"/>
        <v>2020</v>
      </c>
      <c r="D248" s="35">
        <v>43860</v>
      </c>
      <c r="E248" s="25">
        <f t="shared" si="60"/>
        <v>1</v>
      </c>
      <c r="F248" s="28">
        <f>0</f>
        <v>0</v>
      </c>
      <c r="G248" s="26">
        <f t="shared" si="48"/>
        <v>15</v>
      </c>
      <c r="H248" s="25">
        <f t="shared" si="61"/>
        <v>3660</v>
      </c>
      <c r="I248" s="25">
        <f t="shared" si="56"/>
        <v>26600</v>
      </c>
      <c r="J248" s="37">
        <v>0</v>
      </c>
      <c r="K248" s="41">
        <f t="shared" si="57"/>
        <v>5247.5112795000032</v>
      </c>
      <c r="L248" s="28">
        <f t="shared" si="62"/>
        <v>9.0780000000004293</v>
      </c>
      <c r="M248" s="31">
        <f t="shared" si="63"/>
        <v>33642.169645200011</v>
      </c>
      <c r="N248" s="29">
        <f t="shared" si="53"/>
        <v>2.9999999999999997E-4</v>
      </c>
      <c r="O248" s="30">
        <f t="shared" si="49"/>
        <v>13.858000000000001</v>
      </c>
      <c r="P248" s="30">
        <f t="shared" si="50"/>
        <v>12</v>
      </c>
      <c r="Q248" s="31">
        <v>15</v>
      </c>
      <c r="R248" s="31">
        <v>50000</v>
      </c>
      <c r="S248" s="31">
        <f t="shared" si="58"/>
        <v>300000</v>
      </c>
      <c r="T248" s="32">
        <f>0</f>
        <v>0</v>
      </c>
      <c r="U248" s="31">
        <f t="shared" si="51"/>
        <v>0</v>
      </c>
      <c r="V248" s="30">
        <f t="shared" si="52"/>
        <v>0</v>
      </c>
      <c r="W248" s="30">
        <f t="shared" si="59"/>
        <v>0</v>
      </c>
      <c r="X248" s="31">
        <f t="shared" si="54"/>
        <v>0</v>
      </c>
    </row>
    <row r="249" spans="2:24" ht="15" thickBot="1" x14ac:dyDescent="0.35">
      <c r="B249" s="58" t="s">
        <v>32</v>
      </c>
      <c r="C249" s="34">
        <f t="shared" si="55"/>
        <v>2020</v>
      </c>
      <c r="D249" s="35">
        <v>43861</v>
      </c>
      <c r="E249" s="25">
        <f t="shared" si="60"/>
        <v>1</v>
      </c>
      <c r="F249" s="28">
        <f>0</f>
        <v>0</v>
      </c>
      <c r="G249" s="26">
        <f t="shared" si="48"/>
        <v>15</v>
      </c>
      <c r="H249" s="25">
        <f t="shared" si="61"/>
        <v>3675</v>
      </c>
      <c r="I249" s="25">
        <f t="shared" si="56"/>
        <v>26600</v>
      </c>
      <c r="J249" s="37">
        <v>0</v>
      </c>
      <c r="K249" s="41">
        <f t="shared" si="57"/>
        <v>5256.5937795000036</v>
      </c>
      <c r="L249" s="28">
        <f t="shared" si="62"/>
        <v>9.0825000000004366</v>
      </c>
      <c r="M249" s="31">
        <f t="shared" si="63"/>
        <v>33768.034930200018</v>
      </c>
      <c r="N249" s="29">
        <f t="shared" si="53"/>
        <v>2.9999999999999997E-4</v>
      </c>
      <c r="O249" s="30">
        <f t="shared" si="49"/>
        <v>13.858000000000001</v>
      </c>
      <c r="P249" s="30">
        <f t="shared" si="50"/>
        <v>12</v>
      </c>
      <c r="Q249" s="31">
        <v>15</v>
      </c>
      <c r="R249" s="31">
        <v>50000</v>
      </c>
      <c r="S249" s="31">
        <f t="shared" si="58"/>
        <v>300000</v>
      </c>
      <c r="T249" s="32">
        <f>0</f>
        <v>0</v>
      </c>
      <c r="U249" s="31">
        <f t="shared" si="51"/>
        <v>0</v>
      </c>
      <c r="V249" s="30">
        <f t="shared" si="52"/>
        <v>0</v>
      </c>
      <c r="W249" s="30">
        <f t="shared" si="59"/>
        <v>0</v>
      </c>
      <c r="X249" s="31">
        <f t="shared" si="54"/>
        <v>0</v>
      </c>
    </row>
    <row r="250" spans="2:24" ht="15" thickBot="1" x14ac:dyDescent="0.35">
      <c r="B250" s="58" t="s">
        <v>32</v>
      </c>
      <c r="C250" s="34">
        <f t="shared" si="55"/>
        <v>2020</v>
      </c>
      <c r="D250" s="35">
        <v>43862</v>
      </c>
      <c r="E250" s="25">
        <f t="shared" si="60"/>
        <v>1</v>
      </c>
      <c r="F250" s="28">
        <f>0</f>
        <v>0</v>
      </c>
      <c r="G250" s="26">
        <f t="shared" si="48"/>
        <v>15</v>
      </c>
      <c r="H250" s="25">
        <f t="shared" si="61"/>
        <v>3690</v>
      </c>
      <c r="I250" s="25">
        <f t="shared" si="56"/>
        <v>26600</v>
      </c>
      <c r="J250" s="37">
        <v>0</v>
      </c>
      <c r="K250" s="41">
        <f t="shared" si="57"/>
        <v>5265.6807795000041</v>
      </c>
      <c r="L250" s="28">
        <f t="shared" si="62"/>
        <v>9.0870000000004438</v>
      </c>
      <c r="M250" s="31">
        <f t="shared" si="63"/>
        <v>33893.962576200021</v>
      </c>
      <c r="N250" s="29">
        <f t="shared" si="53"/>
        <v>2.9999999999999997E-4</v>
      </c>
      <c r="O250" s="30">
        <f t="shared" si="49"/>
        <v>13.858000000000001</v>
      </c>
      <c r="P250" s="30">
        <f t="shared" si="50"/>
        <v>12</v>
      </c>
      <c r="Q250" s="31">
        <v>15</v>
      </c>
      <c r="R250" s="31">
        <v>50000</v>
      </c>
      <c r="S250" s="31">
        <f t="shared" si="58"/>
        <v>300000</v>
      </c>
      <c r="T250" s="32">
        <f>0</f>
        <v>0</v>
      </c>
      <c r="U250" s="31">
        <f t="shared" si="51"/>
        <v>0</v>
      </c>
      <c r="V250" s="30">
        <f t="shared" si="52"/>
        <v>0</v>
      </c>
      <c r="W250" s="30">
        <f t="shared" si="59"/>
        <v>0</v>
      </c>
      <c r="X250" s="31">
        <f t="shared" si="54"/>
        <v>0</v>
      </c>
    </row>
    <row r="251" spans="2:24" ht="15" thickBot="1" x14ac:dyDescent="0.35">
      <c r="B251" s="58" t="s">
        <v>32</v>
      </c>
      <c r="C251" s="34">
        <f t="shared" si="55"/>
        <v>2020</v>
      </c>
      <c r="D251" s="35">
        <v>43863</v>
      </c>
      <c r="E251" s="25">
        <f t="shared" si="60"/>
        <v>1</v>
      </c>
      <c r="F251" s="28">
        <f>0</f>
        <v>0</v>
      </c>
      <c r="G251" s="26">
        <f t="shared" si="48"/>
        <v>15</v>
      </c>
      <c r="H251" s="25">
        <f t="shared" si="61"/>
        <v>3705</v>
      </c>
      <c r="I251" s="25">
        <f t="shared" si="56"/>
        <v>26600</v>
      </c>
      <c r="J251" s="37">
        <v>0</v>
      </c>
      <c r="K251" s="41">
        <f t="shared" si="57"/>
        <v>5274.7722795000045</v>
      </c>
      <c r="L251" s="28">
        <f t="shared" si="62"/>
        <v>9.0915000000004511</v>
      </c>
      <c r="M251" s="31">
        <f t="shared" si="63"/>
        <v>34019.952583200029</v>
      </c>
      <c r="N251" s="29">
        <f t="shared" si="53"/>
        <v>2.9999999999999997E-4</v>
      </c>
      <c r="O251" s="30">
        <f t="shared" si="49"/>
        <v>13.858000000000001</v>
      </c>
      <c r="P251" s="30">
        <f t="shared" si="50"/>
        <v>12</v>
      </c>
      <c r="Q251" s="31">
        <v>15</v>
      </c>
      <c r="R251" s="31">
        <v>50000</v>
      </c>
      <c r="S251" s="31">
        <f t="shared" si="58"/>
        <v>300000</v>
      </c>
      <c r="T251" s="32">
        <f>0</f>
        <v>0</v>
      </c>
      <c r="U251" s="31">
        <f t="shared" si="51"/>
        <v>0</v>
      </c>
      <c r="V251" s="30">
        <f t="shared" si="52"/>
        <v>0</v>
      </c>
      <c r="W251" s="30">
        <f t="shared" si="59"/>
        <v>0</v>
      </c>
      <c r="X251" s="31">
        <f t="shared" si="54"/>
        <v>0</v>
      </c>
    </row>
    <row r="252" spans="2:24" ht="15" thickBot="1" x14ac:dyDescent="0.35">
      <c r="B252" s="58" t="s">
        <v>32</v>
      </c>
      <c r="C252" s="34">
        <f t="shared" si="55"/>
        <v>2020</v>
      </c>
      <c r="D252" s="35">
        <v>43864</v>
      </c>
      <c r="E252" s="25">
        <f t="shared" si="60"/>
        <v>1</v>
      </c>
      <c r="F252" s="28">
        <f>0</f>
        <v>0</v>
      </c>
      <c r="G252" s="26">
        <f t="shared" si="48"/>
        <v>15</v>
      </c>
      <c r="H252" s="25">
        <f t="shared" si="61"/>
        <v>3720</v>
      </c>
      <c r="I252" s="25">
        <f t="shared" si="56"/>
        <v>26600</v>
      </c>
      <c r="J252" s="37">
        <v>0</v>
      </c>
      <c r="K252" s="41">
        <f t="shared" si="57"/>
        <v>5283.8682795000041</v>
      </c>
      <c r="L252" s="28">
        <f t="shared" si="62"/>
        <v>9.0959999999995489</v>
      </c>
      <c r="M252" s="31">
        <f t="shared" si="63"/>
        <v>34146.004951200026</v>
      </c>
      <c r="N252" s="29">
        <f t="shared" si="53"/>
        <v>2.9999999999999997E-4</v>
      </c>
      <c r="O252" s="30">
        <f t="shared" si="49"/>
        <v>13.858000000000001</v>
      </c>
      <c r="P252" s="30">
        <f t="shared" si="50"/>
        <v>12</v>
      </c>
      <c r="Q252" s="31">
        <v>15</v>
      </c>
      <c r="R252" s="31">
        <v>50000</v>
      </c>
      <c r="S252" s="31">
        <f t="shared" si="58"/>
        <v>300000</v>
      </c>
      <c r="T252" s="32">
        <f>0</f>
        <v>0</v>
      </c>
      <c r="U252" s="31">
        <f t="shared" si="51"/>
        <v>0</v>
      </c>
      <c r="V252" s="30">
        <f t="shared" si="52"/>
        <v>0</v>
      </c>
      <c r="W252" s="30">
        <f t="shared" si="59"/>
        <v>0</v>
      </c>
      <c r="X252" s="31">
        <f t="shared" si="54"/>
        <v>0</v>
      </c>
    </row>
    <row r="253" spans="2:24" ht="15" thickBot="1" x14ac:dyDescent="0.35">
      <c r="B253" s="58" t="s">
        <v>32</v>
      </c>
      <c r="C253" s="34">
        <f t="shared" si="55"/>
        <v>2020</v>
      </c>
      <c r="D253" s="35">
        <v>43865</v>
      </c>
      <c r="E253" s="25">
        <f t="shared" si="60"/>
        <v>1</v>
      </c>
      <c r="F253" s="28">
        <f>0</f>
        <v>0</v>
      </c>
      <c r="G253" s="26">
        <f t="shared" si="48"/>
        <v>15</v>
      </c>
      <c r="H253" s="25">
        <f t="shared" si="61"/>
        <v>3735</v>
      </c>
      <c r="I253" s="25">
        <f t="shared" si="56"/>
        <v>26600</v>
      </c>
      <c r="J253" s="37">
        <v>0</v>
      </c>
      <c r="K253" s="41">
        <f t="shared" si="57"/>
        <v>5292.9687795000036</v>
      </c>
      <c r="L253" s="28">
        <f t="shared" si="62"/>
        <v>9.1004999999995562</v>
      </c>
      <c r="M253" s="31">
        <f t="shared" si="63"/>
        <v>34272.11968020002</v>
      </c>
      <c r="N253" s="29">
        <f t="shared" si="53"/>
        <v>2.9999999999999997E-4</v>
      </c>
      <c r="O253" s="30">
        <f t="shared" si="49"/>
        <v>13.858000000000001</v>
      </c>
      <c r="P253" s="30">
        <f t="shared" si="50"/>
        <v>12</v>
      </c>
      <c r="Q253" s="31">
        <v>15</v>
      </c>
      <c r="R253" s="31">
        <v>50000</v>
      </c>
      <c r="S253" s="31">
        <f t="shared" si="58"/>
        <v>300000</v>
      </c>
      <c r="T253" s="32">
        <f>0</f>
        <v>0</v>
      </c>
      <c r="U253" s="31">
        <f t="shared" si="51"/>
        <v>0</v>
      </c>
      <c r="V253" s="30">
        <f t="shared" si="52"/>
        <v>0</v>
      </c>
      <c r="W253" s="30">
        <f t="shared" si="59"/>
        <v>0</v>
      </c>
      <c r="X253" s="31">
        <f t="shared" si="54"/>
        <v>0</v>
      </c>
    </row>
    <row r="254" spans="2:24" ht="15" thickBot="1" x14ac:dyDescent="0.35">
      <c r="B254" s="58" t="s">
        <v>32</v>
      </c>
      <c r="C254" s="34">
        <f t="shared" si="55"/>
        <v>2020</v>
      </c>
      <c r="D254" s="35">
        <v>43866</v>
      </c>
      <c r="E254" s="25">
        <f t="shared" si="60"/>
        <v>1</v>
      </c>
      <c r="F254" s="28">
        <f>0</f>
        <v>0</v>
      </c>
      <c r="G254" s="26">
        <f t="shared" si="48"/>
        <v>15</v>
      </c>
      <c r="H254" s="25">
        <f t="shared" si="61"/>
        <v>3750</v>
      </c>
      <c r="I254" s="25">
        <f t="shared" si="56"/>
        <v>26600</v>
      </c>
      <c r="J254" s="37">
        <v>0</v>
      </c>
      <c r="K254" s="41">
        <f t="shared" si="57"/>
        <v>5302.0737795000032</v>
      </c>
      <c r="L254" s="28">
        <f t="shared" si="62"/>
        <v>9.1049999999995634</v>
      </c>
      <c r="M254" s="31">
        <f t="shared" si="63"/>
        <v>34398.296770200017</v>
      </c>
      <c r="N254" s="29">
        <f t="shared" si="53"/>
        <v>2.9999999999999997E-4</v>
      </c>
      <c r="O254" s="30">
        <f t="shared" si="49"/>
        <v>13.858000000000001</v>
      </c>
      <c r="P254" s="30">
        <f t="shared" si="50"/>
        <v>12</v>
      </c>
      <c r="Q254" s="31">
        <v>15</v>
      </c>
      <c r="R254" s="31">
        <v>50000</v>
      </c>
      <c r="S254" s="31">
        <f t="shared" si="58"/>
        <v>300000</v>
      </c>
      <c r="T254" s="32">
        <f>0</f>
        <v>0</v>
      </c>
      <c r="U254" s="31">
        <f t="shared" si="51"/>
        <v>0</v>
      </c>
      <c r="V254" s="30">
        <f t="shared" si="52"/>
        <v>0</v>
      </c>
      <c r="W254" s="30">
        <f t="shared" si="59"/>
        <v>0</v>
      </c>
      <c r="X254" s="31">
        <f t="shared" si="54"/>
        <v>0</v>
      </c>
    </row>
    <row r="255" spans="2:24" ht="15" thickBot="1" x14ac:dyDescent="0.35">
      <c r="B255" s="58" t="s">
        <v>32</v>
      </c>
      <c r="C255" s="34">
        <f t="shared" si="55"/>
        <v>2020</v>
      </c>
      <c r="D255" s="35">
        <v>43867</v>
      </c>
      <c r="E255" s="25">
        <f t="shared" si="60"/>
        <v>1</v>
      </c>
      <c r="F255" s="28">
        <f>0</f>
        <v>0</v>
      </c>
      <c r="G255" s="26">
        <f t="shared" si="48"/>
        <v>15</v>
      </c>
      <c r="H255" s="25">
        <f t="shared" si="61"/>
        <v>3765</v>
      </c>
      <c r="I255" s="25">
        <f t="shared" si="56"/>
        <v>26600</v>
      </c>
      <c r="J255" s="37">
        <v>0</v>
      </c>
      <c r="K255" s="41">
        <f t="shared" si="57"/>
        <v>5311.1832795000028</v>
      </c>
      <c r="L255" s="28">
        <f t="shared" si="62"/>
        <v>9.1094999999995707</v>
      </c>
      <c r="M255" s="31">
        <f t="shared" si="63"/>
        <v>34524.536221200011</v>
      </c>
      <c r="N255" s="29">
        <f t="shared" si="53"/>
        <v>2.9999999999999997E-4</v>
      </c>
      <c r="O255" s="30">
        <f t="shared" si="49"/>
        <v>13.858000000000001</v>
      </c>
      <c r="P255" s="30">
        <f t="shared" si="50"/>
        <v>12</v>
      </c>
      <c r="Q255" s="31">
        <v>15</v>
      </c>
      <c r="R255" s="31">
        <v>50000</v>
      </c>
      <c r="S255" s="31">
        <f t="shared" si="58"/>
        <v>300000</v>
      </c>
      <c r="T255" s="32">
        <f>0</f>
        <v>0</v>
      </c>
      <c r="U255" s="31">
        <f t="shared" si="51"/>
        <v>0</v>
      </c>
      <c r="V255" s="30">
        <f t="shared" si="52"/>
        <v>0</v>
      </c>
      <c r="W255" s="30">
        <f t="shared" si="59"/>
        <v>0</v>
      </c>
      <c r="X255" s="31">
        <f t="shared" si="54"/>
        <v>0</v>
      </c>
    </row>
    <row r="256" spans="2:24" ht="15" thickBot="1" x14ac:dyDescent="0.35">
      <c r="B256" s="58" t="s">
        <v>32</v>
      </c>
      <c r="C256" s="34">
        <f t="shared" si="55"/>
        <v>2020</v>
      </c>
      <c r="D256" s="35">
        <v>43868</v>
      </c>
      <c r="E256" s="25">
        <f t="shared" si="60"/>
        <v>1</v>
      </c>
      <c r="F256" s="28">
        <f>0</f>
        <v>0</v>
      </c>
      <c r="G256" s="26">
        <f t="shared" si="48"/>
        <v>15</v>
      </c>
      <c r="H256" s="25">
        <f t="shared" si="61"/>
        <v>3780</v>
      </c>
      <c r="I256" s="25">
        <f t="shared" si="56"/>
        <v>26600</v>
      </c>
      <c r="J256" s="37">
        <v>0</v>
      </c>
      <c r="K256" s="41">
        <f t="shared" si="57"/>
        <v>5320.2972795000023</v>
      </c>
      <c r="L256" s="28">
        <f t="shared" si="62"/>
        <v>9.113999999999578</v>
      </c>
      <c r="M256" s="31">
        <f t="shared" si="63"/>
        <v>34650.838033200002</v>
      </c>
      <c r="N256" s="29">
        <f t="shared" si="53"/>
        <v>2.9999999999999997E-4</v>
      </c>
      <c r="O256" s="30">
        <f t="shared" si="49"/>
        <v>13.858000000000001</v>
      </c>
      <c r="P256" s="30">
        <f t="shared" si="50"/>
        <v>12</v>
      </c>
      <c r="Q256" s="31">
        <v>15</v>
      </c>
      <c r="R256" s="31">
        <v>50000</v>
      </c>
      <c r="S256" s="31">
        <f t="shared" si="58"/>
        <v>300000</v>
      </c>
      <c r="T256" s="32">
        <f>0</f>
        <v>0</v>
      </c>
      <c r="U256" s="31">
        <f t="shared" si="51"/>
        <v>0</v>
      </c>
      <c r="V256" s="30">
        <f t="shared" si="52"/>
        <v>0</v>
      </c>
      <c r="W256" s="30">
        <f t="shared" si="59"/>
        <v>0</v>
      </c>
      <c r="X256" s="31">
        <f t="shared" si="54"/>
        <v>0</v>
      </c>
    </row>
    <row r="257" spans="2:24" ht="15" thickBot="1" x14ac:dyDescent="0.35">
      <c r="B257" s="58" t="s">
        <v>32</v>
      </c>
      <c r="C257" s="34">
        <f t="shared" si="55"/>
        <v>2020</v>
      </c>
      <c r="D257" s="35">
        <v>43869</v>
      </c>
      <c r="E257" s="25">
        <f t="shared" si="60"/>
        <v>1</v>
      </c>
      <c r="F257" s="28">
        <f>0</f>
        <v>0</v>
      </c>
      <c r="G257" s="26">
        <f t="shared" si="48"/>
        <v>15</v>
      </c>
      <c r="H257" s="25">
        <f t="shared" si="61"/>
        <v>3795</v>
      </c>
      <c r="I257" s="25">
        <f t="shared" si="56"/>
        <v>26600</v>
      </c>
      <c r="J257" s="37">
        <v>0</v>
      </c>
      <c r="K257" s="41">
        <f t="shared" si="57"/>
        <v>5329.4157795000019</v>
      </c>
      <c r="L257" s="28">
        <f t="shared" si="62"/>
        <v>9.1184999999995853</v>
      </c>
      <c r="M257" s="31">
        <f t="shared" si="63"/>
        <v>34777.202206199996</v>
      </c>
      <c r="N257" s="29">
        <f t="shared" si="53"/>
        <v>2.9999999999999997E-4</v>
      </c>
      <c r="O257" s="30">
        <f t="shared" si="49"/>
        <v>13.858000000000001</v>
      </c>
      <c r="P257" s="30">
        <f t="shared" si="50"/>
        <v>12</v>
      </c>
      <c r="Q257" s="31">
        <v>15</v>
      </c>
      <c r="R257" s="31">
        <v>50000</v>
      </c>
      <c r="S257" s="31">
        <f t="shared" si="58"/>
        <v>300000</v>
      </c>
      <c r="T257" s="32">
        <f>0</f>
        <v>0</v>
      </c>
      <c r="U257" s="31">
        <f t="shared" si="51"/>
        <v>0</v>
      </c>
      <c r="V257" s="30">
        <f t="shared" si="52"/>
        <v>0</v>
      </c>
      <c r="W257" s="30">
        <f t="shared" si="59"/>
        <v>0</v>
      </c>
      <c r="X257" s="31">
        <f t="shared" si="54"/>
        <v>0</v>
      </c>
    </row>
    <row r="258" spans="2:24" ht="15" thickBot="1" x14ac:dyDescent="0.35">
      <c r="B258" s="58" t="s">
        <v>32</v>
      </c>
      <c r="C258" s="34">
        <f t="shared" si="55"/>
        <v>2020</v>
      </c>
      <c r="D258" s="35">
        <v>43870</v>
      </c>
      <c r="E258" s="25">
        <f t="shared" si="60"/>
        <v>1</v>
      </c>
      <c r="F258" s="28">
        <f>0</f>
        <v>0</v>
      </c>
      <c r="G258" s="26">
        <f t="shared" si="48"/>
        <v>15</v>
      </c>
      <c r="H258" s="25">
        <f t="shared" si="61"/>
        <v>3810</v>
      </c>
      <c r="I258" s="25">
        <f t="shared" si="56"/>
        <v>26600</v>
      </c>
      <c r="J258" s="37">
        <v>0</v>
      </c>
      <c r="K258" s="41">
        <f t="shared" si="57"/>
        <v>5338.5387795000015</v>
      </c>
      <c r="L258" s="28">
        <f t="shared" si="62"/>
        <v>9.1229999999995925</v>
      </c>
      <c r="M258" s="31">
        <f t="shared" si="63"/>
        <v>34903.628740199987</v>
      </c>
      <c r="N258" s="29">
        <f t="shared" si="53"/>
        <v>2.9999999999999997E-4</v>
      </c>
      <c r="O258" s="30">
        <f t="shared" si="49"/>
        <v>13.858000000000001</v>
      </c>
      <c r="P258" s="30">
        <f t="shared" si="50"/>
        <v>12</v>
      </c>
      <c r="Q258" s="31">
        <v>15</v>
      </c>
      <c r="R258" s="31">
        <v>50000</v>
      </c>
      <c r="S258" s="31">
        <f t="shared" si="58"/>
        <v>300000</v>
      </c>
      <c r="T258" s="32">
        <f>0</f>
        <v>0</v>
      </c>
      <c r="U258" s="31">
        <f t="shared" si="51"/>
        <v>0</v>
      </c>
      <c r="V258" s="30">
        <f t="shared" si="52"/>
        <v>0</v>
      </c>
      <c r="W258" s="30">
        <f t="shared" si="59"/>
        <v>0</v>
      </c>
      <c r="X258" s="31">
        <f t="shared" si="54"/>
        <v>0</v>
      </c>
    </row>
    <row r="259" spans="2:24" ht="15" thickBot="1" x14ac:dyDescent="0.35">
      <c r="B259" s="58" t="s">
        <v>32</v>
      </c>
      <c r="C259" s="34">
        <f t="shared" si="55"/>
        <v>2020</v>
      </c>
      <c r="D259" s="35">
        <v>43871</v>
      </c>
      <c r="E259" s="25">
        <f t="shared" si="60"/>
        <v>1</v>
      </c>
      <c r="F259" s="28">
        <f>0</f>
        <v>0</v>
      </c>
      <c r="G259" s="26">
        <f t="shared" si="48"/>
        <v>15</v>
      </c>
      <c r="H259" s="25">
        <f t="shared" si="61"/>
        <v>3825</v>
      </c>
      <c r="I259" s="25">
        <f t="shared" si="56"/>
        <v>26600</v>
      </c>
      <c r="J259" s="37">
        <v>0</v>
      </c>
      <c r="K259" s="41">
        <f t="shared" si="57"/>
        <v>5347.6662795000011</v>
      </c>
      <c r="L259" s="28">
        <f t="shared" si="62"/>
        <v>9.1274999999995998</v>
      </c>
      <c r="M259" s="31">
        <f t="shared" si="63"/>
        <v>35030.117635199982</v>
      </c>
      <c r="N259" s="29">
        <f t="shared" si="53"/>
        <v>2.9999999999999997E-4</v>
      </c>
      <c r="O259" s="30">
        <f t="shared" si="49"/>
        <v>13.858000000000001</v>
      </c>
      <c r="P259" s="30">
        <f t="shared" si="50"/>
        <v>12</v>
      </c>
      <c r="Q259" s="31">
        <v>15</v>
      </c>
      <c r="R259" s="31">
        <v>50000</v>
      </c>
      <c r="S259" s="31">
        <f t="shared" si="58"/>
        <v>300000</v>
      </c>
      <c r="T259" s="32">
        <f>0</f>
        <v>0</v>
      </c>
      <c r="U259" s="31">
        <f t="shared" si="51"/>
        <v>0</v>
      </c>
      <c r="V259" s="30">
        <f t="shared" si="52"/>
        <v>0</v>
      </c>
      <c r="W259" s="30">
        <f t="shared" si="59"/>
        <v>0</v>
      </c>
      <c r="X259" s="31">
        <f t="shared" si="54"/>
        <v>0</v>
      </c>
    </row>
    <row r="260" spans="2:24" ht="15" thickBot="1" x14ac:dyDescent="0.35">
      <c r="B260" s="58" t="s">
        <v>32</v>
      </c>
      <c r="C260" s="34">
        <f t="shared" si="55"/>
        <v>2020</v>
      </c>
      <c r="D260" s="35">
        <v>43872</v>
      </c>
      <c r="E260" s="25">
        <f t="shared" si="60"/>
        <v>1</v>
      </c>
      <c r="F260" s="28">
        <f>0</f>
        <v>0</v>
      </c>
      <c r="G260" s="26">
        <f t="shared" ref="G260:G323" si="64">E260*Q260</f>
        <v>15</v>
      </c>
      <c r="H260" s="25">
        <f t="shared" si="61"/>
        <v>3840</v>
      </c>
      <c r="I260" s="25">
        <f t="shared" si="56"/>
        <v>26600</v>
      </c>
      <c r="J260" s="37">
        <v>0</v>
      </c>
      <c r="K260" s="41">
        <f t="shared" si="57"/>
        <v>5356.7982795000007</v>
      </c>
      <c r="L260" s="28">
        <f t="shared" si="62"/>
        <v>9.1319999999996071</v>
      </c>
      <c r="M260" s="31">
        <f t="shared" si="63"/>
        <v>35156.668891199974</v>
      </c>
      <c r="N260" s="29">
        <f t="shared" si="53"/>
        <v>2.9999999999999997E-4</v>
      </c>
      <c r="O260" s="30">
        <f t="shared" ref="O260:O323" si="65">IF(C260=2019,234/15,IF(C260=2020,207.87/15,2085.3/15))</f>
        <v>13.858000000000001</v>
      </c>
      <c r="P260" s="30">
        <f t="shared" ref="P260:P323" si="66">IF(C260=2019,14,IF(C260=2020,12,10))</f>
        <v>12</v>
      </c>
      <c r="Q260" s="31">
        <v>15</v>
      </c>
      <c r="R260" s="31">
        <v>50000</v>
      </c>
      <c r="S260" s="31">
        <f t="shared" si="58"/>
        <v>300000</v>
      </c>
      <c r="T260" s="32">
        <f>0</f>
        <v>0</v>
      </c>
      <c r="U260" s="31">
        <f t="shared" ref="U260:U323" si="67">F260*R260</f>
        <v>0</v>
      </c>
      <c r="V260" s="30">
        <f t="shared" ref="V260:V323" si="68">300000*J260</f>
        <v>0</v>
      </c>
      <c r="W260" s="30">
        <f t="shared" si="59"/>
        <v>0</v>
      </c>
      <c r="X260" s="31">
        <f t="shared" si="54"/>
        <v>0</v>
      </c>
    </row>
    <row r="261" spans="2:24" ht="15" thickBot="1" x14ac:dyDescent="0.35">
      <c r="B261" s="58" t="s">
        <v>32</v>
      </c>
      <c r="C261" s="34">
        <f t="shared" si="55"/>
        <v>2020</v>
      </c>
      <c r="D261" s="35">
        <v>43873</v>
      </c>
      <c r="E261" s="25">
        <f t="shared" si="60"/>
        <v>1</v>
      </c>
      <c r="F261" s="28">
        <f>0</f>
        <v>0</v>
      </c>
      <c r="G261" s="26">
        <f t="shared" si="64"/>
        <v>15</v>
      </c>
      <c r="H261" s="25">
        <f t="shared" si="61"/>
        <v>3855</v>
      </c>
      <c r="I261" s="25">
        <f t="shared" si="56"/>
        <v>26600</v>
      </c>
      <c r="J261" s="37">
        <v>0</v>
      </c>
      <c r="K261" s="41">
        <f t="shared" si="57"/>
        <v>5365.9347795000003</v>
      </c>
      <c r="L261" s="28">
        <f t="shared" si="62"/>
        <v>9.1364999999996144</v>
      </c>
      <c r="M261" s="31">
        <f t="shared" si="63"/>
        <v>35283.282508199969</v>
      </c>
      <c r="N261" s="29">
        <f t="shared" ref="N261:N324" si="69">0.0003</f>
        <v>2.9999999999999997E-4</v>
      </c>
      <c r="O261" s="30">
        <f t="shared" si="65"/>
        <v>13.858000000000001</v>
      </c>
      <c r="P261" s="30">
        <f t="shared" si="66"/>
        <v>12</v>
      </c>
      <c r="Q261" s="31">
        <v>15</v>
      </c>
      <c r="R261" s="31">
        <v>50000</v>
      </c>
      <c r="S261" s="31">
        <f t="shared" si="58"/>
        <v>300000</v>
      </c>
      <c r="T261" s="32">
        <f>0</f>
        <v>0</v>
      </c>
      <c r="U261" s="31">
        <f t="shared" si="67"/>
        <v>0</v>
      </c>
      <c r="V261" s="30">
        <f t="shared" si="68"/>
        <v>0</v>
      </c>
      <c r="W261" s="30">
        <f t="shared" si="59"/>
        <v>0</v>
      </c>
      <c r="X261" s="31">
        <f t="shared" ref="X261:X324" si="70">U261+V261+W261</f>
        <v>0</v>
      </c>
    </row>
    <row r="262" spans="2:24" ht="15" thickBot="1" x14ac:dyDescent="0.35">
      <c r="B262" s="58" t="s">
        <v>32</v>
      </c>
      <c r="C262" s="34">
        <f t="shared" ref="C262:C325" si="71">YEAR(D262)</f>
        <v>2020</v>
      </c>
      <c r="D262" s="35">
        <v>43874</v>
      </c>
      <c r="E262" s="25">
        <f t="shared" si="60"/>
        <v>1</v>
      </c>
      <c r="F262" s="28">
        <f>0</f>
        <v>0</v>
      </c>
      <c r="G262" s="26">
        <f t="shared" si="64"/>
        <v>15</v>
      </c>
      <c r="H262" s="25">
        <f t="shared" si="61"/>
        <v>3870</v>
      </c>
      <c r="I262" s="25">
        <f t="shared" ref="I262:I325" si="72">I261+J262*20000</f>
        <v>26600</v>
      </c>
      <c r="J262" s="37">
        <v>0</v>
      </c>
      <c r="K262" s="41">
        <f t="shared" ref="K262:K325" si="73">K261+(I262+H262)*N262-X262/O262</f>
        <v>5375.0757795</v>
      </c>
      <c r="L262" s="28">
        <f t="shared" si="62"/>
        <v>9.1409999999996217</v>
      </c>
      <c r="M262" s="31">
        <f t="shared" si="63"/>
        <v>35409.958486199961</v>
      </c>
      <c r="N262" s="29">
        <f t="shared" si="69"/>
        <v>2.9999999999999997E-4</v>
      </c>
      <c r="O262" s="30">
        <f t="shared" si="65"/>
        <v>13.858000000000001</v>
      </c>
      <c r="P262" s="30">
        <f t="shared" si="66"/>
        <v>12</v>
      </c>
      <c r="Q262" s="31">
        <v>15</v>
      </c>
      <c r="R262" s="31">
        <v>50000</v>
      </c>
      <c r="S262" s="31">
        <f t="shared" ref="S262:S325" si="74">300000</f>
        <v>300000</v>
      </c>
      <c r="T262" s="32">
        <f>0</f>
        <v>0</v>
      </c>
      <c r="U262" s="31">
        <f t="shared" si="67"/>
        <v>0</v>
      </c>
      <c r="V262" s="30">
        <f t="shared" si="68"/>
        <v>0</v>
      </c>
      <c r="W262" s="30">
        <f t="shared" ref="W262:W325" si="75">T262*500000</f>
        <v>0</v>
      </c>
      <c r="X262" s="31">
        <f t="shared" si="70"/>
        <v>0</v>
      </c>
    </row>
    <row r="263" spans="2:24" ht="15" thickBot="1" x14ac:dyDescent="0.35">
      <c r="B263" s="58" t="s">
        <v>32</v>
      </c>
      <c r="C263" s="34">
        <f t="shared" si="71"/>
        <v>2020</v>
      </c>
      <c r="D263" s="35">
        <v>43875</v>
      </c>
      <c r="E263" s="25">
        <f t="shared" ref="E263:E326" si="76">E262+F263</f>
        <v>1</v>
      </c>
      <c r="F263" s="28">
        <f>0</f>
        <v>0</v>
      </c>
      <c r="G263" s="26">
        <f t="shared" si="64"/>
        <v>15</v>
      </c>
      <c r="H263" s="25">
        <f t="shared" ref="H263:H326" si="77">H262+G263</f>
        <v>3885</v>
      </c>
      <c r="I263" s="25">
        <f t="shared" si="72"/>
        <v>26600</v>
      </c>
      <c r="J263" s="37">
        <v>0</v>
      </c>
      <c r="K263" s="41">
        <f t="shared" si="73"/>
        <v>5384.2212794999996</v>
      </c>
      <c r="L263" s="28">
        <f t="shared" ref="L263:L326" si="78">K263-K262</f>
        <v>9.1454999999996289</v>
      </c>
      <c r="M263" s="31">
        <f t="shared" ref="M263:M326" si="79">L263*O263+M262</f>
        <v>35536.696825199957</v>
      </c>
      <c r="N263" s="29">
        <f t="shared" si="69"/>
        <v>2.9999999999999997E-4</v>
      </c>
      <c r="O263" s="30">
        <f t="shared" si="65"/>
        <v>13.858000000000001</v>
      </c>
      <c r="P263" s="30">
        <f t="shared" si="66"/>
        <v>12</v>
      </c>
      <c r="Q263" s="31">
        <v>15</v>
      </c>
      <c r="R263" s="31">
        <v>50000</v>
      </c>
      <c r="S263" s="31">
        <f t="shared" si="74"/>
        <v>300000</v>
      </c>
      <c r="T263" s="32">
        <f>0</f>
        <v>0</v>
      </c>
      <c r="U263" s="31">
        <f t="shared" si="67"/>
        <v>0</v>
      </c>
      <c r="V263" s="30">
        <f t="shared" si="68"/>
        <v>0</v>
      </c>
      <c r="W263" s="30">
        <f t="shared" si="75"/>
        <v>0</v>
      </c>
      <c r="X263" s="31">
        <f t="shared" si="70"/>
        <v>0</v>
      </c>
    </row>
    <row r="264" spans="2:24" ht="15" thickBot="1" x14ac:dyDescent="0.35">
      <c r="B264" s="58" t="s">
        <v>32</v>
      </c>
      <c r="C264" s="34">
        <f t="shared" si="71"/>
        <v>2020</v>
      </c>
      <c r="D264" s="35">
        <v>43876</v>
      </c>
      <c r="E264" s="25">
        <f t="shared" si="76"/>
        <v>1</v>
      </c>
      <c r="F264" s="28">
        <f>0</f>
        <v>0</v>
      </c>
      <c r="G264" s="26">
        <f t="shared" si="64"/>
        <v>15</v>
      </c>
      <c r="H264" s="25">
        <f t="shared" si="77"/>
        <v>3900</v>
      </c>
      <c r="I264" s="25">
        <f t="shared" si="72"/>
        <v>26600</v>
      </c>
      <c r="J264" s="37">
        <v>0</v>
      </c>
      <c r="K264" s="41">
        <f t="shared" si="73"/>
        <v>5393.3712794999992</v>
      </c>
      <c r="L264" s="28">
        <f t="shared" si="78"/>
        <v>9.1499999999996362</v>
      </c>
      <c r="M264" s="31">
        <f t="shared" si="79"/>
        <v>35663.497525199949</v>
      </c>
      <c r="N264" s="29">
        <f t="shared" si="69"/>
        <v>2.9999999999999997E-4</v>
      </c>
      <c r="O264" s="30">
        <f t="shared" si="65"/>
        <v>13.858000000000001</v>
      </c>
      <c r="P264" s="30">
        <f t="shared" si="66"/>
        <v>12</v>
      </c>
      <c r="Q264" s="31">
        <v>15</v>
      </c>
      <c r="R264" s="31">
        <v>50000</v>
      </c>
      <c r="S264" s="31">
        <f t="shared" si="74"/>
        <v>300000</v>
      </c>
      <c r="T264" s="32">
        <f>0</f>
        <v>0</v>
      </c>
      <c r="U264" s="31">
        <f t="shared" si="67"/>
        <v>0</v>
      </c>
      <c r="V264" s="30">
        <f t="shared" si="68"/>
        <v>0</v>
      </c>
      <c r="W264" s="30">
        <f t="shared" si="75"/>
        <v>0</v>
      </c>
      <c r="X264" s="31">
        <f t="shared" si="70"/>
        <v>0</v>
      </c>
    </row>
    <row r="265" spans="2:24" ht="15" thickBot="1" x14ac:dyDescent="0.35">
      <c r="B265" s="58" t="s">
        <v>32</v>
      </c>
      <c r="C265" s="34">
        <f t="shared" si="71"/>
        <v>2020</v>
      </c>
      <c r="D265" s="35">
        <v>43877</v>
      </c>
      <c r="E265" s="25">
        <f t="shared" si="76"/>
        <v>1</v>
      </c>
      <c r="F265" s="28">
        <f>0</f>
        <v>0</v>
      </c>
      <c r="G265" s="26">
        <f t="shared" si="64"/>
        <v>15</v>
      </c>
      <c r="H265" s="25">
        <f t="shared" si="77"/>
        <v>3915</v>
      </c>
      <c r="I265" s="25">
        <f t="shared" si="72"/>
        <v>26600</v>
      </c>
      <c r="J265" s="37">
        <v>0</v>
      </c>
      <c r="K265" s="41">
        <f t="shared" si="73"/>
        <v>5402.5257794999989</v>
      </c>
      <c r="L265" s="28">
        <f t="shared" si="78"/>
        <v>9.1544999999996435</v>
      </c>
      <c r="M265" s="31">
        <f t="shared" si="79"/>
        <v>35790.360586199946</v>
      </c>
      <c r="N265" s="29">
        <f t="shared" si="69"/>
        <v>2.9999999999999997E-4</v>
      </c>
      <c r="O265" s="30">
        <f t="shared" si="65"/>
        <v>13.858000000000001</v>
      </c>
      <c r="P265" s="30">
        <f t="shared" si="66"/>
        <v>12</v>
      </c>
      <c r="Q265" s="31">
        <v>15</v>
      </c>
      <c r="R265" s="31">
        <v>50000</v>
      </c>
      <c r="S265" s="31">
        <f t="shared" si="74"/>
        <v>300000</v>
      </c>
      <c r="T265" s="32">
        <f>0</f>
        <v>0</v>
      </c>
      <c r="U265" s="31">
        <f t="shared" si="67"/>
        <v>0</v>
      </c>
      <c r="V265" s="30">
        <f t="shared" si="68"/>
        <v>0</v>
      </c>
      <c r="W265" s="30">
        <f t="shared" si="75"/>
        <v>0</v>
      </c>
      <c r="X265" s="31">
        <f t="shared" si="70"/>
        <v>0</v>
      </c>
    </row>
    <row r="266" spans="2:24" ht="15" thickBot="1" x14ac:dyDescent="0.35">
      <c r="B266" s="58" t="s">
        <v>32</v>
      </c>
      <c r="C266" s="34">
        <f t="shared" si="71"/>
        <v>2020</v>
      </c>
      <c r="D266" s="35">
        <v>43878</v>
      </c>
      <c r="E266" s="25">
        <f t="shared" si="76"/>
        <v>1</v>
      </c>
      <c r="F266" s="28">
        <f>0</f>
        <v>0</v>
      </c>
      <c r="G266" s="26">
        <f t="shared" si="64"/>
        <v>15</v>
      </c>
      <c r="H266" s="25">
        <f t="shared" si="77"/>
        <v>3930</v>
      </c>
      <c r="I266" s="25">
        <f t="shared" si="72"/>
        <v>26600</v>
      </c>
      <c r="J266" s="37">
        <v>0</v>
      </c>
      <c r="K266" s="41">
        <f t="shared" si="73"/>
        <v>5411.6847794999985</v>
      </c>
      <c r="L266" s="28">
        <f t="shared" si="78"/>
        <v>9.1589999999996508</v>
      </c>
      <c r="M266" s="31">
        <f t="shared" si="79"/>
        <v>35917.286008199939</v>
      </c>
      <c r="N266" s="29">
        <f t="shared" si="69"/>
        <v>2.9999999999999997E-4</v>
      </c>
      <c r="O266" s="30">
        <f t="shared" si="65"/>
        <v>13.858000000000001</v>
      </c>
      <c r="P266" s="30">
        <f t="shared" si="66"/>
        <v>12</v>
      </c>
      <c r="Q266" s="31">
        <v>15</v>
      </c>
      <c r="R266" s="31">
        <v>50000</v>
      </c>
      <c r="S266" s="31">
        <f t="shared" si="74"/>
        <v>300000</v>
      </c>
      <c r="T266" s="32">
        <f>0</f>
        <v>0</v>
      </c>
      <c r="U266" s="31">
        <f t="shared" si="67"/>
        <v>0</v>
      </c>
      <c r="V266" s="30">
        <f t="shared" si="68"/>
        <v>0</v>
      </c>
      <c r="W266" s="30">
        <f t="shared" si="75"/>
        <v>0</v>
      </c>
      <c r="X266" s="31">
        <f t="shared" si="70"/>
        <v>0</v>
      </c>
    </row>
    <row r="267" spans="2:24" ht="15" thickBot="1" x14ac:dyDescent="0.35">
      <c r="B267" s="58" t="s">
        <v>32</v>
      </c>
      <c r="C267" s="34">
        <f t="shared" si="71"/>
        <v>2020</v>
      </c>
      <c r="D267" s="35">
        <v>43879</v>
      </c>
      <c r="E267" s="25">
        <f t="shared" si="76"/>
        <v>1</v>
      </c>
      <c r="F267" s="28">
        <f>0</f>
        <v>0</v>
      </c>
      <c r="G267" s="26">
        <f t="shared" si="64"/>
        <v>15</v>
      </c>
      <c r="H267" s="25">
        <f t="shared" si="77"/>
        <v>3945</v>
      </c>
      <c r="I267" s="25">
        <f t="shared" si="72"/>
        <v>26600</v>
      </c>
      <c r="J267" s="37">
        <v>0</v>
      </c>
      <c r="K267" s="41">
        <f t="shared" si="73"/>
        <v>5420.8482794999982</v>
      </c>
      <c r="L267" s="28">
        <f t="shared" si="78"/>
        <v>9.163499999999658</v>
      </c>
      <c r="M267" s="31">
        <f t="shared" si="79"/>
        <v>36044.273791199936</v>
      </c>
      <c r="N267" s="29">
        <f t="shared" si="69"/>
        <v>2.9999999999999997E-4</v>
      </c>
      <c r="O267" s="30">
        <f t="shared" si="65"/>
        <v>13.858000000000001</v>
      </c>
      <c r="P267" s="30">
        <f t="shared" si="66"/>
        <v>12</v>
      </c>
      <c r="Q267" s="31">
        <v>15</v>
      </c>
      <c r="R267" s="31">
        <v>50000</v>
      </c>
      <c r="S267" s="31">
        <f t="shared" si="74"/>
        <v>300000</v>
      </c>
      <c r="T267" s="32">
        <f>0</f>
        <v>0</v>
      </c>
      <c r="U267" s="31">
        <f t="shared" si="67"/>
        <v>0</v>
      </c>
      <c r="V267" s="30">
        <f t="shared" si="68"/>
        <v>0</v>
      </c>
      <c r="W267" s="30">
        <f t="shared" si="75"/>
        <v>0</v>
      </c>
      <c r="X267" s="31">
        <f t="shared" si="70"/>
        <v>0</v>
      </c>
    </row>
    <row r="268" spans="2:24" ht="15" thickBot="1" x14ac:dyDescent="0.35">
      <c r="B268" s="58" t="s">
        <v>32</v>
      </c>
      <c r="C268" s="34">
        <f t="shared" si="71"/>
        <v>2020</v>
      </c>
      <c r="D268" s="35">
        <v>43880</v>
      </c>
      <c r="E268" s="25">
        <f t="shared" si="76"/>
        <v>1</v>
      </c>
      <c r="F268" s="28">
        <f>0</f>
        <v>0</v>
      </c>
      <c r="G268" s="26">
        <f t="shared" si="64"/>
        <v>15</v>
      </c>
      <c r="H268" s="25">
        <f t="shared" si="77"/>
        <v>3960</v>
      </c>
      <c r="I268" s="25">
        <f t="shared" si="72"/>
        <v>26600</v>
      </c>
      <c r="J268" s="37">
        <v>0</v>
      </c>
      <c r="K268" s="41">
        <f t="shared" si="73"/>
        <v>5430.0162794999978</v>
      </c>
      <c r="L268" s="28">
        <f t="shared" si="78"/>
        <v>9.1679999999996653</v>
      </c>
      <c r="M268" s="31">
        <f t="shared" si="79"/>
        <v>36171.323935199929</v>
      </c>
      <c r="N268" s="29">
        <f t="shared" si="69"/>
        <v>2.9999999999999997E-4</v>
      </c>
      <c r="O268" s="30">
        <f t="shared" si="65"/>
        <v>13.858000000000001</v>
      </c>
      <c r="P268" s="30">
        <f t="shared" si="66"/>
        <v>12</v>
      </c>
      <c r="Q268" s="31">
        <v>15</v>
      </c>
      <c r="R268" s="31">
        <v>50000</v>
      </c>
      <c r="S268" s="31">
        <f t="shared" si="74"/>
        <v>300000</v>
      </c>
      <c r="T268" s="32">
        <f>0</f>
        <v>0</v>
      </c>
      <c r="U268" s="31">
        <f t="shared" si="67"/>
        <v>0</v>
      </c>
      <c r="V268" s="30">
        <f t="shared" si="68"/>
        <v>0</v>
      </c>
      <c r="W268" s="30">
        <f t="shared" si="75"/>
        <v>0</v>
      </c>
      <c r="X268" s="31">
        <f t="shared" si="70"/>
        <v>0</v>
      </c>
    </row>
    <row r="269" spans="2:24" ht="15" thickBot="1" x14ac:dyDescent="0.35">
      <c r="B269" s="58" t="s">
        <v>32</v>
      </c>
      <c r="C269" s="34">
        <f t="shared" si="71"/>
        <v>2020</v>
      </c>
      <c r="D269" s="35">
        <v>43881</v>
      </c>
      <c r="E269" s="25">
        <f t="shared" si="76"/>
        <v>1</v>
      </c>
      <c r="F269" s="28">
        <f>0</f>
        <v>0</v>
      </c>
      <c r="G269" s="26">
        <f t="shared" si="64"/>
        <v>15</v>
      </c>
      <c r="H269" s="25">
        <f t="shared" si="77"/>
        <v>3975</v>
      </c>
      <c r="I269" s="25">
        <f t="shared" si="72"/>
        <v>26600</v>
      </c>
      <c r="J269" s="37">
        <v>0</v>
      </c>
      <c r="K269" s="41">
        <f t="shared" si="73"/>
        <v>5439.1887794999975</v>
      </c>
      <c r="L269" s="28">
        <f t="shared" si="78"/>
        <v>9.1724999999996726</v>
      </c>
      <c r="M269" s="31">
        <f t="shared" si="79"/>
        <v>36298.436440199926</v>
      </c>
      <c r="N269" s="29">
        <f t="shared" si="69"/>
        <v>2.9999999999999997E-4</v>
      </c>
      <c r="O269" s="30">
        <f t="shared" si="65"/>
        <v>13.858000000000001</v>
      </c>
      <c r="P269" s="30">
        <f t="shared" si="66"/>
        <v>12</v>
      </c>
      <c r="Q269" s="31">
        <v>15</v>
      </c>
      <c r="R269" s="31">
        <v>50000</v>
      </c>
      <c r="S269" s="31">
        <f t="shared" si="74"/>
        <v>300000</v>
      </c>
      <c r="T269" s="32">
        <f>0</f>
        <v>0</v>
      </c>
      <c r="U269" s="31">
        <f t="shared" si="67"/>
        <v>0</v>
      </c>
      <c r="V269" s="30">
        <f t="shared" si="68"/>
        <v>0</v>
      </c>
      <c r="W269" s="30">
        <f t="shared" si="75"/>
        <v>0</v>
      </c>
      <c r="X269" s="31">
        <f t="shared" si="70"/>
        <v>0</v>
      </c>
    </row>
    <row r="270" spans="2:24" ht="15" thickBot="1" x14ac:dyDescent="0.35">
      <c r="B270" s="58" t="s">
        <v>32</v>
      </c>
      <c r="C270" s="34">
        <f t="shared" si="71"/>
        <v>2020</v>
      </c>
      <c r="D270" s="35">
        <v>43882</v>
      </c>
      <c r="E270" s="25">
        <f t="shared" si="76"/>
        <v>1</v>
      </c>
      <c r="F270" s="28">
        <f>0</f>
        <v>0</v>
      </c>
      <c r="G270" s="26">
        <f t="shared" si="64"/>
        <v>15</v>
      </c>
      <c r="H270" s="25">
        <f t="shared" si="77"/>
        <v>3990</v>
      </c>
      <c r="I270" s="25">
        <f t="shared" si="72"/>
        <v>26600</v>
      </c>
      <c r="J270" s="37">
        <v>0</v>
      </c>
      <c r="K270" s="41">
        <f t="shared" si="73"/>
        <v>5448.3657794999972</v>
      </c>
      <c r="L270" s="28">
        <f t="shared" si="78"/>
        <v>9.1769999999996799</v>
      </c>
      <c r="M270" s="31">
        <f t="shared" si="79"/>
        <v>36425.61130619992</v>
      </c>
      <c r="N270" s="29">
        <f t="shared" si="69"/>
        <v>2.9999999999999997E-4</v>
      </c>
      <c r="O270" s="30">
        <f t="shared" si="65"/>
        <v>13.858000000000001</v>
      </c>
      <c r="P270" s="30">
        <f t="shared" si="66"/>
        <v>12</v>
      </c>
      <c r="Q270" s="31">
        <v>15</v>
      </c>
      <c r="R270" s="31">
        <v>50000</v>
      </c>
      <c r="S270" s="31">
        <f t="shared" si="74"/>
        <v>300000</v>
      </c>
      <c r="T270" s="32">
        <f>0</f>
        <v>0</v>
      </c>
      <c r="U270" s="31">
        <f t="shared" si="67"/>
        <v>0</v>
      </c>
      <c r="V270" s="30">
        <f t="shared" si="68"/>
        <v>0</v>
      </c>
      <c r="W270" s="30">
        <f t="shared" si="75"/>
        <v>0</v>
      </c>
      <c r="X270" s="31">
        <f t="shared" si="70"/>
        <v>0</v>
      </c>
    </row>
    <row r="271" spans="2:24" ht="15" thickBot="1" x14ac:dyDescent="0.35">
      <c r="B271" s="58" t="s">
        <v>32</v>
      </c>
      <c r="C271" s="34">
        <f t="shared" si="71"/>
        <v>2020</v>
      </c>
      <c r="D271" s="35">
        <v>43883</v>
      </c>
      <c r="E271" s="25">
        <f t="shared" si="76"/>
        <v>1</v>
      </c>
      <c r="F271" s="28">
        <f>0</f>
        <v>0</v>
      </c>
      <c r="G271" s="26">
        <f t="shared" si="64"/>
        <v>15</v>
      </c>
      <c r="H271" s="25">
        <f t="shared" si="77"/>
        <v>4005</v>
      </c>
      <c r="I271" s="25">
        <f t="shared" si="72"/>
        <v>26600</v>
      </c>
      <c r="J271" s="37">
        <v>0</v>
      </c>
      <c r="K271" s="41">
        <f t="shared" si="73"/>
        <v>5457.5472794999969</v>
      </c>
      <c r="L271" s="28">
        <f t="shared" si="78"/>
        <v>9.1814999999996871</v>
      </c>
      <c r="M271" s="31">
        <f t="shared" si="79"/>
        <v>36552.848533199918</v>
      </c>
      <c r="N271" s="29">
        <f t="shared" si="69"/>
        <v>2.9999999999999997E-4</v>
      </c>
      <c r="O271" s="30">
        <f t="shared" si="65"/>
        <v>13.858000000000001</v>
      </c>
      <c r="P271" s="30">
        <f t="shared" si="66"/>
        <v>12</v>
      </c>
      <c r="Q271" s="31">
        <v>15</v>
      </c>
      <c r="R271" s="31">
        <v>50000</v>
      </c>
      <c r="S271" s="31">
        <f t="shared" si="74"/>
        <v>300000</v>
      </c>
      <c r="T271" s="32">
        <f>0</f>
        <v>0</v>
      </c>
      <c r="U271" s="31">
        <f t="shared" si="67"/>
        <v>0</v>
      </c>
      <c r="V271" s="30">
        <f t="shared" si="68"/>
        <v>0</v>
      </c>
      <c r="W271" s="30">
        <f t="shared" si="75"/>
        <v>0</v>
      </c>
      <c r="X271" s="31">
        <f t="shared" si="70"/>
        <v>0</v>
      </c>
    </row>
    <row r="272" spans="2:24" ht="15" thickBot="1" x14ac:dyDescent="0.35">
      <c r="B272" s="58" t="s">
        <v>32</v>
      </c>
      <c r="C272" s="34">
        <f t="shared" si="71"/>
        <v>2020</v>
      </c>
      <c r="D272" s="35">
        <v>43884</v>
      </c>
      <c r="E272" s="25">
        <f t="shared" si="76"/>
        <v>1</v>
      </c>
      <c r="F272" s="28">
        <f>0</f>
        <v>0</v>
      </c>
      <c r="G272" s="26">
        <f t="shared" si="64"/>
        <v>15</v>
      </c>
      <c r="H272" s="25">
        <f t="shared" si="77"/>
        <v>4020</v>
      </c>
      <c r="I272" s="25">
        <f t="shared" si="72"/>
        <v>26600</v>
      </c>
      <c r="J272" s="37">
        <v>0</v>
      </c>
      <c r="K272" s="41">
        <f t="shared" si="73"/>
        <v>5466.7332794999966</v>
      </c>
      <c r="L272" s="28">
        <f t="shared" si="78"/>
        <v>9.1859999999996944</v>
      </c>
      <c r="M272" s="31">
        <f t="shared" si="79"/>
        <v>36680.148121199913</v>
      </c>
      <c r="N272" s="29">
        <f t="shared" si="69"/>
        <v>2.9999999999999997E-4</v>
      </c>
      <c r="O272" s="30">
        <f t="shared" si="65"/>
        <v>13.858000000000001</v>
      </c>
      <c r="P272" s="30">
        <f t="shared" si="66"/>
        <v>12</v>
      </c>
      <c r="Q272" s="31">
        <v>15</v>
      </c>
      <c r="R272" s="31">
        <v>50000</v>
      </c>
      <c r="S272" s="31">
        <f t="shared" si="74"/>
        <v>300000</v>
      </c>
      <c r="T272" s="32">
        <f>0</f>
        <v>0</v>
      </c>
      <c r="U272" s="31">
        <f t="shared" si="67"/>
        <v>0</v>
      </c>
      <c r="V272" s="30">
        <f t="shared" si="68"/>
        <v>0</v>
      </c>
      <c r="W272" s="30">
        <f t="shared" si="75"/>
        <v>0</v>
      </c>
      <c r="X272" s="31">
        <f t="shared" si="70"/>
        <v>0</v>
      </c>
    </row>
    <row r="273" spans="2:24" ht="15" thickBot="1" x14ac:dyDescent="0.35">
      <c r="B273" s="58" t="s">
        <v>32</v>
      </c>
      <c r="C273" s="34">
        <f t="shared" si="71"/>
        <v>2020</v>
      </c>
      <c r="D273" s="35">
        <v>43885</v>
      </c>
      <c r="E273" s="25">
        <f t="shared" si="76"/>
        <v>1</v>
      </c>
      <c r="F273" s="28">
        <f>0</f>
        <v>0</v>
      </c>
      <c r="G273" s="26">
        <f t="shared" si="64"/>
        <v>15</v>
      </c>
      <c r="H273" s="25">
        <f t="shared" si="77"/>
        <v>4035</v>
      </c>
      <c r="I273" s="25">
        <f t="shared" si="72"/>
        <v>26600</v>
      </c>
      <c r="J273" s="37">
        <v>0</v>
      </c>
      <c r="K273" s="41">
        <f t="shared" si="73"/>
        <v>5475.9237794999963</v>
      </c>
      <c r="L273" s="28">
        <f t="shared" si="78"/>
        <v>9.1904999999997017</v>
      </c>
      <c r="M273" s="31">
        <f t="shared" si="79"/>
        <v>36807.510070199911</v>
      </c>
      <c r="N273" s="29">
        <f t="shared" si="69"/>
        <v>2.9999999999999997E-4</v>
      </c>
      <c r="O273" s="30">
        <f t="shared" si="65"/>
        <v>13.858000000000001</v>
      </c>
      <c r="P273" s="30">
        <f t="shared" si="66"/>
        <v>12</v>
      </c>
      <c r="Q273" s="31">
        <v>15</v>
      </c>
      <c r="R273" s="31">
        <v>50000</v>
      </c>
      <c r="S273" s="31">
        <f t="shared" si="74"/>
        <v>300000</v>
      </c>
      <c r="T273" s="32">
        <f>0</f>
        <v>0</v>
      </c>
      <c r="U273" s="31">
        <f t="shared" si="67"/>
        <v>0</v>
      </c>
      <c r="V273" s="30">
        <f t="shared" si="68"/>
        <v>0</v>
      </c>
      <c r="W273" s="30">
        <f t="shared" si="75"/>
        <v>0</v>
      </c>
      <c r="X273" s="31">
        <f t="shared" si="70"/>
        <v>0</v>
      </c>
    </row>
    <row r="274" spans="2:24" ht="15" thickBot="1" x14ac:dyDescent="0.35">
      <c r="B274" s="58" t="s">
        <v>32</v>
      </c>
      <c r="C274" s="34">
        <f t="shared" si="71"/>
        <v>2020</v>
      </c>
      <c r="D274" s="35">
        <v>43886</v>
      </c>
      <c r="E274" s="25">
        <f t="shared" si="76"/>
        <v>1</v>
      </c>
      <c r="F274" s="28">
        <f>0</f>
        <v>0</v>
      </c>
      <c r="G274" s="26">
        <f t="shared" si="64"/>
        <v>15</v>
      </c>
      <c r="H274" s="25">
        <f t="shared" si="77"/>
        <v>4050</v>
      </c>
      <c r="I274" s="25">
        <f t="shared" si="72"/>
        <v>26600</v>
      </c>
      <c r="J274" s="37">
        <v>0</v>
      </c>
      <c r="K274" s="41">
        <f t="shared" si="73"/>
        <v>5485.118779499996</v>
      </c>
      <c r="L274" s="28">
        <f t="shared" si="78"/>
        <v>9.194999999999709</v>
      </c>
      <c r="M274" s="31">
        <f t="shared" si="79"/>
        <v>36934.934380199906</v>
      </c>
      <c r="N274" s="29">
        <f t="shared" si="69"/>
        <v>2.9999999999999997E-4</v>
      </c>
      <c r="O274" s="30">
        <f t="shared" si="65"/>
        <v>13.858000000000001</v>
      </c>
      <c r="P274" s="30">
        <f t="shared" si="66"/>
        <v>12</v>
      </c>
      <c r="Q274" s="31">
        <v>15</v>
      </c>
      <c r="R274" s="31">
        <v>50000</v>
      </c>
      <c r="S274" s="31">
        <f t="shared" si="74"/>
        <v>300000</v>
      </c>
      <c r="T274" s="32">
        <f>0</f>
        <v>0</v>
      </c>
      <c r="U274" s="31">
        <f t="shared" si="67"/>
        <v>0</v>
      </c>
      <c r="V274" s="30">
        <f t="shared" si="68"/>
        <v>0</v>
      </c>
      <c r="W274" s="30">
        <f t="shared" si="75"/>
        <v>0</v>
      </c>
      <c r="X274" s="31">
        <f t="shared" si="70"/>
        <v>0</v>
      </c>
    </row>
    <row r="275" spans="2:24" ht="15" thickBot="1" x14ac:dyDescent="0.35">
      <c r="B275" s="58" t="s">
        <v>32</v>
      </c>
      <c r="C275" s="34">
        <f t="shared" si="71"/>
        <v>2020</v>
      </c>
      <c r="D275" s="35">
        <v>43887</v>
      </c>
      <c r="E275" s="25">
        <f t="shared" si="76"/>
        <v>1</v>
      </c>
      <c r="F275" s="28">
        <f>0</f>
        <v>0</v>
      </c>
      <c r="G275" s="26">
        <f t="shared" si="64"/>
        <v>15</v>
      </c>
      <c r="H275" s="25">
        <f t="shared" si="77"/>
        <v>4065</v>
      </c>
      <c r="I275" s="25">
        <f t="shared" si="72"/>
        <v>26600</v>
      </c>
      <c r="J275" s="37">
        <v>0</v>
      </c>
      <c r="K275" s="41">
        <f t="shared" si="73"/>
        <v>5494.3182794999957</v>
      </c>
      <c r="L275" s="28">
        <f t="shared" si="78"/>
        <v>9.1994999999997162</v>
      </c>
      <c r="M275" s="31">
        <f t="shared" si="79"/>
        <v>37062.421051199904</v>
      </c>
      <c r="N275" s="29">
        <f t="shared" si="69"/>
        <v>2.9999999999999997E-4</v>
      </c>
      <c r="O275" s="30">
        <f t="shared" si="65"/>
        <v>13.858000000000001</v>
      </c>
      <c r="P275" s="30">
        <f t="shared" si="66"/>
        <v>12</v>
      </c>
      <c r="Q275" s="31">
        <v>15</v>
      </c>
      <c r="R275" s="31">
        <v>50000</v>
      </c>
      <c r="S275" s="31">
        <f t="shared" si="74"/>
        <v>300000</v>
      </c>
      <c r="T275" s="32">
        <f>0</f>
        <v>0</v>
      </c>
      <c r="U275" s="31">
        <f t="shared" si="67"/>
        <v>0</v>
      </c>
      <c r="V275" s="30">
        <f t="shared" si="68"/>
        <v>0</v>
      </c>
      <c r="W275" s="30">
        <f t="shared" si="75"/>
        <v>0</v>
      </c>
      <c r="X275" s="31">
        <f t="shared" si="70"/>
        <v>0</v>
      </c>
    </row>
    <row r="276" spans="2:24" ht="15" thickBot="1" x14ac:dyDescent="0.35">
      <c r="B276" s="58" t="s">
        <v>32</v>
      </c>
      <c r="C276" s="34">
        <f t="shared" si="71"/>
        <v>2020</v>
      </c>
      <c r="D276" s="35">
        <v>43888</v>
      </c>
      <c r="E276" s="25">
        <f t="shared" si="76"/>
        <v>1</v>
      </c>
      <c r="F276" s="28">
        <f>0</f>
        <v>0</v>
      </c>
      <c r="G276" s="26">
        <f t="shared" si="64"/>
        <v>15</v>
      </c>
      <c r="H276" s="25">
        <f t="shared" si="77"/>
        <v>4080</v>
      </c>
      <c r="I276" s="25">
        <f t="shared" si="72"/>
        <v>26600</v>
      </c>
      <c r="J276" s="37">
        <v>0</v>
      </c>
      <c r="K276" s="41">
        <f t="shared" si="73"/>
        <v>5503.5222794999954</v>
      </c>
      <c r="L276" s="28">
        <f t="shared" si="78"/>
        <v>9.2039999999997235</v>
      </c>
      <c r="M276" s="31">
        <f t="shared" si="79"/>
        <v>37189.9700831999</v>
      </c>
      <c r="N276" s="29">
        <f t="shared" si="69"/>
        <v>2.9999999999999997E-4</v>
      </c>
      <c r="O276" s="30">
        <f t="shared" si="65"/>
        <v>13.858000000000001</v>
      </c>
      <c r="P276" s="30">
        <f t="shared" si="66"/>
        <v>12</v>
      </c>
      <c r="Q276" s="31">
        <v>15</v>
      </c>
      <c r="R276" s="31">
        <v>50000</v>
      </c>
      <c r="S276" s="31">
        <f t="shared" si="74"/>
        <v>300000</v>
      </c>
      <c r="T276" s="32">
        <f>0</f>
        <v>0</v>
      </c>
      <c r="U276" s="31">
        <f t="shared" si="67"/>
        <v>0</v>
      </c>
      <c r="V276" s="30">
        <f t="shared" si="68"/>
        <v>0</v>
      </c>
      <c r="W276" s="30">
        <f t="shared" si="75"/>
        <v>0</v>
      </c>
      <c r="X276" s="31">
        <f t="shared" si="70"/>
        <v>0</v>
      </c>
    </row>
    <row r="277" spans="2:24" ht="15" thickBot="1" x14ac:dyDescent="0.35">
      <c r="B277" s="58" t="s">
        <v>32</v>
      </c>
      <c r="C277" s="34">
        <f t="shared" si="71"/>
        <v>2020</v>
      </c>
      <c r="D277" s="35">
        <v>43889</v>
      </c>
      <c r="E277" s="25">
        <f t="shared" si="76"/>
        <v>1</v>
      </c>
      <c r="F277" s="28">
        <f>0</f>
        <v>0</v>
      </c>
      <c r="G277" s="26">
        <f t="shared" si="64"/>
        <v>15</v>
      </c>
      <c r="H277" s="25">
        <f t="shared" si="77"/>
        <v>4095</v>
      </c>
      <c r="I277" s="25">
        <f t="shared" si="72"/>
        <v>26600</v>
      </c>
      <c r="J277" s="37">
        <v>0</v>
      </c>
      <c r="K277" s="41">
        <f t="shared" si="73"/>
        <v>5512.7307794999952</v>
      </c>
      <c r="L277" s="28">
        <f t="shared" si="78"/>
        <v>9.2084999999997308</v>
      </c>
      <c r="M277" s="31">
        <f t="shared" si="79"/>
        <v>37317.581476199899</v>
      </c>
      <c r="N277" s="29">
        <f t="shared" si="69"/>
        <v>2.9999999999999997E-4</v>
      </c>
      <c r="O277" s="30">
        <f t="shared" si="65"/>
        <v>13.858000000000001</v>
      </c>
      <c r="P277" s="30">
        <f t="shared" si="66"/>
        <v>12</v>
      </c>
      <c r="Q277" s="31">
        <v>15</v>
      </c>
      <c r="R277" s="31">
        <v>50000</v>
      </c>
      <c r="S277" s="31">
        <f t="shared" si="74"/>
        <v>300000</v>
      </c>
      <c r="T277" s="32">
        <f>0</f>
        <v>0</v>
      </c>
      <c r="U277" s="31">
        <f t="shared" si="67"/>
        <v>0</v>
      </c>
      <c r="V277" s="30">
        <f t="shared" si="68"/>
        <v>0</v>
      </c>
      <c r="W277" s="30">
        <f t="shared" si="75"/>
        <v>0</v>
      </c>
      <c r="X277" s="31">
        <f t="shared" si="70"/>
        <v>0</v>
      </c>
    </row>
    <row r="278" spans="2:24" ht="15" thickBot="1" x14ac:dyDescent="0.35">
      <c r="B278" s="58" t="s">
        <v>32</v>
      </c>
      <c r="C278" s="34">
        <f t="shared" si="71"/>
        <v>2020</v>
      </c>
      <c r="D278" s="35">
        <v>43890</v>
      </c>
      <c r="E278" s="25">
        <f t="shared" si="76"/>
        <v>1</v>
      </c>
      <c r="F278" s="28">
        <f>0</f>
        <v>0</v>
      </c>
      <c r="G278" s="26">
        <f t="shared" si="64"/>
        <v>15</v>
      </c>
      <c r="H278" s="25">
        <f t="shared" si="77"/>
        <v>4110</v>
      </c>
      <c r="I278" s="25">
        <f t="shared" si="72"/>
        <v>26600</v>
      </c>
      <c r="J278" s="37">
        <v>0</v>
      </c>
      <c r="K278" s="41">
        <f t="shared" si="73"/>
        <v>5521.9437794999949</v>
      </c>
      <c r="L278" s="28">
        <f t="shared" si="78"/>
        <v>9.2129999999997381</v>
      </c>
      <c r="M278" s="31">
        <f t="shared" si="79"/>
        <v>37445.255230199895</v>
      </c>
      <c r="N278" s="29">
        <f t="shared" si="69"/>
        <v>2.9999999999999997E-4</v>
      </c>
      <c r="O278" s="30">
        <f t="shared" si="65"/>
        <v>13.858000000000001</v>
      </c>
      <c r="P278" s="30">
        <f t="shared" si="66"/>
        <v>12</v>
      </c>
      <c r="Q278" s="31">
        <v>15</v>
      </c>
      <c r="R278" s="31">
        <v>50000</v>
      </c>
      <c r="S278" s="31">
        <f t="shared" si="74"/>
        <v>300000</v>
      </c>
      <c r="T278" s="32">
        <f>0</f>
        <v>0</v>
      </c>
      <c r="U278" s="31">
        <f t="shared" si="67"/>
        <v>0</v>
      </c>
      <c r="V278" s="30">
        <f t="shared" si="68"/>
        <v>0</v>
      </c>
      <c r="W278" s="30">
        <f t="shared" si="75"/>
        <v>0</v>
      </c>
      <c r="X278" s="31">
        <f t="shared" si="70"/>
        <v>0</v>
      </c>
    </row>
    <row r="279" spans="2:24" ht="15" thickBot="1" x14ac:dyDescent="0.35">
      <c r="B279" s="58" t="s">
        <v>32</v>
      </c>
      <c r="C279" s="34">
        <f t="shared" si="71"/>
        <v>2020</v>
      </c>
      <c r="D279" s="35">
        <v>43891</v>
      </c>
      <c r="E279" s="25">
        <f t="shared" si="76"/>
        <v>1</v>
      </c>
      <c r="F279" s="28">
        <f>0</f>
        <v>0</v>
      </c>
      <c r="G279" s="26">
        <f t="shared" si="64"/>
        <v>15</v>
      </c>
      <c r="H279" s="25">
        <f t="shared" si="77"/>
        <v>4125</v>
      </c>
      <c r="I279" s="25">
        <f t="shared" si="72"/>
        <v>26600</v>
      </c>
      <c r="J279" s="37">
        <v>0</v>
      </c>
      <c r="K279" s="41">
        <f t="shared" si="73"/>
        <v>5531.1612794999946</v>
      </c>
      <c r="L279" s="28">
        <f t="shared" si="78"/>
        <v>9.2174999999997453</v>
      </c>
      <c r="M279" s="31">
        <f t="shared" si="79"/>
        <v>37572.991345199895</v>
      </c>
      <c r="N279" s="29">
        <f t="shared" si="69"/>
        <v>2.9999999999999997E-4</v>
      </c>
      <c r="O279" s="30">
        <f t="shared" si="65"/>
        <v>13.858000000000001</v>
      </c>
      <c r="P279" s="30">
        <f t="shared" si="66"/>
        <v>12</v>
      </c>
      <c r="Q279" s="31">
        <v>15</v>
      </c>
      <c r="R279" s="31">
        <v>50000</v>
      </c>
      <c r="S279" s="31">
        <f t="shared" si="74"/>
        <v>300000</v>
      </c>
      <c r="T279" s="32">
        <f>0</f>
        <v>0</v>
      </c>
      <c r="U279" s="31">
        <f t="shared" si="67"/>
        <v>0</v>
      </c>
      <c r="V279" s="30">
        <f t="shared" si="68"/>
        <v>0</v>
      </c>
      <c r="W279" s="30">
        <f t="shared" si="75"/>
        <v>0</v>
      </c>
      <c r="X279" s="31">
        <f t="shared" si="70"/>
        <v>0</v>
      </c>
    </row>
    <row r="280" spans="2:24" ht="15" thickBot="1" x14ac:dyDescent="0.35">
      <c r="B280" s="58" t="s">
        <v>32</v>
      </c>
      <c r="C280" s="34">
        <f t="shared" si="71"/>
        <v>2020</v>
      </c>
      <c r="D280" s="35">
        <v>43892</v>
      </c>
      <c r="E280" s="25">
        <f t="shared" si="76"/>
        <v>1</v>
      </c>
      <c r="F280" s="28">
        <f>0</f>
        <v>0</v>
      </c>
      <c r="G280" s="26">
        <f t="shared" si="64"/>
        <v>15</v>
      </c>
      <c r="H280" s="25">
        <f t="shared" si="77"/>
        <v>4140</v>
      </c>
      <c r="I280" s="25">
        <f t="shared" si="72"/>
        <v>26600</v>
      </c>
      <c r="J280" s="37">
        <v>0</v>
      </c>
      <c r="K280" s="41">
        <f t="shared" si="73"/>
        <v>5540.3832794999944</v>
      </c>
      <c r="L280" s="28">
        <f t="shared" si="78"/>
        <v>9.2219999999997526</v>
      </c>
      <c r="M280" s="31">
        <f t="shared" si="79"/>
        <v>37700.789821199891</v>
      </c>
      <c r="N280" s="29">
        <f t="shared" si="69"/>
        <v>2.9999999999999997E-4</v>
      </c>
      <c r="O280" s="30">
        <f t="shared" si="65"/>
        <v>13.858000000000001</v>
      </c>
      <c r="P280" s="30">
        <f t="shared" si="66"/>
        <v>12</v>
      </c>
      <c r="Q280" s="31">
        <v>15</v>
      </c>
      <c r="R280" s="31">
        <v>50000</v>
      </c>
      <c r="S280" s="31">
        <f t="shared" si="74"/>
        <v>300000</v>
      </c>
      <c r="T280" s="32">
        <f>0</f>
        <v>0</v>
      </c>
      <c r="U280" s="31">
        <f t="shared" si="67"/>
        <v>0</v>
      </c>
      <c r="V280" s="30">
        <f t="shared" si="68"/>
        <v>0</v>
      </c>
      <c r="W280" s="30">
        <f t="shared" si="75"/>
        <v>0</v>
      </c>
      <c r="X280" s="31">
        <f t="shared" si="70"/>
        <v>0</v>
      </c>
    </row>
    <row r="281" spans="2:24" ht="15" thickBot="1" x14ac:dyDescent="0.35">
      <c r="B281" s="58" t="s">
        <v>32</v>
      </c>
      <c r="C281" s="34">
        <f t="shared" si="71"/>
        <v>2020</v>
      </c>
      <c r="D281" s="35">
        <v>43893</v>
      </c>
      <c r="E281" s="25">
        <f t="shared" si="76"/>
        <v>1</v>
      </c>
      <c r="F281" s="28">
        <f>0</f>
        <v>0</v>
      </c>
      <c r="G281" s="26">
        <f t="shared" si="64"/>
        <v>15</v>
      </c>
      <c r="H281" s="25">
        <f t="shared" si="77"/>
        <v>4155</v>
      </c>
      <c r="I281" s="25">
        <f t="shared" si="72"/>
        <v>26600</v>
      </c>
      <c r="J281" s="37">
        <v>0</v>
      </c>
      <c r="K281" s="41">
        <f t="shared" si="73"/>
        <v>5549.6097794999941</v>
      </c>
      <c r="L281" s="28">
        <f t="shared" si="78"/>
        <v>9.2264999999997599</v>
      </c>
      <c r="M281" s="31">
        <f t="shared" si="79"/>
        <v>37828.650658199891</v>
      </c>
      <c r="N281" s="29">
        <f t="shared" si="69"/>
        <v>2.9999999999999997E-4</v>
      </c>
      <c r="O281" s="30">
        <f t="shared" si="65"/>
        <v>13.858000000000001</v>
      </c>
      <c r="P281" s="30">
        <f t="shared" si="66"/>
        <v>12</v>
      </c>
      <c r="Q281" s="31">
        <v>15</v>
      </c>
      <c r="R281" s="31">
        <v>50000</v>
      </c>
      <c r="S281" s="31">
        <f t="shared" si="74"/>
        <v>300000</v>
      </c>
      <c r="T281" s="32">
        <f>0</f>
        <v>0</v>
      </c>
      <c r="U281" s="31">
        <f t="shared" si="67"/>
        <v>0</v>
      </c>
      <c r="V281" s="30">
        <f t="shared" si="68"/>
        <v>0</v>
      </c>
      <c r="W281" s="30">
        <f t="shared" si="75"/>
        <v>0</v>
      </c>
      <c r="X281" s="31">
        <f t="shared" si="70"/>
        <v>0</v>
      </c>
    </row>
    <row r="282" spans="2:24" ht="15" thickBot="1" x14ac:dyDescent="0.35">
      <c r="B282" s="58" t="s">
        <v>32</v>
      </c>
      <c r="C282" s="34">
        <f t="shared" si="71"/>
        <v>2020</v>
      </c>
      <c r="D282" s="35">
        <v>43894</v>
      </c>
      <c r="E282" s="25">
        <f t="shared" si="76"/>
        <v>1</v>
      </c>
      <c r="F282" s="28">
        <f>0</f>
        <v>0</v>
      </c>
      <c r="G282" s="26">
        <f t="shared" si="64"/>
        <v>15</v>
      </c>
      <c r="H282" s="25">
        <f t="shared" si="77"/>
        <v>4170</v>
      </c>
      <c r="I282" s="25">
        <f t="shared" si="72"/>
        <v>26600</v>
      </c>
      <c r="J282" s="37">
        <v>0</v>
      </c>
      <c r="K282" s="41">
        <f t="shared" si="73"/>
        <v>5558.8407794999939</v>
      </c>
      <c r="L282" s="28">
        <f t="shared" si="78"/>
        <v>9.2309999999997672</v>
      </c>
      <c r="M282" s="31">
        <f t="shared" si="79"/>
        <v>37956.573856199888</v>
      </c>
      <c r="N282" s="29">
        <f t="shared" si="69"/>
        <v>2.9999999999999997E-4</v>
      </c>
      <c r="O282" s="30">
        <f t="shared" si="65"/>
        <v>13.858000000000001</v>
      </c>
      <c r="P282" s="30">
        <f t="shared" si="66"/>
        <v>12</v>
      </c>
      <c r="Q282" s="31">
        <v>15</v>
      </c>
      <c r="R282" s="31">
        <v>50000</v>
      </c>
      <c r="S282" s="31">
        <f t="shared" si="74"/>
        <v>300000</v>
      </c>
      <c r="T282" s="32">
        <f>0</f>
        <v>0</v>
      </c>
      <c r="U282" s="31">
        <f t="shared" si="67"/>
        <v>0</v>
      </c>
      <c r="V282" s="30">
        <f t="shared" si="68"/>
        <v>0</v>
      </c>
      <c r="W282" s="30">
        <f t="shared" si="75"/>
        <v>0</v>
      </c>
      <c r="X282" s="31">
        <f t="shared" si="70"/>
        <v>0</v>
      </c>
    </row>
    <row r="283" spans="2:24" ht="15" thickBot="1" x14ac:dyDescent="0.35">
      <c r="B283" s="58" t="s">
        <v>32</v>
      </c>
      <c r="C283" s="34">
        <f t="shared" si="71"/>
        <v>2020</v>
      </c>
      <c r="D283" s="35">
        <v>43895</v>
      </c>
      <c r="E283" s="25">
        <f t="shared" si="76"/>
        <v>1</v>
      </c>
      <c r="F283" s="28">
        <f>0</f>
        <v>0</v>
      </c>
      <c r="G283" s="26">
        <f t="shared" si="64"/>
        <v>15</v>
      </c>
      <c r="H283" s="25">
        <f t="shared" si="77"/>
        <v>4185</v>
      </c>
      <c r="I283" s="25">
        <f t="shared" si="72"/>
        <v>26600</v>
      </c>
      <c r="J283" s="37">
        <v>0</v>
      </c>
      <c r="K283" s="41">
        <f t="shared" si="73"/>
        <v>5568.0762794999937</v>
      </c>
      <c r="L283" s="28">
        <f t="shared" si="78"/>
        <v>9.2354999999997744</v>
      </c>
      <c r="M283" s="31">
        <f t="shared" si="79"/>
        <v>38084.559415199881</v>
      </c>
      <c r="N283" s="29">
        <f t="shared" si="69"/>
        <v>2.9999999999999997E-4</v>
      </c>
      <c r="O283" s="30">
        <f t="shared" si="65"/>
        <v>13.858000000000001</v>
      </c>
      <c r="P283" s="30">
        <f t="shared" si="66"/>
        <v>12</v>
      </c>
      <c r="Q283" s="31">
        <v>15</v>
      </c>
      <c r="R283" s="31">
        <v>50000</v>
      </c>
      <c r="S283" s="31">
        <f t="shared" si="74"/>
        <v>300000</v>
      </c>
      <c r="T283" s="32">
        <f>0</f>
        <v>0</v>
      </c>
      <c r="U283" s="31">
        <f t="shared" si="67"/>
        <v>0</v>
      </c>
      <c r="V283" s="30">
        <f t="shared" si="68"/>
        <v>0</v>
      </c>
      <c r="W283" s="30">
        <f t="shared" si="75"/>
        <v>0</v>
      </c>
      <c r="X283" s="31">
        <f t="shared" si="70"/>
        <v>0</v>
      </c>
    </row>
    <row r="284" spans="2:24" ht="15" thickBot="1" x14ac:dyDescent="0.35">
      <c r="B284" s="58" t="s">
        <v>32</v>
      </c>
      <c r="C284" s="34">
        <f t="shared" si="71"/>
        <v>2020</v>
      </c>
      <c r="D284" s="35">
        <v>43896</v>
      </c>
      <c r="E284" s="25">
        <f t="shared" si="76"/>
        <v>1</v>
      </c>
      <c r="F284" s="28">
        <f>0</f>
        <v>0</v>
      </c>
      <c r="G284" s="26">
        <f t="shared" si="64"/>
        <v>15</v>
      </c>
      <c r="H284" s="25">
        <f t="shared" si="77"/>
        <v>4200</v>
      </c>
      <c r="I284" s="25">
        <f t="shared" si="72"/>
        <v>26600</v>
      </c>
      <c r="J284" s="37">
        <v>0</v>
      </c>
      <c r="K284" s="41">
        <f t="shared" si="73"/>
        <v>5577.3162794999935</v>
      </c>
      <c r="L284" s="28">
        <f t="shared" si="78"/>
        <v>9.2399999999997817</v>
      </c>
      <c r="M284" s="31">
        <f t="shared" si="79"/>
        <v>38212.607335199878</v>
      </c>
      <c r="N284" s="29">
        <f t="shared" si="69"/>
        <v>2.9999999999999997E-4</v>
      </c>
      <c r="O284" s="30">
        <f t="shared" si="65"/>
        <v>13.858000000000001</v>
      </c>
      <c r="P284" s="30">
        <f t="shared" si="66"/>
        <v>12</v>
      </c>
      <c r="Q284" s="31">
        <v>15</v>
      </c>
      <c r="R284" s="31">
        <v>50000</v>
      </c>
      <c r="S284" s="31">
        <f t="shared" si="74"/>
        <v>300000</v>
      </c>
      <c r="T284" s="32">
        <f>0</f>
        <v>0</v>
      </c>
      <c r="U284" s="31">
        <f t="shared" si="67"/>
        <v>0</v>
      </c>
      <c r="V284" s="30">
        <f t="shared" si="68"/>
        <v>0</v>
      </c>
      <c r="W284" s="30">
        <f t="shared" si="75"/>
        <v>0</v>
      </c>
      <c r="X284" s="31">
        <f t="shared" si="70"/>
        <v>0</v>
      </c>
    </row>
    <row r="285" spans="2:24" ht="15" thickBot="1" x14ac:dyDescent="0.35">
      <c r="B285" s="58" t="s">
        <v>32</v>
      </c>
      <c r="C285" s="34">
        <f t="shared" si="71"/>
        <v>2020</v>
      </c>
      <c r="D285" s="35">
        <v>43897</v>
      </c>
      <c r="E285" s="25">
        <f t="shared" si="76"/>
        <v>1</v>
      </c>
      <c r="F285" s="28">
        <f>0</f>
        <v>0</v>
      </c>
      <c r="G285" s="26">
        <f t="shared" si="64"/>
        <v>15</v>
      </c>
      <c r="H285" s="25">
        <f t="shared" si="77"/>
        <v>4215</v>
      </c>
      <c r="I285" s="25">
        <f t="shared" si="72"/>
        <v>26600</v>
      </c>
      <c r="J285" s="37">
        <v>0</v>
      </c>
      <c r="K285" s="41">
        <f t="shared" si="73"/>
        <v>5586.5607794999933</v>
      </c>
      <c r="L285" s="28">
        <f t="shared" si="78"/>
        <v>9.244499999999789</v>
      </c>
      <c r="M285" s="31">
        <f t="shared" si="79"/>
        <v>38340.717616199872</v>
      </c>
      <c r="N285" s="29">
        <f t="shared" si="69"/>
        <v>2.9999999999999997E-4</v>
      </c>
      <c r="O285" s="30">
        <f t="shared" si="65"/>
        <v>13.858000000000001</v>
      </c>
      <c r="P285" s="30">
        <f t="shared" si="66"/>
        <v>12</v>
      </c>
      <c r="Q285" s="31">
        <v>15</v>
      </c>
      <c r="R285" s="31">
        <v>50000</v>
      </c>
      <c r="S285" s="31">
        <f t="shared" si="74"/>
        <v>300000</v>
      </c>
      <c r="T285" s="32">
        <f>0</f>
        <v>0</v>
      </c>
      <c r="U285" s="31">
        <f t="shared" si="67"/>
        <v>0</v>
      </c>
      <c r="V285" s="30">
        <f t="shared" si="68"/>
        <v>0</v>
      </c>
      <c r="W285" s="30">
        <f t="shared" si="75"/>
        <v>0</v>
      </c>
      <c r="X285" s="31">
        <f t="shared" si="70"/>
        <v>0</v>
      </c>
    </row>
    <row r="286" spans="2:24" ht="15" thickBot="1" x14ac:dyDescent="0.35">
      <c r="B286" s="58" t="s">
        <v>32</v>
      </c>
      <c r="C286" s="34">
        <f t="shared" si="71"/>
        <v>2020</v>
      </c>
      <c r="D286" s="35">
        <v>43898</v>
      </c>
      <c r="E286" s="25">
        <f t="shared" si="76"/>
        <v>1</v>
      </c>
      <c r="F286" s="28">
        <f>0</f>
        <v>0</v>
      </c>
      <c r="G286" s="26">
        <f t="shared" si="64"/>
        <v>15</v>
      </c>
      <c r="H286" s="25">
        <f t="shared" si="77"/>
        <v>4230</v>
      </c>
      <c r="I286" s="25">
        <f t="shared" si="72"/>
        <v>26600</v>
      </c>
      <c r="J286" s="37">
        <v>0</v>
      </c>
      <c r="K286" s="41">
        <f t="shared" si="73"/>
        <v>5595.8097794999931</v>
      </c>
      <c r="L286" s="28">
        <f t="shared" si="78"/>
        <v>9.2489999999997963</v>
      </c>
      <c r="M286" s="31">
        <f t="shared" si="79"/>
        <v>38468.89025819987</v>
      </c>
      <c r="N286" s="29">
        <f t="shared" si="69"/>
        <v>2.9999999999999997E-4</v>
      </c>
      <c r="O286" s="30">
        <f t="shared" si="65"/>
        <v>13.858000000000001</v>
      </c>
      <c r="P286" s="30">
        <f t="shared" si="66"/>
        <v>12</v>
      </c>
      <c r="Q286" s="31">
        <v>15</v>
      </c>
      <c r="R286" s="31">
        <v>50000</v>
      </c>
      <c r="S286" s="31">
        <f t="shared" si="74"/>
        <v>300000</v>
      </c>
      <c r="T286" s="32">
        <f>0</f>
        <v>0</v>
      </c>
      <c r="U286" s="31">
        <f t="shared" si="67"/>
        <v>0</v>
      </c>
      <c r="V286" s="30">
        <f t="shared" si="68"/>
        <v>0</v>
      </c>
      <c r="W286" s="30">
        <f t="shared" si="75"/>
        <v>0</v>
      </c>
      <c r="X286" s="31">
        <f t="shared" si="70"/>
        <v>0</v>
      </c>
    </row>
    <row r="287" spans="2:24" ht="15" thickBot="1" x14ac:dyDescent="0.35">
      <c r="B287" s="58" t="s">
        <v>32</v>
      </c>
      <c r="C287" s="34">
        <f t="shared" si="71"/>
        <v>2020</v>
      </c>
      <c r="D287" s="35">
        <v>43899</v>
      </c>
      <c r="E287" s="25">
        <f t="shared" si="76"/>
        <v>1</v>
      </c>
      <c r="F287" s="28">
        <f>0</f>
        <v>0</v>
      </c>
      <c r="G287" s="26">
        <f t="shared" si="64"/>
        <v>15</v>
      </c>
      <c r="H287" s="25">
        <f t="shared" si="77"/>
        <v>4245</v>
      </c>
      <c r="I287" s="25">
        <f t="shared" si="72"/>
        <v>26600</v>
      </c>
      <c r="J287" s="37">
        <v>0</v>
      </c>
      <c r="K287" s="41">
        <f t="shared" si="73"/>
        <v>5605.0632794999929</v>
      </c>
      <c r="L287" s="28">
        <f t="shared" si="78"/>
        <v>9.2534999999998035</v>
      </c>
      <c r="M287" s="31">
        <f t="shared" si="79"/>
        <v>38597.125261199864</v>
      </c>
      <c r="N287" s="29">
        <f t="shared" si="69"/>
        <v>2.9999999999999997E-4</v>
      </c>
      <c r="O287" s="30">
        <f t="shared" si="65"/>
        <v>13.858000000000001</v>
      </c>
      <c r="P287" s="30">
        <f t="shared" si="66"/>
        <v>12</v>
      </c>
      <c r="Q287" s="31">
        <v>15</v>
      </c>
      <c r="R287" s="31">
        <v>50000</v>
      </c>
      <c r="S287" s="31">
        <f t="shared" si="74"/>
        <v>300000</v>
      </c>
      <c r="T287" s="32">
        <f>0</f>
        <v>0</v>
      </c>
      <c r="U287" s="31">
        <f t="shared" si="67"/>
        <v>0</v>
      </c>
      <c r="V287" s="30">
        <f t="shared" si="68"/>
        <v>0</v>
      </c>
      <c r="W287" s="30">
        <f t="shared" si="75"/>
        <v>0</v>
      </c>
      <c r="X287" s="31">
        <f t="shared" si="70"/>
        <v>0</v>
      </c>
    </row>
    <row r="288" spans="2:24" ht="15" thickBot="1" x14ac:dyDescent="0.35">
      <c r="B288" s="58" t="s">
        <v>32</v>
      </c>
      <c r="C288" s="34">
        <f t="shared" si="71"/>
        <v>2020</v>
      </c>
      <c r="D288" s="35">
        <v>43900</v>
      </c>
      <c r="E288" s="25">
        <f t="shared" si="76"/>
        <v>1</v>
      </c>
      <c r="F288" s="28">
        <f>0</f>
        <v>0</v>
      </c>
      <c r="G288" s="26">
        <f t="shared" si="64"/>
        <v>15</v>
      </c>
      <c r="H288" s="25">
        <f t="shared" si="77"/>
        <v>4260</v>
      </c>
      <c r="I288" s="25">
        <f t="shared" si="72"/>
        <v>26600</v>
      </c>
      <c r="J288" s="37">
        <v>0</v>
      </c>
      <c r="K288" s="41">
        <f t="shared" si="73"/>
        <v>5614.3212794999927</v>
      </c>
      <c r="L288" s="28">
        <f t="shared" si="78"/>
        <v>9.2579999999998108</v>
      </c>
      <c r="M288" s="31">
        <f t="shared" si="79"/>
        <v>38725.422625199863</v>
      </c>
      <c r="N288" s="29">
        <f t="shared" si="69"/>
        <v>2.9999999999999997E-4</v>
      </c>
      <c r="O288" s="30">
        <f t="shared" si="65"/>
        <v>13.858000000000001</v>
      </c>
      <c r="P288" s="30">
        <f t="shared" si="66"/>
        <v>12</v>
      </c>
      <c r="Q288" s="31">
        <v>15</v>
      </c>
      <c r="R288" s="31">
        <v>50000</v>
      </c>
      <c r="S288" s="31">
        <f t="shared" si="74"/>
        <v>300000</v>
      </c>
      <c r="T288" s="32">
        <f>0</f>
        <v>0</v>
      </c>
      <c r="U288" s="31">
        <f t="shared" si="67"/>
        <v>0</v>
      </c>
      <c r="V288" s="30">
        <f t="shared" si="68"/>
        <v>0</v>
      </c>
      <c r="W288" s="30">
        <f t="shared" si="75"/>
        <v>0</v>
      </c>
      <c r="X288" s="31">
        <f t="shared" si="70"/>
        <v>0</v>
      </c>
    </row>
    <row r="289" spans="2:24" ht="15" thickBot="1" x14ac:dyDescent="0.35">
      <c r="B289" s="58" t="s">
        <v>32</v>
      </c>
      <c r="C289" s="34">
        <f t="shared" si="71"/>
        <v>2020</v>
      </c>
      <c r="D289" s="35">
        <v>43901</v>
      </c>
      <c r="E289" s="25">
        <f t="shared" si="76"/>
        <v>1</v>
      </c>
      <c r="F289" s="28">
        <f>0</f>
        <v>0</v>
      </c>
      <c r="G289" s="26">
        <f t="shared" si="64"/>
        <v>15</v>
      </c>
      <c r="H289" s="25">
        <f t="shared" si="77"/>
        <v>4275</v>
      </c>
      <c r="I289" s="25">
        <f t="shared" si="72"/>
        <v>26600</v>
      </c>
      <c r="J289" s="37">
        <v>0</v>
      </c>
      <c r="K289" s="41">
        <f t="shared" si="73"/>
        <v>5623.5837794999925</v>
      </c>
      <c r="L289" s="28">
        <f t="shared" si="78"/>
        <v>9.2624999999998181</v>
      </c>
      <c r="M289" s="31">
        <f t="shared" si="79"/>
        <v>38853.782350199857</v>
      </c>
      <c r="N289" s="29">
        <f t="shared" si="69"/>
        <v>2.9999999999999997E-4</v>
      </c>
      <c r="O289" s="30">
        <f t="shared" si="65"/>
        <v>13.858000000000001</v>
      </c>
      <c r="P289" s="30">
        <f t="shared" si="66"/>
        <v>12</v>
      </c>
      <c r="Q289" s="31">
        <v>15</v>
      </c>
      <c r="R289" s="31">
        <v>50000</v>
      </c>
      <c r="S289" s="31">
        <f t="shared" si="74"/>
        <v>300000</v>
      </c>
      <c r="T289" s="32">
        <f>0</f>
        <v>0</v>
      </c>
      <c r="U289" s="31">
        <f t="shared" si="67"/>
        <v>0</v>
      </c>
      <c r="V289" s="30">
        <f t="shared" si="68"/>
        <v>0</v>
      </c>
      <c r="W289" s="30">
        <f t="shared" si="75"/>
        <v>0</v>
      </c>
      <c r="X289" s="31">
        <f t="shared" si="70"/>
        <v>0</v>
      </c>
    </row>
    <row r="290" spans="2:24" ht="15" thickBot="1" x14ac:dyDescent="0.35">
      <c r="B290" s="58" t="s">
        <v>32</v>
      </c>
      <c r="C290" s="34">
        <f t="shared" si="71"/>
        <v>2020</v>
      </c>
      <c r="D290" s="35">
        <v>43902</v>
      </c>
      <c r="E290" s="25">
        <f t="shared" si="76"/>
        <v>1</v>
      </c>
      <c r="F290" s="28">
        <f>0</f>
        <v>0</v>
      </c>
      <c r="G290" s="26">
        <f t="shared" si="64"/>
        <v>15</v>
      </c>
      <c r="H290" s="25">
        <f t="shared" si="77"/>
        <v>4290</v>
      </c>
      <c r="I290" s="25">
        <f t="shared" si="72"/>
        <v>26600</v>
      </c>
      <c r="J290" s="37">
        <v>0</v>
      </c>
      <c r="K290" s="41">
        <f t="shared" si="73"/>
        <v>5632.8507794999923</v>
      </c>
      <c r="L290" s="28">
        <f t="shared" si="78"/>
        <v>9.2669999999998254</v>
      </c>
      <c r="M290" s="31">
        <f t="shared" si="79"/>
        <v>38982.204436199856</v>
      </c>
      <c r="N290" s="29">
        <f t="shared" si="69"/>
        <v>2.9999999999999997E-4</v>
      </c>
      <c r="O290" s="30">
        <f t="shared" si="65"/>
        <v>13.858000000000001</v>
      </c>
      <c r="P290" s="30">
        <f t="shared" si="66"/>
        <v>12</v>
      </c>
      <c r="Q290" s="31">
        <v>15</v>
      </c>
      <c r="R290" s="31">
        <v>50000</v>
      </c>
      <c r="S290" s="31">
        <f t="shared" si="74"/>
        <v>300000</v>
      </c>
      <c r="T290" s="32">
        <f>0</f>
        <v>0</v>
      </c>
      <c r="U290" s="31">
        <f t="shared" si="67"/>
        <v>0</v>
      </c>
      <c r="V290" s="30">
        <f t="shared" si="68"/>
        <v>0</v>
      </c>
      <c r="W290" s="30">
        <f t="shared" si="75"/>
        <v>0</v>
      </c>
      <c r="X290" s="31">
        <f t="shared" si="70"/>
        <v>0</v>
      </c>
    </row>
    <row r="291" spans="2:24" ht="15" thickBot="1" x14ac:dyDescent="0.35">
      <c r="B291" s="58" t="s">
        <v>32</v>
      </c>
      <c r="C291" s="34">
        <f t="shared" si="71"/>
        <v>2020</v>
      </c>
      <c r="D291" s="35">
        <v>43903</v>
      </c>
      <c r="E291" s="25">
        <f t="shared" si="76"/>
        <v>1</v>
      </c>
      <c r="F291" s="28">
        <f>0</f>
        <v>0</v>
      </c>
      <c r="G291" s="26">
        <f t="shared" si="64"/>
        <v>15</v>
      </c>
      <c r="H291" s="25">
        <f t="shared" si="77"/>
        <v>4305</v>
      </c>
      <c r="I291" s="25">
        <f t="shared" si="72"/>
        <v>26600</v>
      </c>
      <c r="J291" s="37">
        <v>0</v>
      </c>
      <c r="K291" s="41">
        <f t="shared" si="73"/>
        <v>5642.1222794999921</v>
      </c>
      <c r="L291" s="28">
        <f t="shared" si="78"/>
        <v>9.2714999999998327</v>
      </c>
      <c r="M291" s="31">
        <f t="shared" si="79"/>
        <v>39110.688883199851</v>
      </c>
      <c r="N291" s="29">
        <f t="shared" si="69"/>
        <v>2.9999999999999997E-4</v>
      </c>
      <c r="O291" s="30">
        <f t="shared" si="65"/>
        <v>13.858000000000001</v>
      </c>
      <c r="P291" s="30">
        <f t="shared" si="66"/>
        <v>12</v>
      </c>
      <c r="Q291" s="31">
        <v>15</v>
      </c>
      <c r="R291" s="31">
        <v>50000</v>
      </c>
      <c r="S291" s="31">
        <f t="shared" si="74"/>
        <v>300000</v>
      </c>
      <c r="T291" s="32">
        <f>0</f>
        <v>0</v>
      </c>
      <c r="U291" s="31">
        <f t="shared" si="67"/>
        <v>0</v>
      </c>
      <c r="V291" s="30">
        <f t="shared" si="68"/>
        <v>0</v>
      </c>
      <c r="W291" s="30">
        <f t="shared" si="75"/>
        <v>0</v>
      </c>
      <c r="X291" s="31">
        <f t="shared" si="70"/>
        <v>0</v>
      </c>
    </row>
    <row r="292" spans="2:24" ht="15" thickBot="1" x14ac:dyDescent="0.35">
      <c r="B292" s="58" t="s">
        <v>32</v>
      </c>
      <c r="C292" s="34">
        <f t="shared" si="71"/>
        <v>2020</v>
      </c>
      <c r="D292" s="35">
        <v>43904</v>
      </c>
      <c r="E292" s="25">
        <f t="shared" si="76"/>
        <v>1</v>
      </c>
      <c r="F292" s="28">
        <f>0</f>
        <v>0</v>
      </c>
      <c r="G292" s="26">
        <f t="shared" si="64"/>
        <v>15</v>
      </c>
      <c r="H292" s="25">
        <f t="shared" si="77"/>
        <v>4320</v>
      </c>
      <c r="I292" s="25">
        <f t="shared" si="72"/>
        <v>26600</v>
      </c>
      <c r="J292" s="37">
        <v>0</v>
      </c>
      <c r="K292" s="41">
        <f t="shared" si="73"/>
        <v>5651.398279499992</v>
      </c>
      <c r="L292" s="28">
        <f t="shared" si="78"/>
        <v>9.2759999999998399</v>
      </c>
      <c r="M292" s="31">
        <f t="shared" si="79"/>
        <v>39239.23569119985</v>
      </c>
      <c r="N292" s="29">
        <f t="shared" si="69"/>
        <v>2.9999999999999997E-4</v>
      </c>
      <c r="O292" s="30">
        <f t="shared" si="65"/>
        <v>13.858000000000001</v>
      </c>
      <c r="P292" s="30">
        <f t="shared" si="66"/>
        <v>12</v>
      </c>
      <c r="Q292" s="31">
        <v>15</v>
      </c>
      <c r="R292" s="31">
        <v>50000</v>
      </c>
      <c r="S292" s="31">
        <f t="shared" si="74"/>
        <v>300000</v>
      </c>
      <c r="T292" s="32">
        <f>0</f>
        <v>0</v>
      </c>
      <c r="U292" s="31">
        <f t="shared" si="67"/>
        <v>0</v>
      </c>
      <c r="V292" s="30">
        <f t="shared" si="68"/>
        <v>0</v>
      </c>
      <c r="W292" s="30">
        <f t="shared" si="75"/>
        <v>0</v>
      </c>
      <c r="X292" s="31">
        <f t="shared" si="70"/>
        <v>0</v>
      </c>
    </row>
    <row r="293" spans="2:24" ht="15" thickBot="1" x14ac:dyDescent="0.35">
      <c r="B293" s="58" t="s">
        <v>32</v>
      </c>
      <c r="C293" s="34">
        <f t="shared" si="71"/>
        <v>2020</v>
      </c>
      <c r="D293" s="35">
        <v>43905</v>
      </c>
      <c r="E293" s="25">
        <f t="shared" si="76"/>
        <v>1</v>
      </c>
      <c r="F293" s="28">
        <f>0</f>
        <v>0</v>
      </c>
      <c r="G293" s="26">
        <f t="shared" si="64"/>
        <v>15</v>
      </c>
      <c r="H293" s="25">
        <f t="shared" si="77"/>
        <v>4335</v>
      </c>
      <c r="I293" s="25">
        <f t="shared" si="72"/>
        <v>26600</v>
      </c>
      <c r="J293" s="37">
        <v>0</v>
      </c>
      <c r="K293" s="41">
        <f t="shared" si="73"/>
        <v>5660.6787794999918</v>
      </c>
      <c r="L293" s="28">
        <f t="shared" si="78"/>
        <v>9.2804999999998472</v>
      </c>
      <c r="M293" s="31">
        <f t="shared" si="79"/>
        <v>39367.844860199846</v>
      </c>
      <c r="N293" s="29">
        <f t="shared" si="69"/>
        <v>2.9999999999999997E-4</v>
      </c>
      <c r="O293" s="30">
        <f t="shared" si="65"/>
        <v>13.858000000000001</v>
      </c>
      <c r="P293" s="30">
        <f t="shared" si="66"/>
        <v>12</v>
      </c>
      <c r="Q293" s="31">
        <v>15</v>
      </c>
      <c r="R293" s="31">
        <v>50000</v>
      </c>
      <c r="S293" s="31">
        <f t="shared" si="74"/>
        <v>300000</v>
      </c>
      <c r="T293" s="32">
        <f>0</f>
        <v>0</v>
      </c>
      <c r="U293" s="31">
        <f t="shared" si="67"/>
        <v>0</v>
      </c>
      <c r="V293" s="30">
        <f t="shared" si="68"/>
        <v>0</v>
      </c>
      <c r="W293" s="30">
        <f t="shared" si="75"/>
        <v>0</v>
      </c>
      <c r="X293" s="31">
        <f t="shared" si="70"/>
        <v>0</v>
      </c>
    </row>
    <row r="294" spans="2:24" ht="15" thickBot="1" x14ac:dyDescent="0.35">
      <c r="B294" s="58" t="s">
        <v>32</v>
      </c>
      <c r="C294" s="34">
        <f t="shared" si="71"/>
        <v>2020</v>
      </c>
      <c r="D294" s="35">
        <v>43906</v>
      </c>
      <c r="E294" s="25">
        <f t="shared" si="76"/>
        <v>1</v>
      </c>
      <c r="F294" s="28">
        <f>0</f>
        <v>0</v>
      </c>
      <c r="G294" s="26">
        <f t="shared" si="64"/>
        <v>15</v>
      </c>
      <c r="H294" s="25">
        <f t="shared" si="77"/>
        <v>4350</v>
      </c>
      <c r="I294" s="25">
        <f t="shared" si="72"/>
        <v>26600</v>
      </c>
      <c r="J294" s="37">
        <v>0</v>
      </c>
      <c r="K294" s="41">
        <f t="shared" si="73"/>
        <v>5669.9637794999917</v>
      </c>
      <c r="L294" s="28">
        <f t="shared" si="78"/>
        <v>9.2849999999998545</v>
      </c>
      <c r="M294" s="31">
        <f t="shared" si="79"/>
        <v>39496.516390199846</v>
      </c>
      <c r="N294" s="29">
        <f t="shared" si="69"/>
        <v>2.9999999999999997E-4</v>
      </c>
      <c r="O294" s="30">
        <f t="shared" si="65"/>
        <v>13.858000000000001</v>
      </c>
      <c r="P294" s="30">
        <f t="shared" si="66"/>
        <v>12</v>
      </c>
      <c r="Q294" s="31">
        <v>15</v>
      </c>
      <c r="R294" s="31">
        <v>50000</v>
      </c>
      <c r="S294" s="31">
        <f t="shared" si="74"/>
        <v>300000</v>
      </c>
      <c r="T294" s="32">
        <f>0</f>
        <v>0</v>
      </c>
      <c r="U294" s="31">
        <f t="shared" si="67"/>
        <v>0</v>
      </c>
      <c r="V294" s="30">
        <f t="shared" si="68"/>
        <v>0</v>
      </c>
      <c r="W294" s="30">
        <f t="shared" si="75"/>
        <v>0</v>
      </c>
      <c r="X294" s="31">
        <f t="shared" si="70"/>
        <v>0</v>
      </c>
    </row>
    <row r="295" spans="2:24" ht="15" thickBot="1" x14ac:dyDescent="0.35">
      <c r="B295" s="58" t="s">
        <v>32</v>
      </c>
      <c r="C295" s="34">
        <f t="shared" si="71"/>
        <v>2020</v>
      </c>
      <c r="D295" s="35">
        <v>43907</v>
      </c>
      <c r="E295" s="25">
        <f t="shared" si="76"/>
        <v>1</v>
      </c>
      <c r="F295" s="28">
        <f>0</f>
        <v>0</v>
      </c>
      <c r="G295" s="26">
        <f t="shared" si="64"/>
        <v>15</v>
      </c>
      <c r="H295" s="25">
        <f t="shared" si="77"/>
        <v>4365</v>
      </c>
      <c r="I295" s="25">
        <f t="shared" si="72"/>
        <v>26600</v>
      </c>
      <c r="J295" s="37">
        <v>0</v>
      </c>
      <c r="K295" s="41">
        <f t="shared" si="73"/>
        <v>5679.2532794999915</v>
      </c>
      <c r="L295" s="28">
        <f t="shared" si="78"/>
        <v>9.2894999999998618</v>
      </c>
      <c r="M295" s="31">
        <f t="shared" si="79"/>
        <v>39625.250281199842</v>
      </c>
      <c r="N295" s="29">
        <f t="shared" si="69"/>
        <v>2.9999999999999997E-4</v>
      </c>
      <c r="O295" s="30">
        <f t="shared" si="65"/>
        <v>13.858000000000001</v>
      </c>
      <c r="P295" s="30">
        <f t="shared" si="66"/>
        <v>12</v>
      </c>
      <c r="Q295" s="31">
        <v>15</v>
      </c>
      <c r="R295" s="31">
        <v>50000</v>
      </c>
      <c r="S295" s="31">
        <f t="shared" si="74"/>
        <v>300000</v>
      </c>
      <c r="T295" s="32">
        <f>0</f>
        <v>0</v>
      </c>
      <c r="U295" s="31">
        <f t="shared" si="67"/>
        <v>0</v>
      </c>
      <c r="V295" s="30">
        <f t="shared" si="68"/>
        <v>0</v>
      </c>
      <c r="W295" s="30">
        <f t="shared" si="75"/>
        <v>0</v>
      </c>
      <c r="X295" s="31">
        <f t="shared" si="70"/>
        <v>0</v>
      </c>
    </row>
    <row r="296" spans="2:24" ht="15" thickBot="1" x14ac:dyDescent="0.35">
      <c r="B296" s="58" t="s">
        <v>32</v>
      </c>
      <c r="C296" s="34">
        <f t="shared" si="71"/>
        <v>2020</v>
      </c>
      <c r="D296" s="35">
        <v>43908</v>
      </c>
      <c r="E296" s="25">
        <f t="shared" si="76"/>
        <v>1</v>
      </c>
      <c r="F296" s="28">
        <f>0</f>
        <v>0</v>
      </c>
      <c r="G296" s="26">
        <f t="shared" si="64"/>
        <v>15</v>
      </c>
      <c r="H296" s="25">
        <f t="shared" si="77"/>
        <v>4380</v>
      </c>
      <c r="I296" s="25">
        <f t="shared" si="72"/>
        <v>26600</v>
      </c>
      <c r="J296" s="37">
        <v>0</v>
      </c>
      <c r="K296" s="41">
        <f t="shared" si="73"/>
        <v>5688.5472794999914</v>
      </c>
      <c r="L296" s="28">
        <f t="shared" si="78"/>
        <v>9.293999999999869</v>
      </c>
      <c r="M296" s="31">
        <f t="shared" si="79"/>
        <v>39754.046533199842</v>
      </c>
      <c r="N296" s="29">
        <f t="shared" si="69"/>
        <v>2.9999999999999997E-4</v>
      </c>
      <c r="O296" s="30">
        <f t="shared" si="65"/>
        <v>13.858000000000001</v>
      </c>
      <c r="P296" s="30">
        <f t="shared" si="66"/>
        <v>12</v>
      </c>
      <c r="Q296" s="31">
        <v>15</v>
      </c>
      <c r="R296" s="31">
        <v>50000</v>
      </c>
      <c r="S296" s="31">
        <f t="shared" si="74"/>
        <v>300000</v>
      </c>
      <c r="T296" s="32">
        <f>0</f>
        <v>0</v>
      </c>
      <c r="U296" s="31">
        <f t="shared" si="67"/>
        <v>0</v>
      </c>
      <c r="V296" s="30">
        <f t="shared" si="68"/>
        <v>0</v>
      </c>
      <c r="W296" s="30">
        <f t="shared" si="75"/>
        <v>0</v>
      </c>
      <c r="X296" s="31">
        <f t="shared" si="70"/>
        <v>0</v>
      </c>
    </row>
    <row r="297" spans="2:24" ht="15" thickBot="1" x14ac:dyDescent="0.35">
      <c r="B297" s="58" t="s">
        <v>32</v>
      </c>
      <c r="C297" s="34">
        <f t="shared" si="71"/>
        <v>2020</v>
      </c>
      <c r="D297" s="35">
        <v>43909</v>
      </c>
      <c r="E297" s="25">
        <f t="shared" si="76"/>
        <v>1</v>
      </c>
      <c r="F297" s="28">
        <f>0</f>
        <v>0</v>
      </c>
      <c r="G297" s="26">
        <f t="shared" si="64"/>
        <v>15</v>
      </c>
      <c r="H297" s="25">
        <f t="shared" si="77"/>
        <v>4395</v>
      </c>
      <c r="I297" s="25">
        <f t="shared" si="72"/>
        <v>26600</v>
      </c>
      <c r="J297" s="37">
        <v>0</v>
      </c>
      <c r="K297" s="41">
        <f t="shared" si="73"/>
        <v>5697.8457794999913</v>
      </c>
      <c r="L297" s="28">
        <f t="shared" si="78"/>
        <v>9.2984999999998763</v>
      </c>
      <c r="M297" s="31">
        <f t="shared" si="79"/>
        <v>39882.905146199839</v>
      </c>
      <c r="N297" s="29">
        <f t="shared" si="69"/>
        <v>2.9999999999999997E-4</v>
      </c>
      <c r="O297" s="30">
        <f t="shared" si="65"/>
        <v>13.858000000000001</v>
      </c>
      <c r="P297" s="30">
        <f t="shared" si="66"/>
        <v>12</v>
      </c>
      <c r="Q297" s="31">
        <v>15</v>
      </c>
      <c r="R297" s="31">
        <v>50000</v>
      </c>
      <c r="S297" s="31">
        <f t="shared" si="74"/>
        <v>300000</v>
      </c>
      <c r="T297" s="32">
        <f>0</f>
        <v>0</v>
      </c>
      <c r="U297" s="31">
        <f t="shared" si="67"/>
        <v>0</v>
      </c>
      <c r="V297" s="30">
        <f t="shared" si="68"/>
        <v>0</v>
      </c>
      <c r="W297" s="30">
        <f t="shared" si="75"/>
        <v>0</v>
      </c>
      <c r="X297" s="31">
        <f t="shared" si="70"/>
        <v>0</v>
      </c>
    </row>
    <row r="298" spans="2:24" ht="15" thickBot="1" x14ac:dyDescent="0.35">
      <c r="B298" s="58" t="s">
        <v>32</v>
      </c>
      <c r="C298" s="34">
        <f t="shared" si="71"/>
        <v>2020</v>
      </c>
      <c r="D298" s="35">
        <v>43910</v>
      </c>
      <c r="E298" s="25">
        <f t="shared" si="76"/>
        <v>1</v>
      </c>
      <c r="F298" s="28">
        <f>0</f>
        <v>0</v>
      </c>
      <c r="G298" s="26">
        <f t="shared" si="64"/>
        <v>15</v>
      </c>
      <c r="H298" s="25">
        <f t="shared" si="77"/>
        <v>4410</v>
      </c>
      <c r="I298" s="25">
        <f t="shared" si="72"/>
        <v>26600</v>
      </c>
      <c r="J298" s="37">
        <v>0</v>
      </c>
      <c r="K298" s="41">
        <f t="shared" si="73"/>
        <v>5707.1487794999912</v>
      </c>
      <c r="L298" s="28">
        <f t="shared" si="78"/>
        <v>9.3029999999998836</v>
      </c>
      <c r="M298" s="31">
        <f t="shared" si="79"/>
        <v>40011.826120199839</v>
      </c>
      <c r="N298" s="29">
        <f t="shared" si="69"/>
        <v>2.9999999999999997E-4</v>
      </c>
      <c r="O298" s="30">
        <f t="shared" si="65"/>
        <v>13.858000000000001</v>
      </c>
      <c r="P298" s="30">
        <f t="shared" si="66"/>
        <v>12</v>
      </c>
      <c r="Q298" s="31">
        <v>15</v>
      </c>
      <c r="R298" s="31">
        <v>50000</v>
      </c>
      <c r="S298" s="31">
        <f t="shared" si="74"/>
        <v>300000</v>
      </c>
      <c r="T298" s="32">
        <f>0</f>
        <v>0</v>
      </c>
      <c r="U298" s="31">
        <f t="shared" si="67"/>
        <v>0</v>
      </c>
      <c r="V298" s="30">
        <f t="shared" si="68"/>
        <v>0</v>
      </c>
      <c r="W298" s="30">
        <f t="shared" si="75"/>
        <v>0</v>
      </c>
      <c r="X298" s="31">
        <f t="shared" si="70"/>
        <v>0</v>
      </c>
    </row>
    <row r="299" spans="2:24" ht="15" thickBot="1" x14ac:dyDescent="0.35">
      <c r="B299" s="58" t="s">
        <v>32</v>
      </c>
      <c r="C299" s="34">
        <f t="shared" si="71"/>
        <v>2020</v>
      </c>
      <c r="D299" s="35">
        <v>43911</v>
      </c>
      <c r="E299" s="25">
        <f t="shared" si="76"/>
        <v>1</v>
      </c>
      <c r="F299" s="28">
        <f>0</f>
        <v>0</v>
      </c>
      <c r="G299" s="26">
        <f t="shared" si="64"/>
        <v>15</v>
      </c>
      <c r="H299" s="25">
        <f t="shared" si="77"/>
        <v>4425</v>
      </c>
      <c r="I299" s="25">
        <f t="shared" si="72"/>
        <v>26600</v>
      </c>
      <c r="J299" s="37">
        <v>0</v>
      </c>
      <c r="K299" s="41">
        <f t="shared" si="73"/>
        <v>5716.4562794999911</v>
      </c>
      <c r="L299" s="28">
        <f t="shared" si="78"/>
        <v>9.3074999999998909</v>
      </c>
      <c r="M299" s="31">
        <f t="shared" si="79"/>
        <v>40140.809455199837</v>
      </c>
      <c r="N299" s="29">
        <f t="shared" si="69"/>
        <v>2.9999999999999997E-4</v>
      </c>
      <c r="O299" s="30">
        <f t="shared" si="65"/>
        <v>13.858000000000001</v>
      </c>
      <c r="P299" s="30">
        <f t="shared" si="66"/>
        <v>12</v>
      </c>
      <c r="Q299" s="31">
        <v>15</v>
      </c>
      <c r="R299" s="31">
        <v>50000</v>
      </c>
      <c r="S299" s="31">
        <f t="shared" si="74"/>
        <v>300000</v>
      </c>
      <c r="T299" s="32">
        <f>0</f>
        <v>0</v>
      </c>
      <c r="U299" s="31">
        <f t="shared" si="67"/>
        <v>0</v>
      </c>
      <c r="V299" s="30">
        <f t="shared" si="68"/>
        <v>0</v>
      </c>
      <c r="W299" s="30">
        <f t="shared" si="75"/>
        <v>0</v>
      </c>
      <c r="X299" s="31">
        <f t="shared" si="70"/>
        <v>0</v>
      </c>
    </row>
    <row r="300" spans="2:24" ht="15" thickBot="1" x14ac:dyDescent="0.35">
      <c r="B300" s="58" t="s">
        <v>32</v>
      </c>
      <c r="C300" s="34">
        <f t="shared" si="71"/>
        <v>2020</v>
      </c>
      <c r="D300" s="35">
        <v>43912</v>
      </c>
      <c r="E300" s="25">
        <f t="shared" si="76"/>
        <v>1</v>
      </c>
      <c r="F300" s="28">
        <f>0</f>
        <v>0</v>
      </c>
      <c r="G300" s="26">
        <f t="shared" si="64"/>
        <v>15</v>
      </c>
      <c r="H300" s="25">
        <f t="shared" si="77"/>
        <v>4440</v>
      </c>
      <c r="I300" s="25">
        <f t="shared" si="72"/>
        <v>26600</v>
      </c>
      <c r="J300" s="37">
        <v>0</v>
      </c>
      <c r="K300" s="41">
        <f t="shared" si="73"/>
        <v>5725.768279499991</v>
      </c>
      <c r="L300" s="28">
        <f t="shared" si="78"/>
        <v>9.3119999999998981</v>
      </c>
      <c r="M300" s="31">
        <f t="shared" si="79"/>
        <v>40269.855151199838</v>
      </c>
      <c r="N300" s="29">
        <f t="shared" si="69"/>
        <v>2.9999999999999997E-4</v>
      </c>
      <c r="O300" s="30">
        <f t="shared" si="65"/>
        <v>13.858000000000001</v>
      </c>
      <c r="P300" s="30">
        <f t="shared" si="66"/>
        <v>12</v>
      </c>
      <c r="Q300" s="31">
        <v>15</v>
      </c>
      <c r="R300" s="31">
        <v>50000</v>
      </c>
      <c r="S300" s="31">
        <f t="shared" si="74"/>
        <v>300000</v>
      </c>
      <c r="T300" s="32">
        <f>0</f>
        <v>0</v>
      </c>
      <c r="U300" s="31">
        <f t="shared" si="67"/>
        <v>0</v>
      </c>
      <c r="V300" s="30">
        <f t="shared" si="68"/>
        <v>0</v>
      </c>
      <c r="W300" s="30">
        <f t="shared" si="75"/>
        <v>0</v>
      </c>
      <c r="X300" s="31">
        <f t="shared" si="70"/>
        <v>0</v>
      </c>
    </row>
    <row r="301" spans="2:24" ht="15" thickBot="1" x14ac:dyDescent="0.35">
      <c r="B301" s="58" t="s">
        <v>32</v>
      </c>
      <c r="C301" s="34">
        <f t="shared" si="71"/>
        <v>2020</v>
      </c>
      <c r="D301" s="35">
        <v>43913</v>
      </c>
      <c r="E301" s="25">
        <f t="shared" si="76"/>
        <v>1</v>
      </c>
      <c r="F301" s="28">
        <f>0</f>
        <v>0</v>
      </c>
      <c r="G301" s="26">
        <f t="shared" si="64"/>
        <v>15</v>
      </c>
      <c r="H301" s="25">
        <f t="shared" si="77"/>
        <v>4455</v>
      </c>
      <c r="I301" s="25">
        <f t="shared" si="72"/>
        <v>26600</v>
      </c>
      <c r="J301" s="37">
        <v>0</v>
      </c>
      <c r="K301" s="41">
        <f t="shared" si="73"/>
        <v>5735.0847794999909</v>
      </c>
      <c r="L301" s="28">
        <f t="shared" si="78"/>
        <v>9.3164999999999054</v>
      </c>
      <c r="M301" s="31">
        <f t="shared" si="79"/>
        <v>40398.963208199835</v>
      </c>
      <c r="N301" s="29">
        <f t="shared" si="69"/>
        <v>2.9999999999999997E-4</v>
      </c>
      <c r="O301" s="30">
        <f t="shared" si="65"/>
        <v>13.858000000000001</v>
      </c>
      <c r="P301" s="30">
        <f t="shared" si="66"/>
        <v>12</v>
      </c>
      <c r="Q301" s="31">
        <v>15</v>
      </c>
      <c r="R301" s="31">
        <v>50000</v>
      </c>
      <c r="S301" s="31">
        <f t="shared" si="74"/>
        <v>300000</v>
      </c>
      <c r="T301" s="32">
        <f>0</f>
        <v>0</v>
      </c>
      <c r="U301" s="31">
        <f t="shared" si="67"/>
        <v>0</v>
      </c>
      <c r="V301" s="30">
        <f t="shared" si="68"/>
        <v>0</v>
      </c>
      <c r="W301" s="30">
        <f t="shared" si="75"/>
        <v>0</v>
      </c>
      <c r="X301" s="31">
        <f t="shared" si="70"/>
        <v>0</v>
      </c>
    </row>
    <row r="302" spans="2:24" ht="15" thickBot="1" x14ac:dyDescent="0.35">
      <c r="B302" s="58" t="s">
        <v>32</v>
      </c>
      <c r="C302" s="34">
        <f t="shared" si="71"/>
        <v>2020</v>
      </c>
      <c r="D302" s="35">
        <v>43914</v>
      </c>
      <c r="E302" s="25">
        <f t="shared" si="76"/>
        <v>1</v>
      </c>
      <c r="F302" s="28">
        <f>0</f>
        <v>0</v>
      </c>
      <c r="G302" s="26">
        <f t="shared" si="64"/>
        <v>15</v>
      </c>
      <c r="H302" s="25">
        <f t="shared" si="77"/>
        <v>4470</v>
      </c>
      <c r="I302" s="25">
        <f t="shared" si="72"/>
        <v>26600</v>
      </c>
      <c r="J302" s="37">
        <v>0</v>
      </c>
      <c r="K302" s="41">
        <f t="shared" si="73"/>
        <v>5744.4057794999908</v>
      </c>
      <c r="L302" s="28">
        <f t="shared" si="78"/>
        <v>9.3209999999999127</v>
      </c>
      <c r="M302" s="31">
        <f t="shared" si="79"/>
        <v>40528.133626199837</v>
      </c>
      <c r="N302" s="29">
        <f t="shared" si="69"/>
        <v>2.9999999999999997E-4</v>
      </c>
      <c r="O302" s="30">
        <f t="shared" si="65"/>
        <v>13.858000000000001</v>
      </c>
      <c r="P302" s="30">
        <f t="shared" si="66"/>
        <v>12</v>
      </c>
      <c r="Q302" s="31">
        <v>15</v>
      </c>
      <c r="R302" s="31">
        <v>50000</v>
      </c>
      <c r="S302" s="31">
        <f t="shared" si="74"/>
        <v>300000</v>
      </c>
      <c r="T302" s="32">
        <f>0</f>
        <v>0</v>
      </c>
      <c r="U302" s="31">
        <f t="shared" si="67"/>
        <v>0</v>
      </c>
      <c r="V302" s="30">
        <f t="shared" si="68"/>
        <v>0</v>
      </c>
      <c r="W302" s="30">
        <f t="shared" si="75"/>
        <v>0</v>
      </c>
      <c r="X302" s="31">
        <f t="shared" si="70"/>
        <v>0</v>
      </c>
    </row>
    <row r="303" spans="2:24" ht="15" thickBot="1" x14ac:dyDescent="0.35">
      <c r="B303" s="58" t="s">
        <v>32</v>
      </c>
      <c r="C303" s="34">
        <f t="shared" si="71"/>
        <v>2020</v>
      </c>
      <c r="D303" s="35">
        <v>43915</v>
      </c>
      <c r="E303" s="25">
        <f t="shared" si="76"/>
        <v>1</v>
      </c>
      <c r="F303" s="28">
        <f>0</f>
        <v>0</v>
      </c>
      <c r="G303" s="26">
        <f t="shared" si="64"/>
        <v>15</v>
      </c>
      <c r="H303" s="25">
        <f t="shared" si="77"/>
        <v>4485</v>
      </c>
      <c r="I303" s="25">
        <f t="shared" si="72"/>
        <v>26600</v>
      </c>
      <c r="J303" s="37">
        <v>0</v>
      </c>
      <c r="K303" s="41">
        <f t="shared" si="73"/>
        <v>5753.7312794999907</v>
      </c>
      <c r="L303" s="28">
        <f t="shared" si="78"/>
        <v>9.32549999999992</v>
      </c>
      <c r="M303" s="31">
        <f t="shared" si="79"/>
        <v>40657.366405199835</v>
      </c>
      <c r="N303" s="29">
        <f t="shared" si="69"/>
        <v>2.9999999999999997E-4</v>
      </c>
      <c r="O303" s="30">
        <f t="shared" si="65"/>
        <v>13.858000000000001</v>
      </c>
      <c r="P303" s="30">
        <f t="shared" si="66"/>
        <v>12</v>
      </c>
      <c r="Q303" s="31">
        <v>15</v>
      </c>
      <c r="R303" s="31">
        <v>50000</v>
      </c>
      <c r="S303" s="31">
        <f t="shared" si="74"/>
        <v>300000</v>
      </c>
      <c r="T303" s="32">
        <f>0</f>
        <v>0</v>
      </c>
      <c r="U303" s="31">
        <f t="shared" si="67"/>
        <v>0</v>
      </c>
      <c r="V303" s="30">
        <f t="shared" si="68"/>
        <v>0</v>
      </c>
      <c r="W303" s="30">
        <f t="shared" si="75"/>
        <v>0</v>
      </c>
      <c r="X303" s="31">
        <f t="shared" si="70"/>
        <v>0</v>
      </c>
    </row>
    <row r="304" spans="2:24" ht="15" thickBot="1" x14ac:dyDescent="0.35">
      <c r="B304" s="58" t="s">
        <v>32</v>
      </c>
      <c r="C304" s="34">
        <f t="shared" si="71"/>
        <v>2020</v>
      </c>
      <c r="D304" s="35">
        <v>43916</v>
      </c>
      <c r="E304" s="25">
        <f t="shared" si="76"/>
        <v>1</v>
      </c>
      <c r="F304" s="28">
        <f>0</f>
        <v>0</v>
      </c>
      <c r="G304" s="26">
        <f t="shared" si="64"/>
        <v>15</v>
      </c>
      <c r="H304" s="25">
        <f t="shared" si="77"/>
        <v>4500</v>
      </c>
      <c r="I304" s="25">
        <f t="shared" si="72"/>
        <v>26600</v>
      </c>
      <c r="J304" s="37">
        <v>0</v>
      </c>
      <c r="K304" s="41">
        <f t="shared" si="73"/>
        <v>5763.0612794999906</v>
      </c>
      <c r="L304" s="28">
        <f t="shared" si="78"/>
        <v>9.3299999999999272</v>
      </c>
      <c r="M304" s="31">
        <f t="shared" si="79"/>
        <v>40786.661545199837</v>
      </c>
      <c r="N304" s="29">
        <f t="shared" si="69"/>
        <v>2.9999999999999997E-4</v>
      </c>
      <c r="O304" s="30">
        <f t="shared" si="65"/>
        <v>13.858000000000001</v>
      </c>
      <c r="P304" s="30">
        <f t="shared" si="66"/>
        <v>12</v>
      </c>
      <c r="Q304" s="31">
        <v>15</v>
      </c>
      <c r="R304" s="31">
        <v>50000</v>
      </c>
      <c r="S304" s="31">
        <f t="shared" si="74"/>
        <v>300000</v>
      </c>
      <c r="T304" s="32">
        <f>0</f>
        <v>0</v>
      </c>
      <c r="U304" s="31">
        <f t="shared" si="67"/>
        <v>0</v>
      </c>
      <c r="V304" s="30">
        <f t="shared" si="68"/>
        <v>0</v>
      </c>
      <c r="W304" s="30">
        <f t="shared" si="75"/>
        <v>0</v>
      </c>
      <c r="X304" s="31">
        <f t="shared" si="70"/>
        <v>0</v>
      </c>
    </row>
    <row r="305" spans="2:24" ht="15" thickBot="1" x14ac:dyDescent="0.35">
      <c r="B305" s="58" t="s">
        <v>32</v>
      </c>
      <c r="C305" s="34">
        <f t="shared" si="71"/>
        <v>2020</v>
      </c>
      <c r="D305" s="35">
        <v>43917</v>
      </c>
      <c r="E305" s="25">
        <f t="shared" si="76"/>
        <v>1</v>
      </c>
      <c r="F305" s="28">
        <f>0</f>
        <v>0</v>
      </c>
      <c r="G305" s="26">
        <f t="shared" si="64"/>
        <v>15</v>
      </c>
      <c r="H305" s="25">
        <f t="shared" si="77"/>
        <v>4515</v>
      </c>
      <c r="I305" s="25">
        <f t="shared" si="72"/>
        <v>26600</v>
      </c>
      <c r="J305" s="37">
        <v>0</v>
      </c>
      <c r="K305" s="41">
        <f t="shared" si="73"/>
        <v>5772.3957794999906</v>
      </c>
      <c r="L305" s="28">
        <f t="shared" si="78"/>
        <v>9.3344999999999345</v>
      </c>
      <c r="M305" s="31">
        <f t="shared" si="79"/>
        <v>40916.019046199835</v>
      </c>
      <c r="N305" s="29">
        <f t="shared" si="69"/>
        <v>2.9999999999999997E-4</v>
      </c>
      <c r="O305" s="30">
        <f t="shared" si="65"/>
        <v>13.858000000000001</v>
      </c>
      <c r="P305" s="30">
        <f t="shared" si="66"/>
        <v>12</v>
      </c>
      <c r="Q305" s="31">
        <v>15</v>
      </c>
      <c r="R305" s="31">
        <v>50000</v>
      </c>
      <c r="S305" s="31">
        <f t="shared" si="74"/>
        <v>300000</v>
      </c>
      <c r="T305" s="32">
        <f>0</f>
        <v>0</v>
      </c>
      <c r="U305" s="31">
        <f t="shared" si="67"/>
        <v>0</v>
      </c>
      <c r="V305" s="30">
        <f t="shared" si="68"/>
        <v>0</v>
      </c>
      <c r="W305" s="30">
        <f t="shared" si="75"/>
        <v>0</v>
      </c>
      <c r="X305" s="31">
        <f t="shared" si="70"/>
        <v>0</v>
      </c>
    </row>
    <row r="306" spans="2:24" ht="15" thickBot="1" x14ac:dyDescent="0.35">
      <c r="B306" s="58" t="s">
        <v>32</v>
      </c>
      <c r="C306" s="34">
        <f t="shared" si="71"/>
        <v>2020</v>
      </c>
      <c r="D306" s="35">
        <v>43918</v>
      </c>
      <c r="E306" s="25">
        <f t="shared" si="76"/>
        <v>1</v>
      </c>
      <c r="F306" s="28">
        <f>0</f>
        <v>0</v>
      </c>
      <c r="G306" s="26">
        <f t="shared" si="64"/>
        <v>15</v>
      </c>
      <c r="H306" s="25">
        <f t="shared" si="77"/>
        <v>4530</v>
      </c>
      <c r="I306" s="25">
        <f t="shared" si="72"/>
        <v>26600</v>
      </c>
      <c r="J306" s="37">
        <v>0</v>
      </c>
      <c r="K306" s="41">
        <f t="shared" si="73"/>
        <v>5781.7347794999905</v>
      </c>
      <c r="L306" s="28">
        <f t="shared" si="78"/>
        <v>9.3389999999999418</v>
      </c>
      <c r="M306" s="31">
        <f t="shared" si="79"/>
        <v>41045.438908199838</v>
      </c>
      <c r="N306" s="29">
        <f t="shared" si="69"/>
        <v>2.9999999999999997E-4</v>
      </c>
      <c r="O306" s="30">
        <f t="shared" si="65"/>
        <v>13.858000000000001</v>
      </c>
      <c r="P306" s="30">
        <f t="shared" si="66"/>
        <v>12</v>
      </c>
      <c r="Q306" s="31">
        <v>15</v>
      </c>
      <c r="R306" s="31">
        <v>50000</v>
      </c>
      <c r="S306" s="31">
        <f t="shared" si="74"/>
        <v>300000</v>
      </c>
      <c r="T306" s="32">
        <f>0</f>
        <v>0</v>
      </c>
      <c r="U306" s="31">
        <f t="shared" si="67"/>
        <v>0</v>
      </c>
      <c r="V306" s="30">
        <f t="shared" si="68"/>
        <v>0</v>
      </c>
      <c r="W306" s="30">
        <f t="shared" si="75"/>
        <v>0</v>
      </c>
      <c r="X306" s="31">
        <f t="shared" si="70"/>
        <v>0</v>
      </c>
    </row>
    <row r="307" spans="2:24" ht="15" thickBot="1" x14ac:dyDescent="0.35">
      <c r="B307" s="58" t="s">
        <v>32</v>
      </c>
      <c r="C307" s="34">
        <f t="shared" si="71"/>
        <v>2020</v>
      </c>
      <c r="D307" s="35">
        <v>43919</v>
      </c>
      <c r="E307" s="25">
        <f t="shared" si="76"/>
        <v>1</v>
      </c>
      <c r="F307" s="28">
        <f>0</f>
        <v>0</v>
      </c>
      <c r="G307" s="26">
        <f t="shared" si="64"/>
        <v>15</v>
      </c>
      <c r="H307" s="25">
        <f t="shared" si="77"/>
        <v>4545</v>
      </c>
      <c r="I307" s="25">
        <f t="shared" si="72"/>
        <v>26600</v>
      </c>
      <c r="J307" s="37">
        <v>0</v>
      </c>
      <c r="K307" s="41">
        <f t="shared" si="73"/>
        <v>5791.0782794999905</v>
      </c>
      <c r="L307" s="28">
        <f t="shared" si="78"/>
        <v>9.3434999999999491</v>
      </c>
      <c r="M307" s="31">
        <f t="shared" si="79"/>
        <v>41174.921131199837</v>
      </c>
      <c r="N307" s="29">
        <f t="shared" si="69"/>
        <v>2.9999999999999997E-4</v>
      </c>
      <c r="O307" s="30">
        <f t="shared" si="65"/>
        <v>13.858000000000001</v>
      </c>
      <c r="P307" s="30">
        <f t="shared" si="66"/>
        <v>12</v>
      </c>
      <c r="Q307" s="31">
        <v>15</v>
      </c>
      <c r="R307" s="31">
        <v>50000</v>
      </c>
      <c r="S307" s="31">
        <f t="shared" si="74"/>
        <v>300000</v>
      </c>
      <c r="T307" s="32">
        <f>0</f>
        <v>0</v>
      </c>
      <c r="U307" s="31">
        <f t="shared" si="67"/>
        <v>0</v>
      </c>
      <c r="V307" s="30">
        <f t="shared" si="68"/>
        <v>0</v>
      </c>
      <c r="W307" s="30">
        <f t="shared" si="75"/>
        <v>0</v>
      </c>
      <c r="X307" s="31">
        <f t="shared" si="70"/>
        <v>0</v>
      </c>
    </row>
    <row r="308" spans="2:24" ht="15" thickBot="1" x14ac:dyDescent="0.35">
      <c r="B308" s="58" t="s">
        <v>32</v>
      </c>
      <c r="C308" s="34">
        <f t="shared" si="71"/>
        <v>2020</v>
      </c>
      <c r="D308" s="35">
        <v>43920</v>
      </c>
      <c r="E308" s="25">
        <f t="shared" si="76"/>
        <v>1</v>
      </c>
      <c r="F308" s="28">
        <f>0</f>
        <v>0</v>
      </c>
      <c r="G308" s="26">
        <f t="shared" si="64"/>
        <v>15</v>
      </c>
      <c r="H308" s="25">
        <f t="shared" si="77"/>
        <v>4560</v>
      </c>
      <c r="I308" s="25">
        <f t="shared" si="72"/>
        <v>26600</v>
      </c>
      <c r="J308" s="37">
        <v>0</v>
      </c>
      <c r="K308" s="41">
        <f t="shared" si="73"/>
        <v>5800.4262794999904</v>
      </c>
      <c r="L308" s="28">
        <f t="shared" si="78"/>
        <v>9.3479999999999563</v>
      </c>
      <c r="M308" s="31">
        <f t="shared" si="79"/>
        <v>41304.46571519984</v>
      </c>
      <c r="N308" s="29">
        <f t="shared" si="69"/>
        <v>2.9999999999999997E-4</v>
      </c>
      <c r="O308" s="30">
        <f t="shared" si="65"/>
        <v>13.858000000000001</v>
      </c>
      <c r="P308" s="30">
        <f t="shared" si="66"/>
        <v>12</v>
      </c>
      <c r="Q308" s="31">
        <v>15</v>
      </c>
      <c r="R308" s="31">
        <v>50000</v>
      </c>
      <c r="S308" s="31">
        <f t="shared" si="74"/>
        <v>300000</v>
      </c>
      <c r="T308" s="32">
        <f>0</f>
        <v>0</v>
      </c>
      <c r="U308" s="31">
        <f t="shared" si="67"/>
        <v>0</v>
      </c>
      <c r="V308" s="30">
        <f t="shared" si="68"/>
        <v>0</v>
      </c>
      <c r="W308" s="30">
        <f t="shared" si="75"/>
        <v>0</v>
      </c>
      <c r="X308" s="31">
        <f t="shared" si="70"/>
        <v>0</v>
      </c>
    </row>
    <row r="309" spans="2:24" ht="15" thickBot="1" x14ac:dyDescent="0.35">
      <c r="B309" s="58" t="s">
        <v>32</v>
      </c>
      <c r="C309" s="34">
        <f t="shared" si="71"/>
        <v>2020</v>
      </c>
      <c r="D309" s="35">
        <v>43921</v>
      </c>
      <c r="E309" s="25">
        <f t="shared" si="76"/>
        <v>1</v>
      </c>
      <c r="F309" s="28">
        <f>0</f>
        <v>0</v>
      </c>
      <c r="G309" s="26">
        <f t="shared" si="64"/>
        <v>15</v>
      </c>
      <c r="H309" s="25">
        <f t="shared" si="77"/>
        <v>4575</v>
      </c>
      <c r="I309" s="25">
        <f t="shared" si="72"/>
        <v>26600</v>
      </c>
      <c r="J309" s="37">
        <v>0</v>
      </c>
      <c r="K309" s="41">
        <f t="shared" si="73"/>
        <v>5809.7787794999904</v>
      </c>
      <c r="L309" s="28">
        <f t="shared" si="78"/>
        <v>9.3524999999999636</v>
      </c>
      <c r="M309" s="31">
        <f t="shared" si="79"/>
        <v>41434.072660199839</v>
      </c>
      <c r="N309" s="29">
        <f t="shared" si="69"/>
        <v>2.9999999999999997E-4</v>
      </c>
      <c r="O309" s="30">
        <f t="shared" si="65"/>
        <v>13.858000000000001</v>
      </c>
      <c r="P309" s="30">
        <f t="shared" si="66"/>
        <v>12</v>
      </c>
      <c r="Q309" s="31">
        <v>15</v>
      </c>
      <c r="R309" s="31">
        <v>50000</v>
      </c>
      <c r="S309" s="31">
        <f t="shared" si="74"/>
        <v>300000</v>
      </c>
      <c r="T309" s="32">
        <f>0</f>
        <v>0</v>
      </c>
      <c r="U309" s="31">
        <f t="shared" si="67"/>
        <v>0</v>
      </c>
      <c r="V309" s="30">
        <f t="shared" si="68"/>
        <v>0</v>
      </c>
      <c r="W309" s="30">
        <f t="shared" si="75"/>
        <v>0</v>
      </c>
      <c r="X309" s="31">
        <f t="shared" si="70"/>
        <v>0</v>
      </c>
    </row>
    <row r="310" spans="2:24" ht="15" thickBot="1" x14ac:dyDescent="0.35">
      <c r="B310" s="58" t="s">
        <v>32</v>
      </c>
      <c r="C310" s="34">
        <f t="shared" si="71"/>
        <v>2020</v>
      </c>
      <c r="D310" s="35">
        <v>43922</v>
      </c>
      <c r="E310" s="25">
        <f t="shared" si="76"/>
        <v>1</v>
      </c>
      <c r="F310" s="28">
        <f>0</f>
        <v>0</v>
      </c>
      <c r="G310" s="26">
        <f t="shared" si="64"/>
        <v>15</v>
      </c>
      <c r="H310" s="25">
        <f t="shared" si="77"/>
        <v>4590</v>
      </c>
      <c r="I310" s="25">
        <f t="shared" si="72"/>
        <v>26600</v>
      </c>
      <c r="J310" s="37">
        <v>0</v>
      </c>
      <c r="K310" s="41">
        <f t="shared" si="73"/>
        <v>5819.1357794999903</v>
      </c>
      <c r="L310" s="28">
        <f t="shared" si="78"/>
        <v>9.3569999999999709</v>
      </c>
      <c r="M310" s="31">
        <f t="shared" si="79"/>
        <v>41563.741966199836</v>
      </c>
      <c r="N310" s="29">
        <f t="shared" si="69"/>
        <v>2.9999999999999997E-4</v>
      </c>
      <c r="O310" s="30">
        <f t="shared" si="65"/>
        <v>13.858000000000001</v>
      </c>
      <c r="P310" s="30">
        <f t="shared" si="66"/>
        <v>12</v>
      </c>
      <c r="Q310" s="31">
        <v>15</v>
      </c>
      <c r="R310" s="31">
        <v>50000</v>
      </c>
      <c r="S310" s="31">
        <f t="shared" si="74"/>
        <v>300000</v>
      </c>
      <c r="T310" s="32">
        <f>0</f>
        <v>0</v>
      </c>
      <c r="U310" s="31">
        <f t="shared" si="67"/>
        <v>0</v>
      </c>
      <c r="V310" s="30">
        <f t="shared" si="68"/>
        <v>0</v>
      </c>
      <c r="W310" s="30">
        <f t="shared" si="75"/>
        <v>0</v>
      </c>
      <c r="X310" s="31">
        <f t="shared" si="70"/>
        <v>0</v>
      </c>
    </row>
    <row r="311" spans="2:24" ht="15" thickBot="1" x14ac:dyDescent="0.35">
      <c r="B311" s="58" t="s">
        <v>32</v>
      </c>
      <c r="C311" s="34">
        <f t="shared" si="71"/>
        <v>2020</v>
      </c>
      <c r="D311" s="35">
        <v>43923</v>
      </c>
      <c r="E311" s="25">
        <f t="shared" si="76"/>
        <v>1</v>
      </c>
      <c r="F311" s="28">
        <f>0</f>
        <v>0</v>
      </c>
      <c r="G311" s="26">
        <f t="shared" si="64"/>
        <v>15</v>
      </c>
      <c r="H311" s="25">
        <f t="shared" si="77"/>
        <v>4605</v>
      </c>
      <c r="I311" s="25">
        <f t="shared" si="72"/>
        <v>26600</v>
      </c>
      <c r="J311" s="37">
        <v>0</v>
      </c>
      <c r="K311" s="41">
        <f t="shared" si="73"/>
        <v>5828.4972794999903</v>
      </c>
      <c r="L311" s="28">
        <f t="shared" si="78"/>
        <v>9.3614999999999782</v>
      </c>
      <c r="M311" s="31">
        <f t="shared" si="79"/>
        <v>41693.473633199836</v>
      </c>
      <c r="N311" s="29">
        <f t="shared" si="69"/>
        <v>2.9999999999999997E-4</v>
      </c>
      <c r="O311" s="30">
        <f t="shared" si="65"/>
        <v>13.858000000000001</v>
      </c>
      <c r="P311" s="30">
        <f t="shared" si="66"/>
        <v>12</v>
      </c>
      <c r="Q311" s="31">
        <v>15</v>
      </c>
      <c r="R311" s="31">
        <v>50000</v>
      </c>
      <c r="S311" s="31">
        <f t="shared" si="74"/>
        <v>300000</v>
      </c>
      <c r="T311" s="32">
        <f>0</f>
        <v>0</v>
      </c>
      <c r="U311" s="31">
        <f t="shared" si="67"/>
        <v>0</v>
      </c>
      <c r="V311" s="30">
        <f t="shared" si="68"/>
        <v>0</v>
      </c>
      <c r="W311" s="30">
        <f t="shared" si="75"/>
        <v>0</v>
      </c>
      <c r="X311" s="31">
        <f t="shared" si="70"/>
        <v>0</v>
      </c>
    </row>
    <row r="312" spans="2:24" ht="15" thickBot="1" x14ac:dyDescent="0.35">
      <c r="B312" s="58" t="s">
        <v>32</v>
      </c>
      <c r="C312" s="34">
        <f t="shared" si="71"/>
        <v>2020</v>
      </c>
      <c r="D312" s="35">
        <v>43924</v>
      </c>
      <c r="E312" s="25">
        <f t="shared" si="76"/>
        <v>1</v>
      </c>
      <c r="F312" s="28">
        <f>0</f>
        <v>0</v>
      </c>
      <c r="G312" s="26">
        <f t="shared" si="64"/>
        <v>15</v>
      </c>
      <c r="H312" s="25">
        <f t="shared" si="77"/>
        <v>4620</v>
      </c>
      <c r="I312" s="25">
        <f t="shared" si="72"/>
        <v>26600</v>
      </c>
      <c r="J312" s="37">
        <v>0</v>
      </c>
      <c r="K312" s="41">
        <f t="shared" si="73"/>
        <v>5837.8632794999903</v>
      </c>
      <c r="L312" s="28">
        <f t="shared" si="78"/>
        <v>9.3659999999999854</v>
      </c>
      <c r="M312" s="31">
        <f t="shared" si="79"/>
        <v>41823.267661199832</v>
      </c>
      <c r="N312" s="29">
        <f t="shared" si="69"/>
        <v>2.9999999999999997E-4</v>
      </c>
      <c r="O312" s="30">
        <f t="shared" si="65"/>
        <v>13.858000000000001</v>
      </c>
      <c r="P312" s="30">
        <f t="shared" si="66"/>
        <v>12</v>
      </c>
      <c r="Q312" s="31">
        <v>15</v>
      </c>
      <c r="R312" s="31">
        <v>50000</v>
      </c>
      <c r="S312" s="31">
        <f t="shared" si="74"/>
        <v>300000</v>
      </c>
      <c r="T312" s="32">
        <f>0</f>
        <v>0</v>
      </c>
      <c r="U312" s="31">
        <f t="shared" si="67"/>
        <v>0</v>
      </c>
      <c r="V312" s="30">
        <f t="shared" si="68"/>
        <v>0</v>
      </c>
      <c r="W312" s="30">
        <f t="shared" si="75"/>
        <v>0</v>
      </c>
      <c r="X312" s="31">
        <f t="shared" si="70"/>
        <v>0</v>
      </c>
    </row>
    <row r="313" spans="2:24" ht="15" thickBot="1" x14ac:dyDescent="0.35">
      <c r="B313" s="58" t="s">
        <v>32</v>
      </c>
      <c r="C313" s="34">
        <f t="shared" si="71"/>
        <v>2020</v>
      </c>
      <c r="D313" s="35">
        <v>43925</v>
      </c>
      <c r="E313" s="25">
        <f t="shared" si="76"/>
        <v>1</v>
      </c>
      <c r="F313" s="28">
        <f>0</f>
        <v>0</v>
      </c>
      <c r="G313" s="26">
        <f t="shared" si="64"/>
        <v>15</v>
      </c>
      <c r="H313" s="25">
        <f t="shared" si="77"/>
        <v>4635</v>
      </c>
      <c r="I313" s="25">
        <f t="shared" si="72"/>
        <v>26600</v>
      </c>
      <c r="J313" s="37">
        <v>0</v>
      </c>
      <c r="K313" s="41">
        <f t="shared" si="73"/>
        <v>5847.2337794999903</v>
      </c>
      <c r="L313" s="28">
        <f t="shared" si="78"/>
        <v>9.3704999999999927</v>
      </c>
      <c r="M313" s="31">
        <f t="shared" si="79"/>
        <v>41953.124050199833</v>
      </c>
      <c r="N313" s="29">
        <f t="shared" si="69"/>
        <v>2.9999999999999997E-4</v>
      </c>
      <c r="O313" s="30">
        <f t="shared" si="65"/>
        <v>13.858000000000001</v>
      </c>
      <c r="P313" s="30">
        <f t="shared" si="66"/>
        <v>12</v>
      </c>
      <c r="Q313" s="31">
        <v>15</v>
      </c>
      <c r="R313" s="31">
        <v>50000</v>
      </c>
      <c r="S313" s="31">
        <f t="shared" si="74"/>
        <v>300000</v>
      </c>
      <c r="T313" s="32">
        <f>0</f>
        <v>0</v>
      </c>
      <c r="U313" s="31">
        <f t="shared" si="67"/>
        <v>0</v>
      </c>
      <c r="V313" s="30">
        <f t="shared" si="68"/>
        <v>0</v>
      </c>
      <c r="W313" s="30">
        <f t="shared" si="75"/>
        <v>0</v>
      </c>
      <c r="X313" s="31">
        <f t="shared" si="70"/>
        <v>0</v>
      </c>
    </row>
    <row r="314" spans="2:24" ht="15" thickBot="1" x14ac:dyDescent="0.35">
      <c r="B314" s="58" t="s">
        <v>32</v>
      </c>
      <c r="C314" s="34">
        <f t="shared" si="71"/>
        <v>2020</v>
      </c>
      <c r="D314" s="35">
        <v>43926</v>
      </c>
      <c r="E314" s="25">
        <f t="shared" si="76"/>
        <v>1</v>
      </c>
      <c r="F314" s="28">
        <f>0</f>
        <v>0</v>
      </c>
      <c r="G314" s="26">
        <f t="shared" si="64"/>
        <v>15</v>
      </c>
      <c r="H314" s="25">
        <f t="shared" si="77"/>
        <v>4650</v>
      </c>
      <c r="I314" s="25">
        <f t="shared" si="72"/>
        <v>26600</v>
      </c>
      <c r="J314" s="37">
        <v>0</v>
      </c>
      <c r="K314" s="41">
        <f t="shared" si="73"/>
        <v>5856.6087794999903</v>
      </c>
      <c r="L314" s="28">
        <f t="shared" si="78"/>
        <v>9.375</v>
      </c>
      <c r="M314" s="31">
        <f t="shared" si="79"/>
        <v>42083.04280019983</v>
      </c>
      <c r="N314" s="29">
        <f t="shared" si="69"/>
        <v>2.9999999999999997E-4</v>
      </c>
      <c r="O314" s="30">
        <f t="shared" si="65"/>
        <v>13.858000000000001</v>
      </c>
      <c r="P314" s="30">
        <f t="shared" si="66"/>
        <v>12</v>
      </c>
      <c r="Q314" s="31">
        <v>15</v>
      </c>
      <c r="R314" s="31">
        <v>50000</v>
      </c>
      <c r="S314" s="31">
        <f t="shared" si="74"/>
        <v>300000</v>
      </c>
      <c r="T314" s="32">
        <f>0</f>
        <v>0</v>
      </c>
      <c r="U314" s="31">
        <f t="shared" si="67"/>
        <v>0</v>
      </c>
      <c r="V314" s="30">
        <f t="shared" si="68"/>
        <v>0</v>
      </c>
      <c r="W314" s="30">
        <f t="shared" si="75"/>
        <v>0</v>
      </c>
      <c r="X314" s="31">
        <f t="shared" si="70"/>
        <v>0</v>
      </c>
    </row>
    <row r="315" spans="2:24" ht="15" thickBot="1" x14ac:dyDescent="0.35">
      <c r="B315" s="58" t="s">
        <v>32</v>
      </c>
      <c r="C315" s="34">
        <f t="shared" si="71"/>
        <v>2020</v>
      </c>
      <c r="D315" s="35">
        <v>43927</v>
      </c>
      <c r="E315" s="25">
        <f t="shared" si="76"/>
        <v>1</v>
      </c>
      <c r="F315" s="28">
        <f>0</f>
        <v>0</v>
      </c>
      <c r="G315" s="26">
        <f t="shared" si="64"/>
        <v>15</v>
      </c>
      <c r="H315" s="25">
        <f t="shared" si="77"/>
        <v>4665</v>
      </c>
      <c r="I315" s="25">
        <f t="shared" si="72"/>
        <v>26600</v>
      </c>
      <c r="J315" s="37">
        <v>0</v>
      </c>
      <c r="K315" s="41">
        <f t="shared" si="73"/>
        <v>5865.9882794999903</v>
      </c>
      <c r="L315" s="28">
        <f t="shared" si="78"/>
        <v>9.3795000000000073</v>
      </c>
      <c r="M315" s="31">
        <f t="shared" si="79"/>
        <v>42213.023911199831</v>
      </c>
      <c r="N315" s="29">
        <f t="shared" si="69"/>
        <v>2.9999999999999997E-4</v>
      </c>
      <c r="O315" s="30">
        <f t="shared" si="65"/>
        <v>13.858000000000001</v>
      </c>
      <c r="P315" s="30">
        <f t="shared" si="66"/>
        <v>12</v>
      </c>
      <c r="Q315" s="31">
        <v>15</v>
      </c>
      <c r="R315" s="31">
        <v>50000</v>
      </c>
      <c r="S315" s="31">
        <f t="shared" si="74"/>
        <v>300000</v>
      </c>
      <c r="T315" s="32">
        <f>0</f>
        <v>0</v>
      </c>
      <c r="U315" s="31">
        <f t="shared" si="67"/>
        <v>0</v>
      </c>
      <c r="V315" s="30">
        <f t="shared" si="68"/>
        <v>0</v>
      </c>
      <c r="W315" s="30">
        <f t="shared" si="75"/>
        <v>0</v>
      </c>
      <c r="X315" s="31">
        <f t="shared" si="70"/>
        <v>0</v>
      </c>
    </row>
    <row r="316" spans="2:24" ht="15" thickBot="1" x14ac:dyDescent="0.35">
      <c r="B316" s="58" t="s">
        <v>32</v>
      </c>
      <c r="C316" s="34">
        <f t="shared" si="71"/>
        <v>2020</v>
      </c>
      <c r="D316" s="35">
        <v>43928</v>
      </c>
      <c r="E316" s="25">
        <f t="shared" si="76"/>
        <v>1</v>
      </c>
      <c r="F316" s="28">
        <f>0</f>
        <v>0</v>
      </c>
      <c r="G316" s="26">
        <f t="shared" si="64"/>
        <v>15</v>
      </c>
      <c r="H316" s="25">
        <f t="shared" si="77"/>
        <v>4680</v>
      </c>
      <c r="I316" s="25">
        <f t="shared" si="72"/>
        <v>26600</v>
      </c>
      <c r="J316" s="37">
        <v>0</v>
      </c>
      <c r="K316" s="41">
        <f t="shared" si="73"/>
        <v>5875.3722794999903</v>
      </c>
      <c r="L316" s="28">
        <f t="shared" si="78"/>
        <v>9.3840000000000146</v>
      </c>
      <c r="M316" s="31">
        <f t="shared" si="79"/>
        <v>42343.067383199828</v>
      </c>
      <c r="N316" s="29">
        <f t="shared" si="69"/>
        <v>2.9999999999999997E-4</v>
      </c>
      <c r="O316" s="30">
        <f t="shared" si="65"/>
        <v>13.858000000000001</v>
      </c>
      <c r="P316" s="30">
        <f t="shared" si="66"/>
        <v>12</v>
      </c>
      <c r="Q316" s="31">
        <v>15</v>
      </c>
      <c r="R316" s="31">
        <v>50000</v>
      </c>
      <c r="S316" s="31">
        <f t="shared" si="74"/>
        <v>300000</v>
      </c>
      <c r="T316" s="32">
        <f>0</f>
        <v>0</v>
      </c>
      <c r="U316" s="31">
        <f t="shared" si="67"/>
        <v>0</v>
      </c>
      <c r="V316" s="30">
        <f t="shared" si="68"/>
        <v>0</v>
      </c>
      <c r="W316" s="30">
        <f t="shared" si="75"/>
        <v>0</v>
      </c>
      <c r="X316" s="31">
        <f t="shared" si="70"/>
        <v>0</v>
      </c>
    </row>
    <row r="317" spans="2:24" ht="15" thickBot="1" x14ac:dyDescent="0.35">
      <c r="B317" s="58" t="s">
        <v>32</v>
      </c>
      <c r="C317" s="34">
        <f t="shared" si="71"/>
        <v>2020</v>
      </c>
      <c r="D317" s="35">
        <v>43929</v>
      </c>
      <c r="E317" s="25">
        <f t="shared" si="76"/>
        <v>1</v>
      </c>
      <c r="F317" s="28">
        <f>0</f>
        <v>0</v>
      </c>
      <c r="G317" s="26">
        <f t="shared" si="64"/>
        <v>15</v>
      </c>
      <c r="H317" s="25">
        <f t="shared" si="77"/>
        <v>4695</v>
      </c>
      <c r="I317" s="25">
        <f t="shared" si="72"/>
        <v>26600</v>
      </c>
      <c r="J317" s="37">
        <v>0</v>
      </c>
      <c r="K317" s="41">
        <f t="shared" si="73"/>
        <v>5884.7607794999903</v>
      </c>
      <c r="L317" s="28">
        <f t="shared" si="78"/>
        <v>9.3885000000000218</v>
      </c>
      <c r="M317" s="31">
        <f t="shared" si="79"/>
        <v>42473.17321619983</v>
      </c>
      <c r="N317" s="29">
        <f t="shared" si="69"/>
        <v>2.9999999999999997E-4</v>
      </c>
      <c r="O317" s="30">
        <f t="shared" si="65"/>
        <v>13.858000000000001</v>
      </c>
      <c r="P317" s="30">
        <f t="shared" si="66"/>
        <v>12</v>
      </c>
      <c r="Q317" s="31">
        <v>15</v>
      </c>
      <c r="R317" s="31">
        <v>50000</v>
      </c>
      <c r="S317" s="31">
        <f t="shared" si="74"/>
        <v>300000</v>
      </c>
      <c r="T317" s="32">
        <f>0</f>
        <v>0</v>
      </c>
      <c r="U317" s="31">
        <f t="shared" si="67"/>
        <v>0</v>
      </c>
      <c r="V317" s="30">
        <f t="shared" si="68"/>
        <v>0</v>
      </c>
      <c r="W317" s="30">
        <f t="shared" si="75"/>
        <v>0</v>
      </c>
      <c r="X317" s="31">
        <f t="shared" si="70"/>
        <v>0</v>
      </c>
    </row>
    <row r="318" spans="2:24" ht="15" thickBot="1" x14ac:dyDescent="0.35">
      <c r="B318" s="58" t="s">
        <v>32</v>
      </c>
      <c r="C318" s="34">
        <f t="shared" si="71"/>
        <v>2020</v>
      </c>
      <c r="D318" s="35">
        <v>43930</v>
      </c>
      <c r="E318" s="25">
        <f t="shared" si="76"/>
        <v>1</v>
      </c>
      <c r="F318" s="28">
        <f>0</f>
        <v>0</v>
      </c>
      <c r="G318" s="26">
        <f t="shared" si="64"/>
        <v>15</v>
      </c>
      <c r="H318" s="25">
        <f t="shared" si="77"/>
        <v>4710</v>
      </c>
      <c r="I318" s="25">
        <f t="shared" si="72"/>
        <v>26600</v>
      </c>
      <c r="J318" s="37">
        <v>0</v>
      </c>
      <c r="K318" s="41">
        <f t="shared" si="73"/>
        <v>5894.1537794999904</v>
      </c>
      <c r="L318" s="28">
        <f t="shared" si="78"/>
        <v>9.3930000000000291</v>
      </c>
      <c r="M318" s="31">
        <f t="shared" si="79"/>
        <v>42603.341410199828</v>
      </c>
      <c r="N318" s="29">
        <f t="shared" si="69"/>
        <v>2.9999999999999997E-4</v>
      </c>
      <c r="O318" s="30">
        <f t="shared" si="65"/>
        <v>13.858000000000001</v>
      </c>
      <c r="P318" s="30">
        <f t="shared" si="66"/>
        <v>12</v>
      </c>
      <c r="Q318" s="31">
        <v>15</v>
      </c>
      <c r="R318" s="31">
        <v>50000</v>
      </c>
      <c r="S318" s="31">
        <f t="shared" si="74"/>
        <v>300000</v>
      </c>
      <c r="T318" s="32">
        <f>0</f>
        <v>0</v>
      </c>
      <c r="U318" s="31">
        <f t="shared" si="67"/>
        <v>0</v>
      </c>
      <c r="V318" s="30">
        <f t="shared" si="68"/>
        <v>0</v>
      </c>
      <c r="W318" s="30">
        <f t="shared" si="75"/>
        <v>0</v>
      </c>
      <c r="X318" s="31">
        <f t="shared" si="70"/>
        <v>0</v>
      </c>
    </row>
    <row r="319" spans="2:24" ht="15" thickBot="1" x14ac:dyDescent="0.35">
      <c r="B319" s="58" t="s">
        <v>32</v>
      </c>
      <c r="C319" s="34">
        <f t="shared" si="71"/>
        <v>2020</v>
      </c>
      <c r="D319" s="35">
        <v>43931</v>
      </c>
      <c r="E319" s="25">
        <f t="shared" si="76"/>
        <v>1</v>
      </c>
      <c r="F319" s="28">
        <f>0</f>
        <v>0</v>
      </c>
      <c r="G319" s="26">
        <f t="shared" si="64"/>
        <v>15</v>
      </c>
      <c r="H319" s="25">
        <f t="shared" si="77"/>
        <v>4725</v>
      </c>
      <c r="I319" s="25">
        <f t="shared" si="72"/>
        <v>26600</v>
      </c>
      <c r="J319" s="37">
        <v>0</v>
      </c>
      <c r="K319" s="41">
        <f t="shared" si="73"/>
        <v>5903.5512794999904</v>
      </c>
      <c r="L319" s="28">
        <f t="shared" si="78"/>
        <v>9.3975000000000364</v>
      </c>
      <c r="M319" s="31">
        <f t="shared" si="79"/>
        <v>42733.57196519983</v>
      </c>
      <c r="N319" s="29">
        <f t="shared" si="69"/>
        <v>2.9999999999999997E-4</v>
      </c>
      <c r="O319" s="30">
        <f t="shared" si="65"/>
        <v>13.858000000000001</v>
      </c>
      <c r="P319" s="30">
        <f t="shared" si="66"/>
        <v>12</v>
      </c>
      <c r="Q319" s="31">
        <v>15</v>
      </c>
      <c r="R319" s="31">
        <v>50000</v>
      </c>
      <c r="S319" s="31">
        <f t="shared" si="74"/>
        <v>300000</v>
      </c>
      <c r="T319" s="32">
        <f>0</f>
        <v>0</v>
      </c>
      <c r="U319" s="31">
        <f t="shared" si="67"/>
        <v>0</v>
      </c>
      <c r="V319" s="30">
        <f t="shared" si="68"/>
        <v>0</v>
      </c>
      <c r="W319" s="30">
        <f t="shared" si="75"/>
        <v>0</v>
      </c>
      <c r="X319" s="31">
        <f t="shared" si="70"/>
        <v>0</v>
      </c>
    </row>
    <row r="320" spans="2:24" ht="15" thickBot="1" x14ac:dyDescent="0.35">
      <c r="B320" s="58" t="s">
        <v>32</v>
      </c>
      <c r="C320" s="34">
        <f t="shared" si="71"/>
        <v>2020</v>
      </c>
      <c r="D320" s="35">
        <v>43932</v>
      </c>
      <c r="E320" s="25">
        <f t="shared" si="76"/>
        <v>1</v>
      </c>
      <c r="F320" s="28">
        <f>0</f>
        <v>0</v>
      </c>
      <c r="G320" s="26">
        <f t="shared" si="64"/>
        <v>15</v>
      </c>
      <c r="H320" s="25">
        <f t="shared" si="77"/>
        <v>4740</v>
      </c>
      <c r="I320" s="25">
        <f t="shared" si="72"/>
        <v>26600</v>
      </c>
      <c r="J320" s="37">
        <v>0</v>
      </c>
      <c r="K320" s="41">
        <f t="shared" si="73"/>
        <v>5912.9532794999905</v>
      </c>
      <c r="L320" s="28">
        <f t="shared" si="78"/>
        <v>9.4020000000000437</v>
      </c>
      <c r="M320" s="31">
        <f t="shared" si="79"/>
        <v>42863.864881199828</v>
      </c>
      <c r="N320" s="29">
        <f t="shared" si="69"/>
        <v>2.9999999999999997E-4</v>
      </c>
      <c r="O320" s="30">
        <f t="shared" si="65"/>
        <v>13.858000000000001</v>
      </c>
      <c r="P320" s="30">
        <f t="shared" si="66"/>
        <v>12</v>
      </c>
      <c r="Q320" s="31">
        <v>15</v>
      </c>
      <c r="R320" s="31">
        <v>50000</v>
      </c>
      <c r="S320" s="31">
        <f t="shared" si="74"/>
        <v>300000</v>
      </c>
      <c r="T320" s="32">
        <f>0</f>
        <v>0</v>
      </c>
      <c r="U320" s="31">
        <f t="shared" si="67"/>
        <v>0</v>
      </c>
      <c r="V320" s="30">
        <f t="shared" si="68"/>
        <v>0</v>
      </c>
      <c r="W320" s="30">
        <f t="shared" si="75"/>
        <v>0</v>
      </c>
      <c r="X320" s="31">
        <f t="shared" si="70"/>
        <v>0</v>
      </c>
    </row>
    <row r="321" spans="2:24" ht="15" thickBot="1" x14ac:dyDescent="0.35">
      <c r="B321" s="58" t="s">
        <v>32</v>
      </c>
      <c r="C321" s="34">
        <f t="shared" si="71"/>
        <v>2020</v>
      </c>
      <c r="D321" s="35">
        <v>43933</v>
      </c>
      <c r="E321" s="25">
        <f t="shared" si="76"/>
        <v>1</v>
      </c>
      <c r="F321" s="28">
        <f>0</f>
        <v>0</v>
      </c>
      <c r="G321" s="26">
        <f t="shared" si="64"/>
        <v>15</v>
      </c>
      <c r="H321" s="25">
        <f t="shared" si="77"/>
        <v>4755</v>
      </c>
      <c r="I321" s="25">
        <f t="shared" si="72"/>
        <v>26600</v>
      </c>
      <c r="J321" s="37">
        <v>0</v>
      </c>
      <c r="K321" s="41">
        <f t="shared" si="73"/>
        <v>5922.3597794999905</v>
      </c>
      <c r="L321" s="28">
        <f t="shared" si="78"/>
        <v>9.4065000000000509</v>
      </c>
      <c r="M321" s="31">
        <f t="shared" si="79"/>
        <v>42994.220158199831</v>
      </c>
      <c r="N321" s="29">
        <f t="shared" si="69"/>
        <v>2.9999999999999997E-4</v>
      </c>
      <c r="O321" s="30">
        <f t="shared" si="65"/>
        <v>13.858000000000001</v>
      </c>
      <c r="P321" s="30">
        <f t="shared" si="66"/>
        <v>12</v>
      </c>
      <c r="Q321" s="31">
        <v>15</v>
      </c>
      <c r="R321" s="31">
        <v>50000</v>
      </c>
      <c r="S321" s="31">
        <f t="shared" si="74"/>
        <v>300000</v>
      </c>
      <c r="T321" s="32">
        <f>0</f>
        <v>0</v>
      </c>
      <c r="U321" s="31">
        <f t="shared" si="67"/>
        <v>0</v>
      </c>
      <c r="V321" s="30">
        <f t="shared" si="68"/>
        <v>0</v>
      </c>
      <c r="W321" s="30">
        <f t="shared" si="75"/>
        <v>0</v>
      </c>
      <c r="X321" s="31">
        <f t="shared" si="70"/>
        <v>0</v>
      </c>
    </row>
    <row r="322" spans="2:24" ht="15" thickBot="1" x14ac:dyDescent="0.35">
      <c r="B322" s="58" t="s">
        <v>32</v>
      </c>
      <c r="C322" s="34">
        <f t="shared" si="71"/>
        <v>2020</v>
      </c>
      <c r="D322" s="35">
        <v>43934</v>
      </c>
      <c r="E322" s="25">
        <f t="shared" si="76"/>
        <v>1</v>
      </c>
      <c r="F322" s="28">
        <f>0</f>
        <v>0</v>
      </c>
      <c r="G322" s="26">
        <f t="shared" si="64"/>
        <v>15</v>
      </c>
      <c r="H322" s="25">
        <f t="shared" si="77"/>
        <v>4770</v>
      </c>
      <c r="I322" s="25">
        <f t="shared" si="72"/>
        <v>26600</v>
      </c>
      <c r="J322" s="37">
        <v>0</v>
      </c>
      <c r="K322" s="41">
        <f t="shared" si="73"/>
        <v>5931.7707794999906</v>
      </c>
      <c r="L322" s="28">
        <f t="shared" si="78"/>
        <v>9.4110000000000582</v>
      </c>
      <c r="M322" s="31">
        <f t="shared" si="79"/>
        <v>43124.63779619983</v>
      </c>
      <c r="N322" s="29">
        <f t="shared" si="69"/>
        <v>2.9999999999999997E-4</v>
      </c>
      <c r="O322" s="30">
        <f t="shared" si="65"/>
        <v>13.858000000000001</v>
      </c>
      <c r="P322" s="30">
        <f t="shared" si="66"/>
        <v>12</v>
      </c>
      <c r="Q322" s="31">
        <v>15</v>
      </c>
      <c r="R322" s="31">
        <v>50000</v>
      </c>
      <c r="S322" s="31">
        <f t="shared" si="74"/>
        <v>300000</v>
      </c>
      <c r="T322" s="32">
        <f>0</f>
        <v>0</v>
      </c>
      <c r="U322" s="31">
        <f t="shared" si="67"/>
        <v>0</v>
      </c>
      <c r="V322" s="30">
        <f t="shared" si="68"/>
        <v>0</v>
      </c>
      <c r="W322" s="30">
        <f t="shared" si="75"/>
        <v>0</v>
      </c>
      <c r="X322" s="31">
        <f t="shared" si="70"/>
        <v>0</v>
      </c>
    </row>
    <row r="323" spans="2:24" ht="15" thickBot="1" x14ac:dyDescent="0.35">
      <c r="B323" s="58" t="s">
        <v>32</v>
      </c>
      <c r="C323" s="34">
        <f t="shared" si="71"/>
        <v>2020</v>
      </c>
      <c r="D323" s="35">
        <v>43935</v>
      </c>
      <c r="E323" s="25">
        <f t="shared" si="76"/>
        <v>1</v>
      </c>
      <c r="F323" s="28">
        <f>0</f>
        <v>0</v>
      </c>
      <c r="G323" s="26">
        <f t="shared" si="64"/>
        <v>15</v>
      </c>
      <c r="H323" s="25">
        <f t="shared" si="77"/>
        <v>4785</v>
      </c>
      <c r="I323" s="25">
        <f t="shared" si="72"/>
        <v>26600</v>
      </c>
      <c r="J323" s="37">
        <v>0</v>
      </c>
      <c r="K323" s="41">
        <f t="shared" si="73"/>
        <v>5941.1862794999906</v>
      </c>
      <c r="L323" s="28">
        <f t="shared" si="78"/>
        <v>9.4155000000000655</v>
      </c>
      <c r="M323" s="31">
        <f t="shared" si="79"/>
        <v>43255.117795199832</v>
      </c>
      <c r="N323" s="29">
        <f t="shared" si="69"/>
        <v>2.9999999999999997E-4</v>
      </c>
      <c r="O323" s="30">
        <f t="shared" si="65"/>
        <v>13.858000000000001</v>
      </c>
      <c r="P323" s="30">
        <f t="shared" si="66"/>
        <v>12</v>
      </c>
      <c r="Q323" s="31">
        <v>15</v>
      </c>
      <c r="R323" s="31">
        <v>50000</v>
      </c>
      <c r="S323" s="31">
        <f t="shared" si="74"/>
        <v>300000</v>
      </c>
      <c r="T323" s="32">
        <f>0</f>
        <v>0</v>
      </c>
      <c r="U323" s="31">
        <f t="shared" si="67"/>
        <v>0</v>
      </c>
      <c r="V323" s="30">
        <f t="shared" si="68"/>
        <v>0</v>
      </c>
      <c r="W323" s="30">
        <f t="shared" si="75"/>
        <v>0</v>
      </c>
      <c r="X323" s="31">
        <f t="shared" si="70"/>
        <v>0</v>
      </c>
    </row>
    <row r="324" spans="2:24" ht="15" thickBot="1" x14ac:dyDescent="0.35">
      <c r="B324" s="58" t="s">
        <v>32</v>
      </c>
      <c r="C324" s="34">
        <f t="shared" si="71"/>
        <v>2020</v>
      </c>
      <c r="D324" s="35">
        <v>43936</v>
      </c>
      <c r="E324" s="25">
        <f t="shared" si="76"/>
        <v>1</v>
      </c>
      <c r="F324" s="28">
        <f>0</f>
        <v>0</v>
      </c>
      <c r="G324" s="26">
        <f t="shared" ref="G324:G387" si="80">E324*Q324</f>
        <v>15</v>
      </c>
      <c r="H324" s="25">
        <f t="shared" si="77"/>
        <v>4800</v>
      </c>
      <c r="I324" s="25">
        <f t="shared" si="72"/>
        <v>26600</v>
      </c>
      <c r="J324" s="37">
        <v>0</v>
      </c>
      <c r="K324" s="41">
        <f t="shared" si="73"/>
        <v>5950.6062794999907</v>
      </c>
      <c r="L324" s="28">
        <f t="shared" si="78"/>
        <v>9.4200000000000728</v>
      </c>
      <c r="M324" s="31">
        <f t="shared" si="79"/>
        <v>43385.660155199832</v>
      </c>
      <c r="N324" s="29">
        <f t="shared" si="69"/>
        <v>2.9999999999999997E-4</v>
      </c>
      <c r="O324" s="30">
        <f t="shared" ref="O324:O387" si="81">IF(C324=2019,234/15,IF(C324=2020,207.87/15,2085.3/15))</f>
        <v>13.858000000000001</v>
      </c>
      <c r="P324" s="30">
        <f t="shared" ref="P324:P387" si="82">IF(C324=2019,14,IF(C324=2020,12,10))</f>
        <v>12</v>
      </c>
      <c r="Q324" s="31">
        <v>15</v>
      </c>
      <c r="R324" s="31">
        <v>50000</v>
      </c>
      <c r="S324" s="31">
        <f t="shared" si="74"/>
        <v>300000</v>
      </c>
      <c r="T324" s="32">
        <f>0</f>
        <v>0</v>
      </c>
      <c r="U324" s="31">
        <f t="shared" ref="U324:U387" si="83">F324*R324</f>
        <v>0</v>
      </c>
      <c r="V324" s="30">
        <f t="shared" ref="V324:V387" si="84">300000*J324</f>
        <v>0</v>
      </c>
      <c r="W324" s="30">
        <f t="shared" si="75"/>
        <v>0</v>
      </c>
      <c r="X324" s="31">
        <f t="shared" si="70"/>
        <v>0</v>
      </c>
    </row>
    <row r="325" spans="2:24" ht="15" thickBot="1" x14ac:dyDescent="0.35">
      <c r="B325" s="58" t="s">
        <v>32</v>
      </c>
      <c r="C325" s="34">
        <f t="shared" si="71"/>
        <v>2020</v>
      </c>
      <c r="D325" s="35">
        <v>43937</v>
      </c>
      <c r="E325" s="25">
        <f t="shared" si="76"/>
        <v>1</v>
      </c>
      <c r="F325" s="28">
        <f>0</f>
        <v>0</v>
      </c>
      <c r="G325" s="26">
        <f t="shared" si="80"/>
        <v>15</v>
      </c>
      <c r="H325" s="25">
        <f t="shared" si="77"/>
        <v>4815</v>
      </c>
      <c r="I325" s="25">
        <f t="shared" si="72"/>
        <v>26600</v>
      </c>
      <c r="J325" s="37">
        <v>0</v>
      </c>
      <c r="K325" s="41">
        <f t="shared" si="73"/>
        <v>5960.0307794999908</v>
      </c>
      <c r="L325" s="28">
        <f t="shared" si="78"/>
        <v>9.42450000000008</v>
      </c>
      <c r="M325" s="31">
        <f t="shared" si="79"/>
        <v>43516.264876199835</v>
      </c>
      <c r="N325" s="29">
        <f t="shared" ref="N325:N388" si="85">0.0003</f>
        <v>2.9999999999999997E-4</v>
      </c>
      <c r="O325" s="30">
        <f t="shared" si="81"/>
        <v>13.858000000000001</v>
      </c>
      <c r="P325" s="30">
        <f t="shared" si="82"/>
        <v>12</v>
      </c>
      <c r="Q325" s="31">
        <v>15</v>
      </c>
      <c r="R325" s="31">
        <v>50000</v>
      </c>
      <c r="S325" s="31">
        <f t="shared" si="74"/>
        <v>300000</v>
      </c>
      <c r="T325" s="32">
        <f>0</f>
        <v>0</v>
      </c>
      <c r="U325" s="31">
        <f t="shared" si="83"/>
        <v>0</v>
      </c>
      <c r="V325" s="30">
        <f t="shared" si="84"/>
        <v>0</v>
      </c>
      <c r="W325" s="30">
        <f t="shared" si="75"/>
        <v>0</v>
      </c>
      <c r="X325" s="31">
        <f t="shared" ref="X325:X388" si="86">U325+V325+W325</f>
        <v>0</v>
      </c>
    </row>
    <row r="326" spans="2:24" ht="15" thickBot="1" x14ac:dyDescent="0.35">
      <c r="B326" s="58" t="s">
        <v>32</v>
      </c>
      <c r="C326" s="34">
        <f t="shared" ref="C326:C370" si="87">YEAR(D326)</f>
        <v>2020</v>
      </c>
      <c r="D326" s="35">
        <v>43938</v>
      </c>
      <c r="E326" s="25">
        <f t="shared" si="76"/>
        <v>1</v>
      </c>
      <c r="F326" s="28">
        <f>0</f>
        <v>0</v>
      </c>
      <c r="G326" s="26">
        <f t="shared" si="80"/>
        <v>15</v>
      </c>
      <c r="H326" s="25">
        <f t="shared" si="77"/>
        <v>4830</v>
      </c>
      <c r="I326" s="25">
        <f t="shared" ref="I326:I389" si="88">I325+J326*20000</f>
        <v>26600</v>
      </c>
      <c r="J326" s="37">
        <v>0</v>
      </c>
      <c r="K326" s="41">
        <f t="shared" ref="K326:K389" si="89">K325+(I326+H326)*N326-X326/O326</f>
        <v>5969.4597794999909</v>
      </c>
      <c r="L326" s="28">
        <f t="shared" si="78"/>
        <v>9.4290000000000873</v>
      </c>
      <c r="M326" s="31">
        <f t="shared" si="79"/>
        <v>43646.931958199835</v>
      </c>
      <c r="N326" s="29">
        <f t="shared" si="85"/>
        <v>2.9999999999999997E-4</v>
      </c>
      <c r="O326" s="30">
        <f t="shared" si="81"/>
        <v>13.858000000000001</v>
      </c>
      <c r="P326" s="30">
        <f t="shared" si="82"/>
        <v>12</v>
      </c>
      <c r="Q326" s="31">
        <v>15</v>
      </c>
      <c r="R326" s="31">
        <v>50000</v>
      </c>
      <c r="S326" s="31">
        <f t="shared" ref="S326:S389" si="90">300000</f>
        <v>300000</v>
      </c>
      <c r="T326" s="32">
        <f>0</f>
        <v>0</v>
      </c>
      <c r="U326" s="31">
        <f t="shared" si="83"/>
        <v>0</v>
      </c>
      <c r="V326" s="30">
        <f t="shared" si="84"/>
        <v>0</v>
      </c>
      <c r="W326" s="30">
        <f t="shared" ref="W326:W389" si="91">T326*500000</f>
        <v>0</v>
      </c>
      <c r="X326" s="31">
        <f t="shared" si="86"/>
        <v>0</v>
      </c>
    </row>
    <row r="327" spans="2:24" ht="15" thickBot="1" x14ac:dyDescent="0.35">
      <c r="B327" s="58" t="s">
        <v>32</v>
      </c>
      <c r="C327" s="34">
        <f t="shared" si="87"/>
        <v>2020</v>
      </c>
      <c r="D327" s="35">
        <v>43939</v>
      </c>
      <c r="E327" s="25">
        <f t="shared" ref="E327:E370" si="92">E326+F327</f>
        <v>1</v>
      </c>
      <c r="F327" s="28">
        <f>0</f>
        <v>0</v>
      </c>
      <c r="G327" s="26">
        <f t="shared" si="80"/>
        <v>15</v>
      </c>
      <c r="H327" s="25">
        <f t="shared" ref="H327:H370" si="93">H326+G327</f>
        <v>4845</v>
      </c>
      <c r="I327" s="25">
        <f t="shared" si="88"/>
        <v>26600</v>
      </c>
      <c r="J327" s="37">
        <v>0</v>
      </c>
      <c r="K327" s="41">
        <f t="shared" si="89"/>
        <v>5978.893279499991</v>
      </c>
      <c r="L327" s="28">
        <f t="shared" ref="L327:L390" si="94">K327-K326</f>
        <v>9.4335000000000946</v>
      </c>
      <c r="M327" s="31">
        <f t="shared" ref="M327:M390" si="95">L327*O327+M326</f>
        <v>43777.661401199839</v>
      </c>
      <c r="N327" s="29">
        <f t="shared" si="85"/>
        <v>2.9999999999999997E-4</v>
      </c>
      <c r="O327" s="30">
        <f t="shared" si="81"/>
        <v>13.858000000000001</v>
      </c>
      <c r="P327" s="30">
        <f t="shared" si="82"/>
        <v>12</v>
      </c>
      <c r="Q327" s="31">
        <v>15</v>
      </c>
      <c r="R327" s="31">
        <v>50000</v>
      </c>
      <c r="S327" s="31">
        <f t="shared" si="90"/>
        <v>300000</v>
      </c>
      <c r="T327" s="32">
        <f>0</f>
        <v>0</v>
      </c>
      <c r="U327" s="31">
        <f t="shared" si="83"/>
        <v>0</v>
      </c>
      <c r="V327" s="30">
        <f t="shared" si="84"/>
        <v>0</v>
      </c>
      <c r="W327" s="30">
        <f t="shared" si="91"/>
        <v>0</v>
      </c>
      <c r="X327" s="31">
        <f t="shared" si="86"/>
        <v>0</v>
      </c>
    </row>
    <row r="328" spans="2:24" ht="15" thickBot="1" x14ac:dyDescent="0.35">
      <c r="B328" s="58" t="s">
        <v>32</v>
      </c>
      <c r="C328" s="34">
        <f t="shared" si="87"/>
        <v>2020</v>
      </c>
      <c r="D328" s="35">
        <v>43940</v>
      </c>
      <c r="E328" s="25">
        <f t="shared" si="92"/>
        <v>1</v>
      </c>
      <c r="F328" s="28">
        <f>0</f>
        <v>0</v>
      </c>
      <c r="G328" s="26">
        <f t="shared" si="80"/>
        <v>15</v>
      </c>
      <c r="H328" s="25">
        <f t="shared" si="93"/>
        <v>4860</v>
      </c>
      <c r="I328" s="25">
        <f t="shared" si="88"/>
        <v>26600</v>
      </c>
      <c r="J328" s="37">
        <v>0</v>
      </c>
      <c r="K328" s="41">
        <f t="shared" si="89"/>
        <v>5988.3312794999911</v>
      </c>
      <c r="L328" s="28">
        <f t="shared" si="94"/>
        <v>9.4380000000001019</v>
      </c>
      <c r="M328" s="31">
        <f t="shared" si="95"/>
        <v>43908.453205199839</v>
      </c>
      <c r="N328" s="29">
        <f t="shared" si="85"/>
        <v>2.9999999999999997E-4</v>
      </c>
      <c r="O328" s="30">
        <f t="shared" si="81"/>
        <v>13.858000000000001</v>
      </c>
      <c r="P328" s="30">
        <f t="shared" si="82"/>
        <v>12</v>
      </c>
      <c r="Q328" s="31">
        <v>15</v>
      </c>
      <c r="R328" s="31">
        <v>50000</v>
      </c>
      <c r="S328" s="31">
        <f t="shared" si="90"/>
        <v>300000</v>
      </c>
      <c r="T328" s="32">
        <f>0</f>
        <v>0</v>
      </c>
      <c r="U328" s="31">
        <f t="shared" si="83"/>
        <v>0</v>
      </c>
      <c r="V328" s="30">
        <f t="shared" si="84"/>
        <v>0</v>
      </c>
      <c r="W328" s="30">
        <f t="shared" si="91"/>
        <v>0</v>
      </c>
      <c r="X328" s="31">
        <f t="shared" si="86"/>
        <v>0</v>
      </c>
    </row>
    <row r="329" spans="2:24" ht="15" thickBot="1" x14ac:dyDescent="0.35">
      <c r="B329" s="58" t="s">
        <v>32</v>
      </c>
      <c r="C329" s="34">
        <f t="shared" si="87"/>
        <v>2020</v>
      </c>
      <c r="D329" s="35">
        <v>43941</v>
      </c>
      <c r="E329" s="25">
        <f t="shared" si="92"/>
        <v>1</v>
      </c>
      <c r="F329" s="28">
        <f>0</f>
        <v>0</v>
      </c>
      <c r="G329" s="26">
        <f t="shared" si="80"/>
        <v>15</v>
      </c>
      <c r="H329" s="25">
        <f t="shared" si="93"/>
        <v>4875</v>
      </c>
      <c r="I329" s="25">
        <f t="shared" si="88"/>
        <v>26600</v>
      </c>
      <c r="J329" s="37">
        <v>0</v>
      </c>
      <c r="K329" s="41">
        <f t="shared" si="89"/>
        <v>5997.7737794999912</v>
      </c>
      <c r="L329" s="28">
        <f t="shared" si="94"/>
        <v>9.4425000000001091</v>
      </c>
      <c r="M329" s="31">
        <f t="shared" si="95"/>
        <v>44039.307370199844</v>
      </c>
      <c r="N329" s="29">
        <f t="shared" si="85"/>
        <v>2.9999999999999997E-4</v>
      </c>
      <c r="O329" s="30">
        <f t="shared" si="81"/>
        <v>13.858000000000001</v>
      </c>
      <c r="P329" s="30">
        <f t="shared" si="82"/>
        <v>12</v>
      </c>
      <c r="Q329" s="31">
        <v>15</v>
      </c>
      <c r="R329" s="31">
        <v>50000</v>
      </c>
      <c r="S329" s="31">
        <f t="shared" si="90"/>
        <v>300000</v>
      </c>
      <c r="T329" s="32">
        <f>0</f>
        <v>0</v>
      </c>
      <c r="U329" s="31">
        <f t="shared" si="83"/>
        <v>0</v>
      </c>
      <c r="V329" s="30">
        <f t="shared" si="84"/>
        <v>0</v>
      </c>
      <c r="W329" s="30">
        <f t="shared" si="91"/>
        <v>0</v>
      </c>
      <c r="X329" s="31">
        <f t="shared" si="86"/>
        <v>0</v>
      </c>
    </row>
    <row r="330" spans="2:24" ht="15" thickBot="1" x14ac:dyDescent="0.35">
      <c r="B330" s="58" t="s">
        <v>32</v>
      </c>
      <c r="C330" s="34">
        <f t="shared" si="87"/>
        <v>2020</v>
      </c>
      <c r="D330" s="35">
        <v>43942</v>
      </c>
      <c r="E330" s="25">
        <f t="shared" si="92"/>
        <v>1</v>
      </c>
      <c r="F330" s="28">
        <f>0</f>
        <v>0</v>
      </c>
      <c r="G330" s="26">
        <f t="shared" si="80"/>
        <v>15</v>
      </c>
      <c r="H330" s="25">
        <f t="shared" si="93"/>
        <v>4890</v>
      </c>
      <c r="I330" s="25">
        <f t="shared" si="88"/>
        <v>26600</v>
      </c>
      <c r="J330" s="37">
        <v>0</v>
      </c>
      <c r="K330" s="41">
        <f t="shared" si="89"/>
        <v>6007.2207794999913</v>
      </c>
      <c r="L330" s="28">
        <f t="shared" si="94"/>
        <v>9.4470000000001164</v>
      </c>
      <c r="M330" s="31">
        <f t="shared" si="95"/>
        <v>44170.223896199845</v>
      </c>
      <c r="N330" s="29">
        <f t="shared" si="85"/>
        <v>2.9999999999999997E-4</v>
      </c>
      <c r="O330" s="30">
        <f t="shared" si="81"/>
        <v>13.858000000000001</v>
      </c>
      <c r="P330" s="30">
        <f t="shared" si="82"/>
        <v>12</v>
      </c>
      <c r="Q330" s="31">
        <v>15</v>
      </c>
      <c r="R330" s="31">
        <v>50000</v>
      </c>
      <c r="S330" s="31">
        <f t="shared" si="90"/>
        <v>300000</v>
      </c>
      <c r="T330" s="32">
        <f>0</f>
        <v>0</v>
      </c>
      <c r="U330" s="31">
        <f t="shared" si="83"/>
        <v>0</v>
      </c>
      <c r="V330" s="30">
        <f t="shared" si="84"/>
        <v>0</v>
      </c>
      <c r="W330" s="30">
        <f t="shared" si="91"/>
        <v>0</v>
      </c>
      <c r="X330" s="31">
        <f t="shared" si="86"/>
        <v>0</v>
      </c>
    </row>
    <row r="331" spans="2:24" ht="15" thickBot="1" x14ac:dyDescent="0.35">
      <c r="B331" s="58" t="s">
        <v>32</v>
      </c>
      <c r="C331" s="34">
        <f t="shared" si="87"/>
        <v>2020</v>
      </c>
      <c r="D331" s="35">
        <v>43943</v>
      </c>
      <c r="E331" s="25">
        <f t="shared" si="92"/>
        <v>1</v>
      </c>
      <c r="F331" s="28">
        <f>0</f>
        <v>0</v>
      </c>
      <c r="G331" s="26">
        <f t="shared" si="80"/>
        <v>15</v>
      </c>
      <c r="H331" s="25">
        <f t="shared" si="93"/>
        <v>4905</v>
      </c>
      <c r="I331" s="25">
        <f t="shared" si="88"/>
        <v>26600</v>
      </c>
      <c r="J331" s="37">
        <v>0</v>
      </c>
      <c r="K331" s="41">
        <f t="shared" si="89"/>
        <v>6016.6722794999914</v>
      </c>
      <c r="L331" s="28">
        <f t="shared" si="94"/>
        <v>9.4515000000001237</v>
      </c>
      <c r="M331" s="31">
        <f t="shared" si="95"/>
        <v>44301.202783199849</v>
      </c>
      <c r="N331" s="29">
        <f t="shared" si="85"/>
        <v>2.9999999999999997E-4</v>
      </c>
      <c r="O331" s="30">
        <f t="shared" si="81"/>
        <v>13.858000000000001</v>
      </c>
      <c r="P331" s="30">
        <f t="shared" si="82"/>
        <v>12</v>
      </c>
      <c r="Q331" s="31">
        <v>15</v>
      </c>
      <c r="R331" s="31">
        <v>50000</v>
      </c>
      <c r="S331" s="31">
        <f t="shared" si="90"/>
        <v>300000</v>
      </c>
      <c r="T331" s="32">
        <f>0</f>
        <v>0</v>
      </c>
      <c r="U331" s="31">
        <f t="shared" si="83"/>
        <v>0</v>
      </c>
      <c r="V331" s="30">
        <f t="shared" si="84"/>
        <v>0</v>
      </c>
      <c r="W331" s="30">
        <f t="shared" si="91"/>
        <v>0</v>
      </c>
      <c r="X331" s="31">
        <f t="shared" si="86"/>
        <v>0</v>
      </c>
    </row>
    <row r="332" spans="2:24" ht="15" thickBot="1" x14ac:dyDescent="0.35">
      <c r="B332" s="58" t="s">
        <v>32</v>
      </c>
      <c r="C332" s="34">
        <f t="shared" si="87"/>
        <v>2020</v>
      </c>
      <c r="D332" s="35">
        <v>43944</v>
      </c>
      <c r="E332" s="25">
        <f t="shared" si="92"/>
        <v>1</v>
      </c>
      <c r="F332" s="28">
        <f>0</f>
        <v>0</v>
      </c>
      <c r="G332" s="26">
        <f t="shared" si="80"/>
        <v>15</v>
      </c>
      <c r="H332" s="25">
        <f t="shared" si="93"/>
        <v>4920</v>
      </c>
      <c r="I332" s="25">
        <f t="shared" si="88"/>
        <v>26600</v>
      </c>
      <c r="J332" s="37">
        <v>0</v>
      </c>
      <c r="K332" s="41">
        <f t="shared" si="89"/>
        <v>6026.1282794999915</v>
      </c>
      <c r="L332" s="28">
        <f t="shared" si="94"/>
        <v>9.456000000000131</v>
      </c>
      <c r="M332" s="31">
        <f t="shared" si="95"/>
        <v>44432.244031199851</v>
      </c>
      <c r="N332" s="29">
        <f t="shared" si="85"/>
        <v>2.9999999999999997E-4</v>
      </c>
      <c r="O332" s="30">
        <f t="shared" si="81"/>
        <v>13.858000000000001</v>
      </c>
      <c r="P332" s="30">
        <f t="shared" si="82"/>
        <v>12</v>
      </c>
      <c r="Q332" s="31">
        <v>15</v>
      </c>
      <c r="R332" s="31">
        <v>50000</v>
      </c>
      <c r="S332" s="31">
        <f t="shared" si="90"/>
        <v>300000</v>
      </c>
      <c r="T332" s="32">
        <f>0</f>
        <v>0</v>
      </c>
      <c r="U332" s="31">
        <f t="shared" si="83"/>
        <v>0</v>
      </c>
      <c r="V332" s="30">
        <f t="shared" si="84"/>
        <v>0</v>
      </c>
      <c r="W332" s="30">
        <f t="shared" si="91"/>
        <v>0</v>
      </c>
      <c r="X332" s="31">
        <f t="shared" si="86"/>
        <v>0</v>
      </c>
    </row>
    <row r="333" spans="2:24" ht="15" thickBot="1" x14ac:dyDescent="0.35">
      <c r="B333" s="58" t="s">
        <v>32</v>
      </c>
      <c r="C333" s="34">
        <f t="shared" si="87"/>
        <v>2020</v>
      </c>
      <c r="D333" s="35">
        <v>43945</v>
      </c>
      <c r="E333" s="25">
        <f t="shared" si="92"/>
        <v>1</v>
      </c>
      <c r="F333" s="28">
        <f>0</f>
        <v>0</v>
      </c>
      <c r="G333" s="26">
        <f t="shared" si="80"/>
        <v>15</v>
      </c>
      <c r="H333" s="25">
        <f t="shared" si="93"/>
        <v>4935</v>
      </c>
      <c r="I333" s="25">
        <f t="shared" si="88"/>
        <v>26600</v>
      </c>
      <c r="J333" s="37">
        <v>0</v>
      </c>
      <c r="K333" s="41">
        <f t="shared" si="89"/>
        <v>6035.5887794999917</v>
      </c>
      <c r="L333" s="28">
        <f t="shared" si="94"/>
        <v>9.4605000000001382</v>
      </c>
      <c r="M333" s="31">
        <f t="shared" si="95"/>
        <v>44563.347640199856</v>
      </c>
      <c r="N333" s="29">
        <f t="shared" si="85"/>
        <v>2.9999999999999997E-4</v>
      </c>
      <c r="O333" s="30">
        <f t="shared" si="81"/>
        <v>13.858000000000001</v>
      </c>
      <c r="P333" s="30">
        <f t="shared" si="82"/>
        <v>12</v>
      </c>
      <c r="Q333" s="31">
        <v>15</v>
      </c>
      <c r="R333" s="31">
        <v>50000</v>
      </c>
      <c r="S333" s="31">
        <f t="shared" si="90"/>
        <v>300000</v>
      </c>
      <c r="T333" s="32">
        <f>0</f>
        <v>0</v>
      </c>
      <c r="U333" s="31">
        <f t="shared" si="83"/>
        <v>0</v>
      </c>
      <c r="V333" s="30">
        <f t="shared" si="84"/>
        <v>0</v>
      </c>
      <c r="W333" s="30">
        <f t="shared" si="91"/>
        <v>0</v>
      </c>
      <c r="X333" s="31">
        <f t="shared" si="86"/>
        <v>0</v>
      </c>
    </row>
    <row r="334" spans="2:24" ht="15" thickBot="1" x14ac:dyDescent="0.35">
      <c r="B334" s="58" t="s">
        <v>32</v>
      </c>
      <c r="C334" s="34">
        <f t="shared" si="87"/>
        <v>2020</v>
      </c>
      <c r="D334" s="35">
        <v>43946</v>
      </c>
      <c r="E334" s="25">
        <f t="shared" si="92"/>
        <v>1</v>
      </c>
      <c r="F334" s="28">
        <f>0</f>
        <v>0</v>
      </c>
      <c r="G334" s="26">
        <f t="shared" si="80"/>
        <v>15</v>
      </c>
      <c r="H334" s="25">
        <f t="shared" si="93"/>
        <v>4950</v>
      </c>
      <c r="I334" s="25">
        <f t="shared" si="88"/>
        <v>26600</v>
      </c>
      <c r="J334" s="37">
        <v>0</v>
      </c>
      <c r="K334" s="41">
        <f t="shared" si="89"/>
        <v>6045.0537794999918</v>
      </c>
      <c r="L334" s="28">
        <f t="shared" si="94"/>
        <v>9.4650000000001455</v>
      </c>
      <c r="M334" s="31">
        <f t="shared" si="95"/>
        <v>44694.513610199858</v>
      </c>
      <c r="N334" s="29">
        <f t="shared" si="85"/>
        <v>2.9999999999999997E-4</v>
      </c>
      <c r="O334" s="30">
        <f t="shared" si="81"/>
        <v>13.858000000000001</v>
      </c>
      <c r="P334" s="30">
        <f t="shared" si="82"/>
        <v>12</v>
      </c>
      <c r="Q334" s="31">
        <v>15</v>
      </c>
      <c r="R334" s="31">
        <v>50000</v>
      </c>
      <c r="S334" s="31">
        <f t="shared" si="90"/>
        <v>300000</v>
      </c>
      <c r="T334" s="32">
        <f>0</f>
        <v>0</v>
      </c>
      <c r="U334" s="31">
        <f t="shared" si="83"/>
        <v>0</v>
      </c>
      <c r="V334" s="30">
        <f t="shared" si="84"/>
        <v>0</v>
      </c>
      <c r="W334" s="30">
        <f t="shared" si="91"/>
        <v>0</v>
      </c>
      <c r="X334" s="31">
        <f t="shared" si="86"/>
        <v>0</v>
      </c>
    </row>
    <row r="335" spans="2:24" ht="15" thickBot="1" x14ac:dyDescent="0.35">
      <c r="B335" s="58" t="s">
        <v>32</v>
      </c>
      <c r="C335" s="34">
        <f t="shared" si="87"/>
        <v>2020</v>
      </c>
      <c r="D335" s="35">
        <v>43947</v>
      </c>
      <c r="E335" s="25">
        <f t="shared" si="92"/>
        <v>1</v>
      </c>
      <c r="F335" s="28">
        <f>0</f>
        <v>0</v>
      </c>
      <c r="G335" s="26">
        <f t="shared" si="80"/>
        <v>15</v>
      </c>
      <c r="H335" s="25">
        <f t="shared" si="93"/>
        <v>4965</v>
      </c>
      <c r="I335" s="25">
        <f t="shared" si="88"/>
        <v>26600</v>
      </c>
      <c r="J335" s="37">
        <v>0</v>
      </c>
      <c r="K335" s="41">
        <f t="shared" si="89"/>
        <v>6054.523279499992</v>
      </c>
      <c r="L335" s="28">
        <f t="shared" si="94"/>
        <v>9.4695000000001528</v>
      </c>
      <c r="M335" s="31">
        <f t="shared" si="95"/>
        <v>44825.741941199864</v>
      </c>
      <c r="N335" s="29">
        <f t="shared" si="85"/>
        <v>2.9999999999999997E-4</v>
      </c>
      <c r="O335" s="30">
        <f t="shared" si="81"/>
        <v>13.858000000000001</v>
      </c>
      <c r="P335" s="30">
        <f t="shared" si="82"/>
        <v>12</v>
      </c>
      <c r="Q335" s="31">
        <v>15</v>
      </c>
      <c r="R335" s="31">
        <v>50000</v>
      </c>
      <c r="S335" s="31">
        <f t="shared" si="90"/>
        <v>300000</v>
      </c>
      <c r="T335" s="32">
        <f>0</f>
        <v>0</v>
      </c>
      <c r="U335" s="31">
        <f t="shared" si="83"/>
        <v>0</v>
      </c>
      <c r="V335" s="30">
        <f t="shared" si="84"/>
        <v>0</v>
      </c>
      <c r="W335" s="30">
        <f t="shared" si="91"/>
        <v>0</v>
      </c>
      <c r="X335" s="31">
        <f t="shared" si="86"/>
        <v>0</v>
      </c>
    </row>
    <row r="336" spans="2:24" ht="15" thickBot="1" x14ac:dyDescent="0.35">
      <c r="B336" s="58" t="s">
        <v>32</v>
      </c>
      <c r="C336" s="34">
        <f t="shared" si="87"/>
        <v>2020</v>
      </c>
      <c r="D336" s="35">
        <v>43948</v>
      </c>
      <c r="E336" s="25">
        <f t="shared" si="92"/>
        <v>1</v>
      </c>
      <c r="F336" s="28">
        <f>0</f>
        <v>0</v>
      </c>
      <c r="G336" s="26">
        <f t="shared" si="80"/>
        <v>15</v>
      </c>
      <c r="H336" s="25">
        <f t="shared" si="93"/>
        <v>4980</v>
      </c>
      <c r="I336" s="25">
        <f t="shared" si="88"/>
        <v>26600</v>
      </c>
      <c r="J336" s="37">
        <v>0</v>
      </c>
      <c r="K336" s="41">
        <f t="shared" si="89"/>
        <v>6063.9972794999921</v>
      </c>
      <c r="L336" s="28">
        <f t="shared" si="94"/>
        <v>9.4740000000001601</v>
      </c>
      <c r="M336" s="31">
        <f t="shared" si="95"/>
        <v>44957.032633199866</v>
      </c>
      <c r="N336" s="29">
        <f t="shared" si="85"/>
        <v>2.9999999999999997E-4</v>
      </c>
      <c r="O336" s="30">
        <f t="shared" si="81"/>
        <v>13.858000000000001</v>
      </c>
      <c r="P336" s="30">
        <f t="shared" si="82"/>
        <v>12</v>
      </c>
      <c r="Q336" s="31">
        <v>15</v>
      </c>
      <c r="R336" s="31">
        <v>50000</v>
      </c>
      <c r="S336" s="31">
        <f t="shared" si="90"/>
        <v>300000</v>
      </c>
      <c r="T336" s="32">
        <f>0</f>
        <v>0</v>
      </c>
      <c r="U336" s="31">
        <f t="shared" si="83"/>
        <v>0</v>
      </c>
      <c r="V336" s="30">
        <f t="shared" si="84"/>
        <v>0</v>
      </c>
      <c r="W336" s="30">
        <f t="shared" si="91"/>
        <v>0</v>
      </c>
      <c r="X336" s="31">
        <f t="shared" si="86"/>
        <v>0</v>
      </c>
    </row>
    <row r="337" spans="2:24" ht="15" thickBot="1" x14ac:dyDescent="0.35">
      <c r="B337" s="58" t="s">
        <v>32</v>
      </c>
      <c r="C337" s="34">
        <f t="shared" si="87"/>
        <v>2020</v>
      </c>
      <c r="D337" s="35">
        <v>43949</v>
      </c>
      <c r="E337" s="25">
        <f t="shared" si="92"/>
        <v>1</v>
      </c>
      <c r="F337" s="28">
        <f>0</f>
        <v>0</v>
      </c>
      <c r="G337" s="26">
        <f t="shared" si="80"/>
        <v>15</v>
      </c>
      <c r="H337" s="25">
        <f t="shared" si="93"/>
        <v>4995</v>
      </c>
      <c r="I337" s="25">
        <f t="shared" si="88"/>
        <v>26600</v>
      </c>
      <c r="J337" s="37">
        <v>0</v>
      </c>
      <c r="K337" s="41">
        <f t="shared" si="89"/>
        <v>6073.4757794999923</v>
      </c>
      <c r="L337" s="28">
        <f t="shared" si="94"/>
        <v>9.4785000000001673</v>
      </c>
      <c r="M337" s="31">
        <f t="shared" si="95"/>
        <v>45088.385686199865</v>
      </c>
      <c r="N337" s="29">
        <f t="shared" si="85"/>
        <v>2.9999999999999997E-4</v>
      </c>
      <c r="O337" s="30">
        <f t="shared" si="81"/>
        <v>13.858000000000001</v>
      </c>
      <c r="P337" s="30">
        <f t="shared" si="82"/>
        <v>12</v>
      </c>
      <c r="Q337" s="31">
        <v>15</v>
      </c>
      <c r="R337" s="31">
        <v>50000</v>
      </c>
      <c r="S337" s="31">
        <f t="shared" si="90"/>
        <v>300000</v>
      </c>
      <c r="T337" s="32">
        <f>0</f>
        <v>0</v>
      </c>
      <c r="U337" s="31">
        <f t="shared" si="83"/>
        <v>0</v>
      </c>
      <c r="V337" s="30">
        <f t="shared" si="84"/>
        <v>0</v>
      </c>
      <c r="W337" s="30">
        <f t="shared" si="91"/>
        <v>0</v>
      </c>
      <c r="X337" s="31">
        <f t="shared" si="86"/>
        <v>0</v>
      </c>
    </row>
    <row r="338" spans="2:24" ht="15" thickBot="1" x14ac:dyDescent="0.35">
      <c r="B338" s="58" t="s">
        <v>32</v>
      </c>
      <c r="C338" s="34">
        <f t="shared" si="87"/>
        <v>2020</v>
      </c>
      <c r="D338" s="35">
        <v>43950</v>
      </c>
      <c r="E338" s="25">
        <f t="shared" si="92"/>
        <v>1</v>
      </c>
      <c r="F338" s="28">
        <f>0</f>
        <v>0</v>
      </c>
      <c r="G338" s="26">
        <f t="shared" si="80"/>
        <v>15</v>
      </c>
      <c r="H338" s="25">
        <f t="shared" si="93"/>
        <v>5010</v>
      </c>
      <c r="I338" s="25">
        <f t="shared" si="88"/>
        <v>26600</v>
      </c>
      <c r="J338" s="37">
        <v>0</v>
      </c>
      <c r="K338" s="41">
        <f t="shared" si="89"/>
        <v>6082.9587794999925</v>
      </c>
      <c r="L338" s="28">
        <f t="shared" si="94"/>
        <v>9.4830000000001746</v>
      </c>
      <c r="M338" s="31">
        <f t="shared" si="95"/>
        <v>45219.801100199868</v>
      </c>
      <c r="N338" s="29">
        <f t="shared" si="85"/>
        <v>2.9999999999999997E-4</v>
      </c>
      <c r="O338" s="30">
        <f t="shared" si="81"/>
        <v>13.858000000000001</v>
      </c>
      <c r="P338" s="30">
        <f t="shared" si="82"/>
        <v>12</v>
      </c>
      <c r="Q338" s="31">
        <v>15</v>
      </c>
      <c r="R338" s="31">
        <v>50000</v>
      </c>
      <c r="S338" s="31">
        <f t="shared" si="90"/>
        <v>300000</v>
      </c>
      <c r="T338" s="32">
        <f>0</f>
        <v>0</v>
      </c>
      <c r="U338" s="31">
        <f t="shared" si="83"/>
        <v>0</v>
      </c>
      <c r="V338" s="30">
        <f t="shared" si="84"/>
        <v>0</v>
      </c>
      <c r="W338" s="30">
        <f t="shared" si="91"/>
        <v>0</v>
      </c>
      <c r="X338" s="31">
        <f t="shared" si="86"/>
        <v>0</v>
      </c>
    </row>
    <row r="339" spans="2:24" ht="15" thickBot="1" x14ac:dyDescent="0.35">
      <c r="B339" s="58" t="s">
        <v>32</v>
      </c>
      <c r="C339" s="34">
        <f t="shared" si="87"/>
        <v>2020</v>
      </c>
      <c r="D339" s="35">
        <v>43951</v>
      </c>
      <c r="E339" s="25">
        <f t="shared" si="92"/>
        <v>1</v>
      </c>
      <c r="F339" s="28">
        <f>0</f>
        <v>0</v>
      </c>
      <c r="G339" s="26">
        <f t="shared" si="80"/>
        <v>15</v>
      </c>
      <c r="H339" s="25">
        <f t="shared" si="93"/>
        <v>5025</v>
      </c>
      <c r="I339" s="25">
        <f t="shared" si="88"/>
        <v>26600</v>
      </c>
      <c r="J339" s="37">
        <v>0</v>
      </c>
      <c r="K339" s="41">
        <f t="shared" si="89"/>
        <v>6092.4462794999927</v>
      </c>
      <c r="L339" s="28">
        <f t="shared" si="94"/>
        <v>9.4875000000001819</v>
      </c>
      <c r="M339" s="31">
        <f t="shared" si="95"/>
        <v>45351.278875199867</v>
      </c>
      <c r="N339" s="29">
        <f t="shared" si="85"/>
        <v>2.9999999999999997E-4</v>
      </c>
      <c r="O339" s="30">
        <f t="shared" si="81"/>
        <v>13.858000000000001</v>
      </c>
      <c r="P339" s="30">
        <f t="shared" si="82"/>
        <v>12</v>
      </c>
      <c r="Q339" s="31">
        <v>15</v>
      </c>
      <c r="R339" s="31">
        <v>50000</v>
      </c>
      <c r="S339" s="31">
        <f t="shared" si="90"/>
        <v>300000</v>
      </c>
      <c r="T339" s="32">
        <f>0</f>
        <v>0</v>
      </c>
      <c r="U339" s="31">
        <f t="shared" si="83"/>
        <v>0</v>
      </c>
      <c r="V339" s="30">
        <f t="shared" si="84"/>
        <v>0</v>
      </c>
      <c r="W339" s="30">
        <f t="shared" si="91"/>
        <v>0</v>
      </c>
      <c r="X339" s="31">
        <f t="shared" si="86"/>
        <v>0</v>
      </c>
    </row>
    <row r="340" spans="2:24" ht="15" thickBot="1" x14ac:dyDescent="0.35">
      <c r="B340" s="58" t="s">
        <v>32</v>
      </c>
      <c r="C340" s="34">
        <f t="shared" si="87"/>
        <v>2020</v>
      </c>
      <c r="D340" s="35">
        <v>43952</v>
      </c>
      <c r="E340" s="25">
        <f t="shared" si="92"/>
        <v>1</v>
      </c>
      <c r="F340" s="28">
        <f>0</f>
        <v>0</v>
      </c>
      <c r="G340" s="26">
        <f t="shared" si="80"/>
        <v>15</v>
      </c>
      <c r="H340" s="25">
        <f t="shared" si="93"/>
        <v>5040</v>
      </c>
      <c r="I340" s="25">
        <f t="shared" si="88"/>
        <v>26600</v>
      </c>
      <c r="J340" s="37">
        <v>0</v>
      </c>
      <c r="K340" s="41">
        <f t="shared" si="89"/>
        <v>6101.9382794999929</v>
      </c>
      <c r="L340" s="28">
        <f t="shared" si="94"/>
        <v>9.4920000000001892</v>
      </c>
      <c r="M340" s="31">
        <f t="shared" si="95"/>
        <v>45482.81901119987</v>
      </c>
      <c r="N340" s="29">
        <f t="shared" si="85"/>
        <v>2.9999999999999997E-4</v>
      </c>
      <c r="O340" s="30">
        <f t="shared" si="81"/>
        <v>13.858000000000001</v>
      </c>
      <c r="P340" s="30">
        <f t="shared" si="82"/>
        <v>12</v>
      </c>
      <c r="Q340" s="31">
        <v>15</v>
      </c>
      <c r="R340" s="31">
        <v>50000</v>
      </c>
      <c r="S340" s="31">
        <f t="shared" si="90"/>
        <v>300000</v>
      </c>
      <c r="T340" s="32">
        <f>0</f>
        <v>0</v>
      </c>
      <c r="U340" s="31">
        <f t="shared" si="83"/>
        <v>0</v>
      </c>
      <c r="V340" s="30">
        <f t="shared" si="84"/>
        <v>0</v>
      </c>
      <c r="W340" s="30">
        <f t="shared" si="91"/>
        <v>0</v>
      </c>
      <c r="X340" s="31">
        <f t="shared" si="86"/>
        <v>0</v>
      </c>
    </row>
    <row r="341" spans="2:24" ht="15" thickBot="1" x14ac:dyDescent="0.35">
      <c r="B341" s="58" t="s">
        <v>32</v>
      </c>
      <c r="C341" s="34">
        <f t="shared" si="87"/>
        <v>2020</v>
      </c>
      <c r="D341" s="35">
        <v>43953</v>
      </c>
      <c r="E341" s="25">
        <f t="shared" si="92"/>
        <v>1</v>
      </c>
      <c r="F341" s="28">
        <f>0</f>
        <v>0</v>
      </c>
      <c r="G341" s="26">
        <f t="shared" si="80"/>
        <v>15</v>
      </c>
      <c r="H341" s="25">
        <f t="shared" si="93"/>
        <v>5055</v>
      </c>
      <c r="I341" s="25">
        <f t="shared" si="88"/>
        <v>26600</v>
      </c>
      <c r="J341" s="37">
        <v>0</v>
      </c>
      <c r="K341" s="41">
        <f t="shared" si="89"/>
        <v>6111.4347794999931</v>
      </c>
      <c r="L341" s="28">
        <f t="shared" si="94"/>
        <v>9.4965000000001965</v>
      </c>
      <c r="M341" s="31">
        <f t="shared" si="95"/>
        <v>45614.42150819987</v>
      </c>
      <c r="N341" s="29">
        <f t="shared" si="85"/>
        <v>2.9999999999999997E-4</v>
      </c>
      <c r="O341" s="30">
        <f t="shared" si="81"/>
        <v>13.858000000000001</v>
      </c>
      <c r="P341" s="30">
        <f t="shared" si="82"/>
        <v>12</v>
      </c>
      <c r="Q341" s="31">
        <v>15</v>
      </c>
      <c r="R341" s="31">
        <v>50000</v>
      </c>
      <c r="S341" s="31">
        <f t="shared" si="90"/>
        <v>300000</v>
      </c>
      <c r="T341" s="32">
        <f>0</f>
        <v>0</v>
      </c>
      <c r="U341" s="31">
        <f t="shared" si="83"/>
        <v>0</v>
      </c>
      <c r="V341" s="30">
        <f t="shared" si="84"/>
        <v>0</v>
      </c>
      <c r="W341" s="30">
        <f t="shared" si="91"/>
        <v>0</v>
      </c>
      <c r="X341" s="31">
        <f t="shared" si="86"/>
        <v>0</v>
      </c>
    </row>
    <row r="342" spans="2:24" ht="15" thickBot="1" x14ac:dyDescent="0.35">
      <c r="B342" s="58" t="s">
        <v>32</v>
      </c>
      <c r="C342" s="34">
        <f t="shared" si="87"/>
        <v>2020</v>
      </c>
      <c r="D342" s="35">
        <v>43954</v>
      </c>
      <c r="E342" s="25">
        <f t="shared" si="92"/>
        <v>1</v>
      </c>
      <c r="F342" s="28">
        <f>0</f>
        <v>0</v>
      </c>
      <c r="G342" s="26">
        <f t="shared" si="80"/>
        <v>15</v>
      </c>
      <c r="H342" s="25">
        <f t="shared" si="93"/>
        <v>5070</v>
      </c>
      <c r="I342" s="25">
        <f t="shared" si="88"/>
        <v>26600</v>
      </c>
      <c r="J342" s="37">
        <v>0</v>
      </c>
      <c r="K342" s="41">
        <f t="shared" si="89"/>
        <v>6120.9357794999933</v>
      </c>
      <c r="L342" s="28">
        <f t="shared" si="94"/>
        <v>9.5010000000002037</v>
      </c>
      <c r="M342" s="31">
        <f t="shared" si="95"/>
        <v>45746.086366199874</v>
      </c>
      <c r="N342" s="29">
        <f t="shared" si="85"/>
        <v>2.9999999999999997E-4</v>
      </c>
      <c r="O342" s="30">
        <f t="shared" si="81"/>
        <v>13.858000000000001</v>
      </c>
      <c r="P342" s="30">
        <f t="shared" si="82"/>
        <v>12</v>
      </c>
      <c r="Q342" s="31">
        <v>15</v>
      </c>
      <c r="R342" s="31">
        <v>50000</v>
      </c>
      <c r="S342" s="31">
        <f t="shared" si="90"/>
        <v>300000</v>
      </c>
      <c r="T342" s="32">
        <f>0</f>
        <v>0</v>
      </c>
      <c r="U342" s="31">
        <f t="shared" si="83"/>
        <v>0</v>
      </c>
      <c r="V342" s="30">
        <f t="shared" si="84"/>
        <v>0</v>
      </c>
      <c r="W342" s="30">
        <f t="shared" si="91"/>
        <v>0</v>
      </c>
      <c r="X342" s="31">
        <f t="shared" si="86"/>
        <v>0</v>
      </c>
    </row>
    <row r="343" spans="2:24" ht="15" thickBot="1" x14ac:dyDescent="0.35">
      <c r="B343" s="58" t="s">
        <v>32</v>
      </c>
      <c r="C343" s="34">
        <f t="shared" si="87"/>
        <v>2020</v>
      </c>
      <c r="D343" s="35">
        <v>43955</v>
      </c>
      <c r="E343" s="25">
        <f t="shared" si="92"/>
        <v>1</v>
      </c>
      <c r="F343" s="28">
        <f>0</f>
        <v>0</v>
      </c>
      <c r="G343" s="26">
        <f t="shared" si="80"/>
        <v>15</v>
      </c>
      <c r="H343" s="25">
        <f t="shared" si="93"/>
        <v>5085</v>
      </c>
      <c r="I343" s="25">
        <f t="shared" si="88"/>
        <v>26600</v>
      </c>
      <c r="J343" s="37">
        <v>0</v>
      </c>
      <c r="K343" s="41">
        <f t="shared" si="89"/>
        <v>6130.4412794999935</v>
      </c>
      <c r="L343" s="28">
        <f t="shared" si="94"/>
        <v>9.505500000000211</v>
      </c>
      <c r="M343" s="31">
        <f t="shared" si="95"/>
        <v>45877.813585199874</v>
      </c>
      <c r="N343" s="29">
        <f t="shared" si="85"/>
        <v>2.9999999999999997E-4</v>
      </c>
      <c r="O343" s="30">
        <f t="shared" si="81"/>
        <v>13.858000000000001</v>
      </c>
      <c r="P343" s="30">
        <f t="shared" si="82"/>
        <v>12</v>
      </c>
      <c r="Q343" s="31">
        <v>15</v>
      </c>
      <c r="R343" s="31">
        <v>50000</v>
      </c>
      <c r="S343" s="31">
        <f t="shared" si="90"/>
        <v>300000</v>
      </c>
      <c r="T343" s="32">
        <f>0</f>
        <v>0</v>
      </c>
      <c r="U343" s="31">
        <f t="shared" si="83"/>
        <v>0</v>
      </c>
      <c r="V343" s="30">
        <f t="shared" si="84"/>
        <v>0</v>
      </c>
      <c r="W343" s="30">
        <f t="shared" si="91"/>
        <v>0</v>
      </c>
      <c r="X343" s="31">
        <f t="shared" si="86"/>
        <v>0</v>
      </c>
    </row>
    <row r="344" spans="2:24" ht="15" thickBot="1" x14ac:dyDescent="0.35">
      <c r="B344" s="58" t="s">
        <v>32</v>
      </c>
      <c r="C344" s="34">
        <f t="shared" si="87"/>
        <v>2020</v>
      </c>
      <c r="D344" s="35">
        <v>43956</v>
      </c>
      <c r="E344" s="25">
        <f t="shared" si="92"/>
        <v>1</v>
      </c>
      <c r="F344" s="28">
        <f>0</f>
        <v>0</v>
      </c>
      <c r="G344" s="26">
        <f t="shared" si="80"/>
        <v>15</v>
      </c>
      <c r="H344" s="25">
        <f t="shared" si="93"/>
        <v>5100</v>
      </c>
      <c r="I344" s="25">
        <f t="shared" si="88"/>
        <v>26600</v>
      </c>
      <c r="J344" s="37">
        <v>0</v>
      </c>
      <c r="K344" s="41">
        <f t="shared" si="89"/>
        <v>6139.9512794999937</v>
      </c>
      <c r="L344" s="28">
        <f t="shared" si="94"/>
        <v>9.5100000000002183</v>
      </c>
      <c r="M344" s="31">
        <f t="shared" si="95"/>
        <v>46009.603165199878</v>
      </c>
      <c r="N344" s="29">
        <f t="shared" si="85"/>
        <v>2.9999999999999997E-4</v>
      </c>
      <c r="O344" s="30">
        <f t="shared" si="81"/>
        <v>13.858000000000001</v>
      </c>
      <c r="P344" s="30">
        <f t="shared" si="82"/>
        <v>12</v>
      </c>
      <c r="Q344" s="31">
        <v>15</v>
      </c>
      <c r="R344" s="31">
        <v>50000</v>
      </c>
      <c r="S344" s="31">
        <f t="shared" si="90"/>
        <v>300000</v>
      </c>
      <c r="T344" s="32">
        <f>0</f>
        <v>0</v>
      </c>
      <c r="U344" s="31">
        <f t="shared" si="83"/>
        <v>0</v>
      </c>
      <c r="V344" s="30">
        <f t="shared" si="84"/>
        <v>0</v>
      </c>
      <c r="W344" s="30">
        <f t="shared" si="91"/>
        <v>0</v>
      </c>
      <c r="X344" s="31">
        <f t="shared" si="86"/>
        <v>0</v>
      </c>
    </row>
    <row r="345" spans="2:24" ht="15" thickBot="1" x14ac:dyDescent="0.35">
      <c r="B345" s="58" t="s">
        <v>32</v>
      </c>
      <c r="C345" s="34">
        <f t="shared" si="87"/>
        <v>2020</v>
      </c>
      <c r="D345" s="35">
        <v>43957</v>
      </c>
      <c r="E345" s="25">
        <f t="shared" si="92"/>
        <v>1</v>
      </c>
      <c r="F345" s="28">
        <f>0</f>
        <v>0</v>
      </c>
      <c r="G345" s="26">
        <f t="shared" si="80"/>
        <v>15</v>
      </c>
      <c r="H345" s="25">
        <f t="shared" si="93"/>
        <v>5115</v>
      </c>
      <c r="I345" s="25">
        <f t="shared" si="88"/>
        <v>26600</v>
      </c>
      <c r="J345" s="37">
        <v>0</v>
      </c>
      <c r="K345" s="41">
        <f t="shared" si="89"/>
        <v>6149.4657794999939</v>
      </c>
      <c r="L345" s="28">
        <f t="shared" si="94"/>
        <v>9.5145000000002256</v>
      </c>
      <c r="M345" s="31">
        <f t="shared" si="95"/>
        <v>46141.455106199879</v>
      </c>
      <c r="N345" s="29">
        <f t="shared" si="85"/>
        <v>2.9999999999999997E-4</v>
      </c>
      <c r="O345" s="30">
        <f t="shared" si="81"/>
        <v>13.858000000000001</v>
      </c>
      <c r="P345" s="30">
        <f t="shared" si="82"/>
        <v>12</v>
      </c>
      <c r="Q345" s="31">
        <v>15</v>
      </c>
      <c r="R345" s="31">
        <v>50000</v>
      </c>
      <c r="S345" s="31">
        <f t="shared" si="90"/>
        <v>300000</v>
      </c>
      <c r="T345" s="32">
        <f>0</f>
        <v>0</v>
      </c>
      <c r="U345" s="31">
        <f t="shared" si="83"/>
        <v>0</v>
      </c>
      <c r="V345" s="30">
        <f t="shared" si="84"/>
        <v>0</v>
      </c>
      <c r="W345" s="30">
        <f t="shared" si="91"/>
        <v>0</v>
      </c>
      <c r="X345" s="31">
        <f t="shared" si="86"/>
        <v>0</v>
      </c>
    </row>
    <row r="346" spans="2:24" ht="15" thickBot="1" x14ac:dyDescent="0.35">
      <c r="B346" s="58" t="s">
        <v>32</v>
      </c>
      <c r="C346" s="34">
        <f t="shared" si="87"/>
        <v>2020</v>
      </c>
      <c r="D346" s="35">
        <v>43958</v>
      </c>
      <c r="E346" s="25">
        <f t="shared" si="92"/>
        <v>1</v>
      </c>
      <c r="F346" s="28">
        <f>0</f>
        <v>0</v>
      </c>
      <c r="G346" s="26">
        <f t="shared" si="80"/>
        <v>15</v>
      </c>
      <c r="H346" s="25">
        <f t="shared" si="93"/>
        <v>5130</v>
      </c>
      <c r="I346" s="25">
        <f t="shared" si="88"/>
        <v>26600</v>
      </c>
      <c r="J346" s="37">
        <v>0</v>
      </c>
      <c r="K346" s="41">
        <f t="shared" si="89"/>
        <v>6158.9847794999941</v>
      </c>
      <c r="L346" s="28">
        <f t="shared" si="94"/>
        <v>9.5190000000002328</v>
      </c>
      <c r="M346" s="31">
        <f t="shared" si="95"/>
        <v>46273.369408199884</v>
      </c>
      <c r="N346" s="29">
        <f t="shared" si="85"/>
        <v>2.9999999999999997E-4</v>
      </c>
      <c r="O346" s="30">
        <f t="shared" si="81"/>
        <v>13.858000000000001</v>
      </c>
      <c r="P346" s="30">
        <f t="shared" si="82"/>
        <v>12</v>
      </c>
      <c r="Q346" s="31">
        <v>15</v>
      </c>
      <c r="R346" s="31">
        <v>50000</v>
      </c>
      <c r="S346" s="31">
        <f t="shared" si="90"/>
        <v>300000</v>
      </c>
      <c r="T346" s="32">
        <f>0</f>
        <v>0</v>
      </c>
      <c r="U346" s="31">
        <f t="shared" si="83"/>
        <v>0</v>
      </c>
      <c r="V346" s="30">
        <f t="shared" si="84"/>
        <v>0</v>
      </c>
      <c r="W346" s="30">
        <f t="shared" si="91"/>
        <v>0</v>
      </c>
      <c r="X346" s="31">
        <f t="shared" si="86"/>
        <v>0</v>
      </c>
    </row>
    <row r="347" spans="2:24" ht="15" thickBot="1" x14ac:dyDescent="0.35">
      <c r="B347" s="58" t="s">
        <v>32</v>
      </c>
      <c r="C347" s="34">
        <f t="shared" si="87"/>
        <v>2020</v>
      </c>
      <c r="D347" s="35">
        <v>43959</v>
      </c>
      <c r="E347" s="25">
        <f t="shared" si="92"/>
        <v>1</v>
      </c>
      <c r="F347" s="28">
        <f>0</f>
        <v>0</v>
      </c>
      <c r="G347" s="26">
        <f t="shared" si="80"/>
        <v>15</v>
      </c>
      <c r="H347" s="25">
        <f t="shared" si="93"/>
        <v>5145</v>
      </c>
      <c r="I347" s="25">
        <f t="shared" si="88"/>
        <v>26600</v>
      </c>
      <c r="J347" s="37">
        <v>0</v>
      </c>
      <c r="K347" s="41">
        <f t="shared" si="89"/>
        <v>6168.5082794999944</v>
      </c>
      <c r="L347" s="28">
        <f t="shared" si="94"/>
        <v>9.5235000000002401</v>
      </c>
      <c r="M347" s="31">
        <f t="shared" si="95"/>
        <v>46405.346071199885</v>
      </c>
      <c r="N347" s="29">
        <f t="shared" si="85"/>
        <v>2.9999999999999997E-4</v>
      </c>
      <c r="O347" s="30">
        <f t="shared" si="81"/>
        <v>13.858000000000001</v>
      </c>
      <c r="P347" s="30">
        <f t="shared" si="82"/>
        <v>12</v>
      </c>
      <c r="Q347" s="31">
        <v>15</v>
      </c>
      <c r="R347" s="31">
        <v>50000</v>
      </c>
      <c r="S347" s="31">
        <f t="shared" si="90"/>
        <v>300000</v>
      </c>
      <c r="T347" s="32">
        <f>0</f>
        <v>0</v>
      </c>
      <c r="U347" s="31">
        <f t="shared" si="83"/>
        <v>0</v>
      </c>
      <c r="V347" s="30">
        <f t="shared" si="84"/>
        <v>0</v>
      </c>
      <c r="W347" s="30">
        <f t="shared" si="91"/>
        <v>0</v>
      </c>
      <c r="X347" s="31">
        <f t="shared" si="86"/>
        <v>0</v>
      </c>
    </row>
    <row r="348" spans="2:24" ht="15" thickBot="1" x14ac:dyDescent="0.35">
      <c r="B348" s="58" t="s">
        <v>32</v>
      </c>
      <c r="C348" s="34">
        <f t="shared" si="87"/>
        <v>2020</v>
      </c>
      <c r="D348" s="35">
        <v>43960</v>
      </c>
      <c r="E348" s="25">
        <f t="shared" si="92"/>
        <v>1</v>
      </c>
      <c r="F348" s="28">
        <f>0</f>
        <v>0</v>
      </c>
      <c r="G348" s="26">
        <f t="shared" si="80"/>
        <v>15</v>
      </c>
      <c r="H348" s="25">
        <f t="shared" si="93"/>
        <v>5160</v>
      </c>
      <c r="I348" s="25">
        <f t="shared" si="88"/>
        <v>26600</v>
      </c>
      <c r="J348" s="37">
        <v>0</v>
      </c>
      <c r="K348" s="41">
        <f t="shared" si="89"/>
        <v>6178.0362794999946</v>
      </c>
      <c r="L348" s="28">
        <f t="shared" si="94"/>
        <v>9.5280000000002474</v>
      </c>
      <c r="M348" s="31">
        <f t="shared" si="95"/>
        <v>46537.38509519989</v>
      </c>
      <c r="N348" s="29">
        <f t="shared" si="85"/>
        <v>2.9999999999999997E-4</v>
      </c>
      <c r="O348" s="30">
        <f t="shared" si="81"/>
        <v>13.858000000000001</v>
      </c>
      <c r="P348" s="30">
        <f t="shared" si="82"/>
        <v>12</v>
      </c>
      <c r="Q348" s="31">
        <v>15</v>
      </c>
      <c r="R348" s="31">
        <v>50000</v>
      </c>
      <c r="S348" s="31">
        <f t="shared" si="90"/>
        <v>300000</v>
      </c>
      <c r="T348" s="32">
        <f>0</f>
        <v>0</v>
      </c>
      <c r="U348" s="31">
        <f t="shared" si="83"/>
        <v>0</v>
      </c>
      <c r="V348" s="30">
        <f t="shared" si="84"/>
        <v>0</v>
      </c>
      <c r="W348" s="30">
        <f t="shared" si="91"/>
        <v>0</v>
      </c>
      <c r="X348" s="31">
        <f t="shared" si="86"/>
        <v>0</v>
      </c>
    </row>
    <row r="349" spans="2:24" ht="15" thickBot="1" x14ac:dyDescent="0.35">
      <c r="B349" s="58" t="s">
        <v>32</v>
      </c>
      <c r="C349" s="34">
        <f t="shared" si="87"/>
        <v>2020</v>
      </c>
      <c r="D349" s="35">
        <v>43961</v>
      </c>
      <c r="E349" s="25">
        <f t="shared" si="92"/>
        <v>1</v>
      </c>
      <c r="F349" s="28">
        <f>0</f>
        <v>0</v>
      </c>
      <c r="G349" s="26">
        <f t="shared" si="80"/>
        <v>15</v>
      </c>
      <c r="H349" s="25">
        <f t="shared" si="93"/>
        <v>5175</v>
      </c>
      <c r="I349" s="25">
        <f t="shared" si="88"/>
        <v>26600</v>
      </c>
      <c r="J349" s="37">
        <v>0</v>
      </c>
      <c r="K349" s="41">
        <f t="shared" si="89"/>
        <v>6187.5687794999949</v>
      </c>
      <c r="L349" s="28">
        <f t="shared" si="94"/>
        <v>9.5325000000002547</v>
      </c>
      <c r="M349" s="31">
        <f t="shared" si="95"/>
        <v>46669.486480199892</v>
      </c>
      <c r="N349" s="29">
        <f t="shared" si="85"/>
        <v>2.9999999999999997E-4</v>
      </c>
      <c r="O349" s="30">
        <f t="shared" si="81"/>
        <v>13.858000000000001</v>
      </c>
      <c r="P349" s="30">
        <f t="shared" si="82"/>
        <v>12</v>
      </c>
      <c r="Q349" s="31">
        <v>15</v>
      </c>
      <c r="R349" s="31">
        <v>50000</v>
      </c>
      <c r="S349" s="31">
        <f t="shared" si="90"/>
        <v>300000</v>
      </c>
      <c r="T349" s="32">
        <f>0</f>
        <v>0</v>
      </c>
      <c r="U349" s="31">
        <f t="shared" si="83"/>
        <v>0</v>
      </c>
      <c r="V349" s="30">
        <f t="shared" si="84"/>
        <v>0</v>
      </c>
      <c r="W349" s="30">
        <f t="shared" si="91"/>
        <v>0</v>
      </c>
      <c r="X349" s="31">
        <f t="shared" si="86"/>
        <v>0</v>
      </c>
    </row>
    <row r="350" spans="2:24" ht="15" thickBot="1" x14ac:dyDescent="0.35">
      <c r="B350" s="58" t="s">
        <v>32</v>
      </c>
      <c r="C350" s="34">
        <f t="shared" si="87"/>
        <v>2020</v>
      </c>
      <c r="D350" s="35">
        <v>43962</v>
      </c>
      <c r="E350" s="25">
        <f t="shared" si="92"/>
        <v>1</v>
      </c>
      <c r="F350" s="28">
        <f>0</f>
        <v>0</v>
      </c>
      <c r="G350" s="26">
        <f t="shared" si="80"/>
        <v>15</v>
      </c>
      <c r="H350" s="25">
        <f t="shared" si="93"/>
        <v>5190</v>
      </c>
      <c r="I350" s="25">
        <f t="shared" si="88"/>
        <v>26600</v>
      </c>
      <c r="J350" s="37">
        <v>0</v>
      </c>
      <c r="K350" s="41">
        <f t="shared" si="89"/>
        <v>6197.1057794999952</v>
      </c>
      <c r="L350" s="28">
        <f t="shared" si="94"/>
        <v>9.5370000000002619</v>
      </c>
      <c r="M350" s="31">
        <f t="shared" si="95"/>
        <v>46801.650226199898</v>
      </c>
      <c r="N350" s="29">
        <f t="shared" si="85"/>
        <v>2.9999999999999997E-4</v>
      </c>
      <c r="O350" s="30">
        <f t="shared" si="81"/>
        <v>13.858000000000001</v>
      </c>
      <c r="P350" s="30">
        <f t="shared" si="82"/>
        <v>12</v>
      </c>
      <c r="Q350" s="31">
        <v>15</v>
      </c>
      <c r="R350" s="31">
        <v>50000</v>
      </c>
      <c r="S350" s="31">
        <f t="shared" si="90"/>
        <v>300000</v>
      </c>
      <c r="T350" s="32">
        <f>0</f>
        <v>0</v>
      </c>
      <c r="U350" s="31">
        <f t="shared" si="83"/>
        <v>0</v>
      </c>
      <c r="V350" s="30">
        <f t="shared" si="84"/>
        <v>0</v>
      </c>
      <c r="W350" s="30">
        <f t="shared" si="91"/>
        <v>0</v>
      </c>
      <c r="X350" s="31">
        <f t="shared" si="86"/>
        <v>0</v>
      </c>
    </row>
    <row r="351" spans="2:24" ht="15" thickBot="1" x14ac:dyDescent="0.35">
      <c r="B351" s="58" t="s">
        <v>32</v>
      </c>
      <c r="C351" s="34">
        <f t="shared" si="87"/>
        <v>2020</v>
      </c>
      <c r="D351" s="35">
        <v>43963</v>
      </c>
      <c r="E351" s="25">
        <f t="shared" si="92"/>
        <v>1</v>
      </c>
      <c r="F351" s="28">
        <f>0</f>
        <v>0</v>
      </c>
      <c r="G351" s="26">
        <f t="shared" si="80"/>
        <v>15</v>
      </c>
      <c r="H351" s="25">
        <f t="shared" si="93"/>
        <v>5205</v>
      </c>
      <c r="I351" s="25">
        <f t="shared" si="88"/>
        <v>26600</v>
      </c>
      <c r="J351" s="37">
        <v>0</v>
      </c>
      <c r="K351" s="41">
        <f t="shared" si="89"/>
        <v>6206.6472794999954</v>
      </c>
      <c r="L351" s="28">
        <f t="shared" si="94"/>
        <v>9.5415000000002692</v>
      </c>
      <c r="M351" s="31">
        <f t="shared" si="95"/>
        <v>46933.8763331999</v>
      </c>
      <c r="N351" s="29">
        <f t="shared" si="85"/>
        <v>2.9999999999999997E-4</v>
      </c>
      <c r="O351" s="30">
        <f t="shared" si="81"/>
        <v>13.858000000000001</v>
      </c>
      <c r="P351" s="30">
        <f t="shared" si="82"/>
        <v>12</v>
      </c>
      <c r="Q351" s="31">
        <v>15</v>
      </c>
      <c r="R351" s="31">
        <v>50000</v>
      </c>
      <c r="S351" s="31">
        <f t="shared" si="90"/>
        <v>300000</v>
      </c>
      <c r="T351" s="32">
        <f>0</f>
        <v>0</v>
      </c>
      <c r="U351" s="31">
        <f t="shared" si="83"/>
        <v>0</v>
      </c>
      <c r="V351" s="30">
        <f t="shared" si="84"/>
        <v>0</v>
      </c>
      <c r="W351" s="30">
        <f t="shared" si="91"/>
        <v>0</v>
      </c>
      <c r="X351" s="31">
        <f t="shared" si="86"/>
        <v>0</v>
      </c>
    </row>
    <row r="352" spans="2:24" ht="15" thickBot="1" x14ac:dyDescent="0.35">
      <c r="B352" s="58" t="s">
        <v>32</v>
      </c>
      <c r="C352" s="34">
        <f t="shared" si="87"/>
        <v>2020</v>
      </c>
      <c r="D352" s="35">
        <v>43964</v>
      </c>
      <c r="E352" s="25">
        <f t="shared" si="92"/>
        <v>1</v>
      </c>
      <c r="F352" s="28">
        <f>0</f>
        <v>0</v>
      </c>
      <c r="G352" s="26">
        <f t="shared" si="80"/>
        <v>15</v>
      </c>
      <c r="H352" s="25">
        <f t="shared" si="93"/>
        <v>5220</v>
      </c>
      <c r="I352" s="25">
        <f t="shared" si="88"/>
        <v>26600</v>
      </c>
      <c r="J352" s="37">
        <v>0</v>
      </c>
      <c r="K352" s="41">
        <f t="shared" si="89"/>
        <v>6216.1932794999957</v>
      </c>
      <c r="L352" s="28">
        <f t="shared" si="94"/>
        <v>9.5460000000002765</v>
      </c>
      <c r="M352" s="31">
        <f t="shared" si="95"/>
        <v>47066.164801199906</v>
      </c>
      <c r="N352" s="29">
        <f t="shared" si="85"/>
        <v>2.9999999999999997E-4</v>
      </c>
      <c r="O352" s="30">
        <f t="shared" si="81"/>
        <v>13.858000000000001</v>
      </c>
      <c r="P352" s="30">
        <f t="shared" si="82"/>
        <v>12</v>
      </c>
      <c r="Q352" s="31">
        <v>15</v>
      </c>
      <c r="R352" s="31">
        <v>50000</v>
      </c>
      <c r="S352" s="31">
        <f t="shared" si="90"/>
        <v>300000</v>
      </c>
      <c r="T352" s="32">
        <f>0</f>
        <v>0</v>
      </c>
      <c r="U352" s="31">
        <f t="shared" si="83"/>
        <v>0</v>
      </c>
      <c r="V352" s="30">
        <f t="shared" si="84"/>
        <v>0</v>
      </c>
      <c r="W352" s="30">
        <f t="shared" si="91"/>
        <v>0</v>
      </c>
      <c r="X352" s="31">
        <f t="shared" si="86"/>
        <v>0</v>
      </c>
    </row>
    <row r="353" spans="2:24" ht="15" thickBot="1" x14ac:dyDescent="0.35">
      <c r="B353" s="58" t="s">
        <v>32</v>
      </c>
      <c r="C353" s="34">
        <f t="shared" si="87"/>
        <v>2020</v>
      </c>
      <c r="D353" s="35">
        <v>43965</v>
      </c>
      <c r="E353" s="25">
        <f t="shared" si="92"/>
        <v>1</v>
      </c>
      <c r="F353" s="28">
        <f>0</f>
        <v>0</v>
      </c>
      <c r="G353" s="26">
        <f t="shared" si="80"/>
        <v>15</v>
      </c>
      <c r="H353" s="25">
        <f t="shared" si="93"/>
        <v>5235</v>
      </c>
      <c r="I353" s="25">
        <f t="shared" si="88"/>
        <v>26600</v>
      </c>
      <c r="J353" s="37">
        <v>0</v>
      </c>
      <c r="K353" s="41">
        <f t="shared" si="89"/>
        <v>6225.743779499996</v>
      </c>
      <c r="L353" s="28">
        <f t="shared" si="94"/>
        <v>9.5505000000002838</v>
      </c>
      <c r="M353" s="31">
        <f t="shared" si="95"/>
        <v>47198.515630199909</v>
      </c>
      <c r="N353" s="29">
        <f t="shared" si="85"/>
        <v>2.9999999999999997E-4</v>
      </c>
      <c r="O353" s="30">
        <f t="shared" si="81"/>
        <v>13.858000000000001</v>
      </c>
      <c r="P353" s="30">
        <f t="shared" si="82"/>
        <v>12</v>
      </c>
      <c r="Q353" s="31">
        <v>15</v>
      </c>
      <c r="R353" s="31">
        <v>50000</v>
      </c>
      <c r="S353" s="31">
        <f t="shared" si="90"/>
        <v>300000</v>
      </c>
      <c r="T353" s="32">
        <f>0</f>
        <v>0</v>
      </c>
      <c r="U353" s="31">
        <f t="shared" si="83"/>
        <v>0</v>
      </c>
      <c r="V353" s="30">
        <f t="shared" si="84"/>
        <v>0</v>
      </c>
      <c r="W353" s="30">
        <f t="shared" si="91"/>
        <v>0</v>
      </c>
      <c r="X353" s="31">
        <f t="shared" si="86"/>
        <v>0</v>
      </c>
    </row>
    <row r="354" spans="2:24" ht="15" thickBot="1" x14ac:dyDescent="0.35">
      <c r="B354" s="58" t="s">
        <v>32</v>
      </c>
      <c r="C354" s="34">
        <f t="shared" si="87"/>
        <v>2020</v>
      </c>
      <c r="D354" s="35">
        <v>43966</v>
      </c>
      <c r="E354" s="25">
        <f t="shared" si="92"/>
        <v>1</v>
      </c>
      <c r="F354" s="28">
        <f>0</f>
        <v>0</v>
      </c>
      <c r="G354" s="26">
        <f t="shared" si="80"/>
        <v>15</v>
      </c>
      <c r="H354" s="25">
        <f t="shared" si="93"/>
        <v>5250</v>
      </c>
      <c r="I354" s="25">
        <f t="shared" si="88"/>
        <v>26600</v>
      </c>
      <c r="J354" s="37">
        <v>0</v>
      </c>
      <c r="K354" s="41">
        <f t="shared" si="89"/>
        <v>6235.2987794999963</v>
      </c>
      <c r="L354" s="28">
        <f t="shared" si="94"/>
        <v>9.555000000000291</v>
      </c>
      <c r="M354" s="31">
        <f t="shared" si="95"/>
        <v>47330.928820199915</v>
      </c>
      <c r="N354" s="29">
        <f t="shared" si="85"/>
        <v>2.9999999999999997E-4</v>
      </c>
      <c r="O354" s="30">
        <f t="shared" si="81"/>
        <v>13.858000000000001</v>
      </c>
      <c r="P354" s="30">
        <f t="shared" si="82"/>
        <v>12</v>
      </c>
      <c r="Q354" s="31">
        <v>15</v>
      </c>
      <c r="R354" s="31">
        <v>50000</v>
      </c>
      <c r="S354" s="31">
        <f t="shared" si="90"/>
        <v>300000</v>
      </c>
      <c r="T354" s="32">
        <f>0</f>
        <v>0</v>
      </c>
      <c r="U354" s="31">
        <f t="shared" si="83"/>
        <v>0</v>
      </c>
      <c r="V354" s="30">
        <f t="shared" si="84"/>
        <v>0</v>
      </c>
      <c r="W354" s="30">
        <f t="shared" si="91"/>
        <v>0</v>
      </c>
      <c r="X354" s="31">
        <f t="shared" si="86"/>
        <v>0</v>
      </c>
    </row>
    <row r="355" spans="2:24" ht="15" thickBot="1" x14ac:dyDescent="0.35">
      <c r="B355" s="58" t="s">
        <v>32</v>
      </c>
      <c r="C355" s="34">
        <f t="shared" si="87"/>
        <v>2020</v>
      </c>
      <c r="D355" s="35">
        <v>43967</v>
      </c>
      <c r="E355" s="25">
        <f t="shared" si="92"/>
        <v>1</v>
      </c>
      <c r="F355" s="28">
        <f>0</f>
        <v>0</v>
      </c>
      <c r="G355" s="26">
        <f t="shared" si="80"/>
        <v>15</v>
      </c>
      <c r="H355" s="25">
        <f t="shared" si="93"/>
        <v>5265</v>
      </c>
      <c r="I355" s="25">
        <f t="shared" si="88"/>
        <v>26600</v>
      </c>
      <c r="J355" s="37">
        <v>0</v>
      </c>
      <c r="K355" s="41">
        <f t="shared" si="89"/>
        <v>6244.8582794999966</v>
      </c>
      <c r="L355" s="28">
        <f t="shared" si="94"/>
        <v>9.5595000000002983</v>
      </c>
      <c r="M355" s="31">
        <f t="shared" si="95"/>
        <v>47463.404371199918</v>
      </c>
      <c r="N355" s="29">
        <f t="shared" si="85"/>
        <v>2.9999999999999997E-4</v>
      </c>
      <c r="O355" s="30">
        <f t="shared" si="81"/>
        <v>13.858000000000001</v>
      </c>
      <c r="P355" s="30">
        <f t="shared" si="82"/>
        <v>12</v>
      </c>
      <c r="Q355" s="31">
        <v>15</v>
      </c>
      <c r="R355" s="31">
        <v>50000</v>
      </c>
      <c r="S355" s="31">
        <f t="shared" si="90"/>
        <v>300000</v>
      </c>
      <c r="T355" s="32">
        <f>0</f>
        <v>0</v>
      </c>
      <c r="U355" s="31">
        <f t="shared" si="83"/>
        <v>0</v>
      </c>
      <c r="V355" s="30">
        <f t="shared" si="84"/>
        <v>0</v>
      </c>
      <c r="W355" s="30">
        <f t="shared" si="91"/>
        <v>0</v>
      </c>
      <c r="X355" s="31">
        <f t="shared" si="86"/>
        <v>0</v>
      </c>
    </row>
    <row r="356" spans="2:24" ht="15" thickBot="1" x14ac:dyDescent="0.35">
      <c r="B356" s="58" t="s">
        <v>32</v>
      </c>
      <c r="C356" s="34">
        <f t="shared" si="87"/>
        <v>2020</v>
      </c>
      <c r="D356" s="35">
        <v>43968</v>
      </c>
      <c r="E356" s="25">
        <f t="shared" si="92"/>
        <v>1</v>
      </c>
      <c r="F356" s="28">
        <f>0</f>
        <v>0</v>
      </c>
      <c r="G356" s="26">
        <f t="shared" si="80"/>
        <v>15</v>
      </c>
      <c r="H356" s="25">
        <f t="shared" si="93"/>
        <v>5280</v>
      </c>
      <c r="I356" s="25">
        <f t="shared" si="88"/>
        <v>26600</v>
      </c>
      <c r="J356" s="37">
        <v>0</v>
      </c>
      <c r="K356" s="41">
        <f t="shared" si="89"/>
        <v>6254.4222794999969</v>
      </c>
      <c r="L356" s="28">
        <f t="shared" si="94"/>
        <v>9.5640000000003056</v>
      </c>
      <c r="M356" s="31">
        <f t="shared" si="95"/>
        <v>47595.942283199925</v>
      </c>
      <c r="N356" s="29">
        <f t="shared" si="85"/>
        <v>2.9999999999999997E-4</v>
      </c>
      <c r="O356" s="30">
        <f t="shared" si="81"/>
        <v>13.858000000000001</v>
      </c>
      <c r="P356" s="30">
        <f t="shared" si="82"/>
        <v>12</v>
      </c>
      <c r="Q356" s="31">
        <v>15</v>
      </c>
      <c r="R356" s="31">
        <v>50000</v>
      </c>
      <c r="S356" s="31">
        <f t="shared" si="90"/>
        <v>300000</v>
      </c>
      <c r="T356" s="32">
        <f>0</f>
        <v>0</v>
      </c>
      <c r="U356" s="31">
        <f t="shared" si="83"/>
        <v>0</v>
      </c>
      <c r="V356" s="30">
        <f t="shared" si="84"/>
        <v>0</v>
      </c>
      <c r="W356" s="30">
        <f t="shared" si="91"/>
        <v>0</v>
      </c>
      <c r="X356" s="31">
        <f t="shared" si="86"/>
        <v>0</v>
      </c>
    </row>
    <row r="357" spans="2:24" ht="15" thickBot="1" x14ac:dyDescent="0.35">
      <c r="B357" s="58" t="s">
        <v>32</v>
      </c>
      <c r="C357" s="34">
        <f t="shared" si="87"/>
        <v>2020</v>
      </c>
      <c r="D357" s="35">
        <v>43969</v>
      </c>
      <c r="E357" s="25">
        <f t="shared" si="92"/>
        <v>1</v>
      </c>
      <c r="F357" s="28">
        <f>0</f>
        <v>0</v>
      </c>
      <c r="G357" s="26">
        <f t="shared" si="80"/>
        <v>15</v>
      </c>
      <c r="H357" s="25">
        <f t="shared" si="93"/>
        <v>5295</v>
      </c>
      <c r="I357" s="25">
        <f t="shared" si="88"/>
        <v>26600</v>
      </c>
      <c r="J357" s="37">
        <v>0</v>
      </c>
      <c r="K357" s="41">
        <f t="shared" si="89"/>
        <v>6263.9907794999972</v>
      </c>
      <c r="L357" s="28">
        <f t="shared" si="94"/>
        <v>9.5685000000003129</v>
      </c>
      <c r="M357" s="31">
        <f t="shared" si="95"/>
        <v>47728.542556199929</v>
      </c>
      <c r="N357" s="29">
        <f t="shared" si="85"/>
        <v>2.9999999999999997E-4</v>
      </c>
      <c r="O357" s="30">
        <f t="shared" si="81"/>
        <v>13.858000000000001</v>
      </c>
      <c r="P357" s="30">
        <f t="shared" si="82"/>
        <v>12</v>
      </c>
      <c r="Q357" s="31">
        <v>15</v>
      </c>
      <c r="R357" s="31">
        <v>50000</v>
      </c>
      <c r="S357" s="31">
        <f t="shared" si="90"/>
        <v>300000</v>
      </c>
      <c r="T357" s="32">
        <f>0</f>
        <v>0</v>
      </c>
      <c r="U357" s="31">
        <f t="shared" si="83"/>
        <v>0</v>
      </c>
      <c r="V357" s="30">
        <f t="shared" si="84"/>
        <v>0</v>
      </c>
      <c r="W357" s="30">
        <f t="shared" si="91"/>
        <v>0</v>
      </c>
      <c r="X357" s="31">
        <f t="shared" si="86"/>
        <v>0</v>
      </c>
    </row>
    <row r="358" spans="2:24" ht="15" thickBot="1" x14ac:dyDescent="0.35">
      <c r="B358" s="58" t="s">
        <v>32</v>
      </c>
      <c r="C358" s="34">
        <f t="shared" si="87"/>
        <v>2020</v>
      </c>
      <c r="D358" s="35">
        <v>43970</v>
      </c>
      <c r="E358" s="25">
        <f t="shared" si="92"/>
        <v>1</v>
      </c>
      <c r="F358" s="28">
        <f>0</f>
        <v>0</v>
      </c>
      <c r="G358" s="26">
        <f t="shared" si="80"/>
        <v>15</v>
      </c>
      <c r="H358" s="25">
        <f t="shared" si="93"/>
        <v>5310</v>
      </c>
      <c r="I358" s="25">
        <f t="shared" si="88"/>
        <v>26600</v>
      </c>
      <c r="J358" s="37">
        <v>0</v>
      </c>
      <c r="K358" s="41">
        <f t="shared" si="89"/>
        <v>6273.5637794999975</v>
      </c>
      <c r="L358" s="28">
        <f t="shared" si="94"/>
        <v>9.5730000000003201</v>
      </c>
      <c r="M358" s="31">
        <f t="shared" si="95"/>
        <v>47861.205190199937</v>
      </c>
      <c r="N358" s="29">
        <f t="shared" si="85"/>
        <v>2.9999999999999997E-4</v>
      </c>
      <c r="O358" s="30">
        <f t="shared" si="81"/>
        <v>13.858000000000001</v>
      </c>
      <c r="P358" s="30">
        <f t="shared" si="82"/>
        <v>12</v>
      </c>
      <c r="Q358" s="31">
        <v>15</v>
      </c>
      <c r="R358" s="31">
        <v>50000</v>
      </c>
      <c r="S358" s="31">
        <f t="shared" si="90"/>
        <v>300000</v>
      </c>
      <c r="T358" s="32">
        <f>0</f>
        <v>0</v>
      </c>
      <c r="U358" s="31">
        <f t="shared" si="83"/>
        <v>0</v>
      </c>
      <c r="V358" s="30">
        <f t="shared" si="84"/>
        <v>0</v>
      </c>
      <c r="W358" s="30">
        <f t="shared" si="91"/>
        <v>0</v>
      </c>
      <c r="X358" s="31">
        <f t="shared" si="86"/>
        <v>0</v>
      </c>
    </row>
    <row r="359" spans="2:24" ht="15" thickBot="1" x14ac:dyDescent="0.35">
      <c r="B359" s="58" t="s">
        <v>32</v>
      </c>
      <c r="C359" s="34">
        <f t="shared" si="87"/>
        <v>2020</v>
      </c>
      <c r="D359" s="35">
        <v>43971</v>
      </c>
      <c r="E359" s="25">
        <f t="shared" si="92"/>
        <v>1</v>
      </c>
      <c r="F359" s="28">
        <f>0</f>
        <v>0</v>
      </c>
      <c r="G359" s="26">
        <f t="shared" si="80"/>
        <v>15</v>
      </c>
      <c r="H359" s="25">
        <f t="shared" si="93"/>
        <v>5325</v>
      </c>
      <c r="I359" s="25">
        <f t="shared" si="88"/>
        <v>26600</v>
      </c>
      <c r="J359" s="37">
        <v>0</v>
      </c>
      <c r="K359" s="41">
        <f t="shared" si="89"/>
        <v>6283.1412794999978</v>
      </c>
      <c r="L359" s="28">
        <f t="shared" si="94"/>
        <v>9.5775000000003274</v>
      </c>
      <c r="M359" s="31">
        <f t="shared" si="95"/>
        <v>47993.930185199941</v>
      </c>
      <c r="N359" s="29">
        <f t="shared" si="85"/>
        <v>2.9999999999999997E-4</v>
      </c>
      <c r="O359" s="30">
        <f t="shared" si="81"/>
        <v>13.858000000000001</v>
      </c>
      <c r="P359" s="30">
        <f t="shared" si="82"/>
        <v>12</v>
      </c>
      <c r="Q359" s="31">
        <v>15</v>
      </c>
      <c r="R359" s="31">
        <v>50000</v>
      </c>
      <c r="S359" s="31">
        <f t="shared" si="90"/>
        <v>300000</v>
      </c>
      <c r="T359" s="32">
        <f>0</f>
        <v>0</v>
      </c>
      <c r="U359" s="31">
        <f t="shared" si="83"/>
        <v>0</v>
      </c>
      <c r="V359" s="30">
        <f t="shared" si="84"/>
        <v>0</v>
      </c>
      <c r="W359" s="30">
        <f t="shared" si="91"/>
        <v>0</v>
      </c>
      <c r="X359" s="31">
        <f t="shared" si="86"/>
        <v>0</v>
      </c>
    </row>
    <row r="360" spans="2:24" ht="15" thickBot="1" x14ac:dyDescent="0.35">
      <c r="B360" s="58" t="s">
        <v>32</v>
      </c>
      <c r="C360" s="34">
        <f t="shared" si="87"/>
        <v>2020</v>
      </c>
      <c r="D360" s="35">
        <v>43972</v>
      </c>
      <c r="E360" s="25">
        <f t="shared" si="92"/>
        <v>1</v>
      </c>
      <c r="F360" s="28">
        <f>0</f>
        <v>0</v>
      </c>
      <c r="G360" s="26">
        <f t="shared" si="80"/>
        <v>15</v>
      </c>
      <c r="H360" s="25">
        <f t="shared" si="93"/>
        <v>5340</v>
      </c>
      <c r="I360" s="25">
        <f t="shared" si="88"/>
        <v>26600</v>
      </c>
      <c r="J360" s="37">
        <v>0</v>
      </c>
      <c r="K360" s="41">
        <f t="shared" si="89"/>
        <v>6292.7232794999982</v>
      </c>
      <c r="L360" s="28">
        <f t="shared" si="94"/>
        <v>9.5820000000003347</v>
      </c>
      <c r="M360" s="31">
        <f t="shared" si="95"/>
        <v>48126.717541199949</v>
      </c>
      <c r="N360" s="29">
        <f t="shared" si="85"/>
        <v>2.9999999999999997E-4</v>
      </c>
      <c r="O360" s="30">
        <f t="shared" si="81"/>
        <v>13.858000000000001</v>
      </c>
      <c r="P360" s="30">
        <f t="shared" si="82"/>
        <v>12</v>
      </c>
      <c r="Q360" s="31">
        <v>15</v>
      </c>
      <c r="R360" s="31">
        <v>50000</v>
      </c>
      <c r="S360" s="31">
        <f t="shared" si="90"/>
        <v>300000</v>
      </c>
      <c r="T360" s="32">
        <f>0</f>
        <v>0</v>
      </c>
      <c r="U360" s="31">
        <f t="shared" si="83"/>
        <v>0</v>
      </c>
      <c r="V360" s="30">
        <f t="shared" si="84"/>
        <v>0</v>
      </c>
      <c r="W360" s="30">
        <f t="shared" si="91"/>
        <v>0</v>
      </c>
      <c r="X360" s="31">
        <f t="shared" si="86"/>
        <v>0</v>
      </c>
    </row>
    <row r="361" spans="2:24" ht="15" thickBot="1" x14ac:dyDescent="0.35">
      <c r="B361" s="58" t="s">
        <v>32</v>
      </c>
      <c r="C361" s="34">
        <f t="shared" si="87"/>
        <v>2020</v>
      </c>
      <c r="D361" s="35">
        <v>43973</v>
      </c>
      <c r="E361" s="25">
        <f t="shared" si="92"/>
        <v>1</v>
      </c>
      <c r="F361" s="28">
        <f>0</f>
        <v>0</v>
      </c>
      <c r="G361" s="26">
        <f t="shared" si="80"/>
        <v>15</v>
      </c>
      <c r="H361" s="25">
        <f t="shared" si="93"/>
        <v>5355</v>
      </c>
      <c r="I361" s="25">
        <f t="shared" si="88"/>
        <v>26600</v>
      </c>
      <c r="J361" s="37">
        <v>0</v>
      </c>
      <c r="K361" s="41">
        <f t="shared" si="89"/>
        <v>6302.3097794999985</v>
      </c>
      <c r="L361" s="28">
        <f t="shared" si="94"/>
        <v>9.586500000000342</v>
      </c>
      <c r="M361" s="31">
        <f t="shared" si="95"/>
        <v>48259.567258199953</v>
      </c>
      <c r="N361" s="29">
        <f t="shared" si="85"/>
        <v>2.9999999999999997E-4</v>
      </c>
      <c r="O361" s="30">
        <f t="shared" si="81"/>
        <v>13.858000000000001</v>
      </c>
      <c r="P361" s="30">
        <f t="shared" si="82"/>
        <v>12</v>
      </c>
      <c r="Q361" s="31">
        <v>15</v>
      </c>
      <c r="R361" s="31">
        <v>50000</v>
      </c>
      <c r="S361" s="31">
        <f t="shared" si="90"/>
        <v>300000</v>
      </c>
      <c r="T361" s="32">
        <f>0</f>
        <v>0</v>
      </c>
      <c r="U361" s="31">
        <f t="shared" si="83"/>
        <v>0</v>
      </c>
      <c r="V361" s="30">
        <f t="shared" si="84"/>
        <v>0</v>
      </c>
      <c r="W361" s="30">
        <f t="shared" si="91"/>
        <v>0</v>
      </c>
      <c r="X361" s="31">
        <f t="shared" si="86"/>
        <v>0</v>
      </c>
    </row>
    <row r="362" spans="2:24" ht="15" thickBot="1" x14ac:dyDescent="0.35">
      <c r="B362" s="58" t="s">
        <v>32</v>
      </c>
      <c r="C362" s="34">
        <f t="shared" si="87"/>
        <v>2020</v>
      </c>
      <c r="D362" s="35">
        <v>43974</v>
      </c>
      <c r="E362" s="25">
        <f t="shared" si="92"/>
        <v>1</v>
      </c>
      <c r="F362" s="28">
        <f>0</f>
        <v>0</v>
      </c>
      <c r="G362" s="26">
        <f t="shared" si="80"/>
        <v>15</v>
      </c>
      <c r="H362" s="25">
        <f t="shared" si="93"/>
        <v>5370</v>
      </c>
      <c r="I362" s="25">
        <f t="shared" si="88"/>
        <v>26600</v>
      </c>
      <c r="J362" s="37">
        <v>0</v>
      </c>
      <c r="K362" s="41">
        <f t="shared" si="89"/>
        <v>6311.9007794999989</v>
      </c>
      <c r="L362" s="28">
        <f t="shared" si="94"/>
        <v>9.5910000000003492</v>
      </c>
      <c r="M362" s="31">
        <f t="shared" si="95"/>
        <v>48392.479336199962</v>
      </c>
      <c r="N362" s="29">
        <f t="shared" si="85"/>
        <v>2.9999999999999997E-4</v>
      </c>
      <c r="O362" s="30">
        <f t="shared" si="81"/>
        <v>13.858000000000001</v>
      </c>
      <c r="P362" s="30">
        <f t="shared" si="82"/>
        <v>12</v>
      </c>
      <c r="Q362" s="31">
        <v>15</v>
      </c>
      <c r="R362" s="31">
        <v>50000</v>
      </c>
      <c r="S362" s="31">
        <f t="shared" si="90"/>
        <v>300000</v>
      </c>
      <c r="T362" s="32">
        <f>0</f>
        <v>0</v>
      </c>
      <c r="U362" s="31">
        <f t="shared" si="83"/>
        <v>0</v>
      </c>
      <c r="V362" s="30">
        <f t="shared" si="84"/>
        <v>0</v>
      </c>
      <c r="W362" s="30">
        <f t="shared" si="91"/>
        <v>0</v>
      </c>
      <c r="X362" s="31">
        <f t="shared" si="86"/>
        <v>0</v>
      </c>
    </row>
    <row r="363" spans="2:24" ht="15" thickBot="1" x14ac:dyDescent="0.35">
      <c r="B363" s="58" t="s">
        <v>32</v>
      </c>
      <c r="C363" s="34">
        <f t="shared" si="87"/>
        <v>2020</v>
      </c>
      <c r="D363" s="35">
        <v>43975</v>
      </c>
      <c r="E363" s="25">
        <f t="shared" si="92"/>
        <v>1</v>
      </c>
      <c r="F363" s="28">
        <f>0</f>
        <v>0</v>
      </c>
      <c r="G363" s="26">
        <f t="shared" si="80"/>
        <v>15</v>
      </c>
      <c r="H363" s="25">
        <f t="shared" si="93"/>
        <v>5385</v>
      </c>
      <c r="I363" s="25">
        <f t="shared" si="88"/>
        <v>26600</v>
      </c>
      <c r="J363" s="37">
        <v>0</v>
      </c>
      <c r="K363" s="41">
        <f t="shared" si="89"/>
        <v>6321.4962794999992</v>
      </c>
      <c r="L363" s="28">
        <f t="shared" si="94"/>
        <v>9.5955000000003565</v>
      </c>
      <c r="M363" s="31">
        <f t="shared" si="95"/>
        <v>48525.453775199967</v>
      </c>
      <c r="N363" s="29">
        <f t="shared" si="85"/>
        <v>2.9999999999999997E-4</v>
      </c>
      <c r="O363" s="30">
        <f t="shared" si="81"/>
        <v>13.858000000000001</v>
      </c>
      <c r="P363" s="30">
        <f t="shared" si="82"/>
        <v>12</v>
      </c>
      <c r="Q363" s="31">
        <v>15</v>
      </c>
      <c r="R363" s="31">
        <v>50000</v>
      </c>
      <c r="S363" s="31">
        <f t="shared" si="90"/>
        <v>300000</v>
      </c>
      <c r="T363" s="32">
        <f>0</f>
        <v>0</v>
      </c>
      <c r="U363" s="31">
        <f t="shared" si="83"/>
        <v>0</v>
      </c>
      <c r="V363" s="30">
        <f t="shared" si="84"/>
        <v>0</v>
      </c>
      <c r="W363" s="30">
        <f t="shared" si="91"/>
        <v>0</v>
      </c>
      <c r="X363" s="31">
        <f t="shared" si="86"/>
        <v>0</v>
      </c>
    </row>
    <row r="364" spans="2:24" ht="15" thickBot="1" x14ac:dyDescent="0.35">
      <c r="B364" s="58" t="s">
        <v>32</v>
      </c>
      <c r="C364" s="34">
        <f t="shared" si="87"/>
        <v>2020</v>
      </c>
      <c r="D364" s="35">
        <v>43976</v>
      </c>
      <c r="E364" s="25">
        <f t="shared" si="92"/>
        <v>1</v>
      </c>
      <c r="F364" s="28">
        <f>0</f>
        <v>0</v>
      </c>
      <c r="G364" s="26">
        <f t="shared" si="80"/>
        <v>15</v>
      </c>
      <c r="H364" s="25">
        <f t="shared" si="93"/>
        <v>5400</v>
      </c>
      <c r="I364" s="25">
        <f t="shared" si="88"/>
        <v>26600</v>
      </c>
      <c r="J364" s="37">
        <v>0</v>
      </c>
      <c r="K364" s="41">
        <f t="shared" si="89"/>
        <v>6331.0962794999996</v>
      </c>
      <c r="L364" s="28">
        <f t="shared" si="94"/>
        <v>9.6000000000003638</v>
      </c>
      <c r="M364" s="31">
        <f t="shared" si="95"/>
        <v>48658.490575199969</v>
      </c>
      <c r="N364" s="29">
        <f t="shared" si="85"/>
        <v>2.9999999999999997E-4</v>
      </c>
      <c r="O364" s="30">
        <f t="shared" si="81"/>
        <v>13.858000000000001</v>
      </c>
      <c r="P364" s="30">
        <f t="shared" si="82"/>
        <v>12</v>
      </c>
      <c r="Q364" s="31">
        <v>15</v>
      </c>
      <c r="R364" s="31">
        <v>50000</v>
      </c>
      <c r="S364" s="31">
        <f t="shared" si="90"/>
        <v>300000</v>
      </c>
      <c r="T364" s="32">
        <f>0</f>
        <v>0</v>
      </c>
      <c r="U364" s="31">
        <f t="shared" si="83"/>
        <v>0</v>
      </c>
      <c r="V364" s="30">
        <f t="shared" si="84"/>
        <v>0</v>
      </c>
      <c r="W364" s="30">
        <f t="shared" si="91"/>
        <v>0</v>
      </c>
      <c r="X364" s="31">
        <f t="shared" si="86"/>
        <v>0</v>
      </c>
    </row>
    <row r="365" spans="2:24" ht="15" thickBot="1" x14ac:dyDescent="0.35">
      <c r="B365" s="58" t="s">
        <v>32</v>
      </c>
      <c r="C365" s="34">
        <f t="shared" si="87"/>
        <v>2020</v>
      </c>
      <c r="D365" s="35">
        <v>43977</v>
      </c>
      <c r="E365" s="25">
        <f t="shared" si="92"/>
        <v>1</v>
      </c>
      <c r="F365" s="28">
        <f>0</f>
        <v>0</v>
      </c>
      <c r="G365" s="26">
        <f t="shared" si="80"/>
        <v>15</v>
      </c>
      <c r="H365" s="25">
        <f t="shared" si="93"/>
        <v>5415</v>
      </c>
      <c r="I365" s="25">
        <f t="shared" si="88"/>
        <v>26600</v>
      </c>
      <c r="J365" s="37">
        <v>0</v>
      </c>
      <c r="K365" s="41">
        <f t="shared" si="89"/>
        <v>6340.7007795</v>
      </c>
      <c r="L365" s="28">
        <f t="shared" si="94"/>
        <v>9.6045000000003711</v>
      </c>
      <c r="M365" s="31">
        <f t="shared" si="95"/>
        <v>48791.589736199974</v>
      </c>
      <c r="N365" s="29">
        <f t="shared" si="85"/>
        <v>2.9999999999999997E-4</v>
      </c>
      <c r="O365" s="30">
        <f t="shared" si="81"/>
        <v>13.858000000000001</v>
      </c>
      <c r="P365" s="30">
        <f t="shared" si="82"/>
        <v>12</v>
      </c>
      <c r="Q365" s="31">
        <v>15</v>
      </c>
      <c r="R365" s="31">
        <v>50000</v>
      </c>
      <c r="S365" s="31">
        <f t="shared" si="90"/>
        <v>300000</v>
      </c>
      <c r="T365" s="32">
        <f>0</f>
        <v>0</v>
      </c>
      <c r="U365" s="31">
        <f t="shared" si="83"/>
        <v>0</v>
      </c>
      <c r="V365" s="30">
        <f t="shared" si="84"/>
        <v>0</v>
      </c>
      <c r="W365" s="30">
        <f t="shared" si="91"/>
        <v>0</v>
      </c>
      <c r="X365" s="31">
        <f t="shared" si="86"/>
        <v>0</v>
      </c>
    </row>
    <row r="366" spans="2:24" ht="15" thickBot="1" x14ac:dyDescent="0.35">
      <c r="B366" s="58" t="s">
        <v>32</v>
      </c>
      <c r="C366" s="34">
        <f t="shared" si="87"/>
        <v>2020</v>
      </c>
      <c r="D366" s="35">
        <v>43978</v>
      </c>
      <c r="E366" s="25">
        <f t="shared" si="92"/>
        <v>1</v>
      </c>
      <c r="F366" s="28">
        <f>0</f>
        <v>0</v>
      </c>
      <c r="G366" s="26">
        <f t="shared" si="80"/>
        <v>15</v>
      </c>
      <c r="H366" s="25">
        <f t="shared" si="93"/>
        <v>5430</v>
      </c>
      <c r="I366" s="25">
        <f t="shared" si="88"/>
        <v>26600</v>
      </c>
      <c r="J366" s="37">
        <v>0</v>
      </c>
      <c r="K366" s="41">
        <f t="shared" si="89"/>
        <v>6350.3097795000003</v>
      </c>
      <c r="L366" s="28">
        <f t="shared" si="94"/>
        <v>9.6090000000003783</v>
      </c>
      <c r="M366" s="31">
        <f t="shared" si="95"/>
        <v>48924.751258199976</v>
      </c>
      <c r="N366" s="29">
        <f t="shared" si="85"/>
        <v>2.9999999999999997E-4</v>
      </c>
      <c r="O366" s="30">
        <f t="shared" si="81"/>
        <v>13.858000000000001</v>
      </c>
      <c r="P366" s="30">
        <f t="shared" si="82"/>
        <v>12</v>
      </c>
      <c r="Q366" s="31">
        <v>15</v>
      </c>
      <c r="R366" s="31">
        <v>50000</v>
      </c>
      <c r="S366" s="31">
        <f t="shared" si="90"/>
        <v>300000</v>
      </c>
      <c r="T366" s="32">
        <f>0</f>
        <v>0</v>
      </c>
      <c r="U366" s="31">
        <f t="shared" si="83"/>
        <v>0</v>
      </c>
      <c r="V366" s="30">
        <f t="shared" si="84"/>
        <v>0</v>
      </c>
      <c r="W366" s="30">
        <f t="shared" si="91"/>
        <v>0</v>
      </c>
      <c r="X366" s="31">
        <f t="shared" si="86"/>
        <v>0</v>
      </c>
    </row>
    <row r="367" spans="2:24" ht="15" thickBot="1" x14ac:dyDescent="0.35">
      <c r="B367" s="58" t="s">
        <v>32</v>
      </c>
      <c r="C367" s="34">
        <f t="shared" si="87"/>
        <v>2020</v>
      </c>
      <c r="D367" s="35">
        <v>43979</v>
      </c>
      <c r="E367" s="25">
        <f t="shared" si="92"/>
        <v>1</v>
      </c>
      <c r="F367" s="28">
        <f>0</f>
        <v>0</v>
      </c>
      <c r="G367" s="26">
        <f t="shared" si="80"/>
        <v>15</v>
      </c>
      <c r="H367" s="25">
        <f t="shared" si="93"/>
        <v>5445</v>
      </c>
      <c r="I367" s="25">
        <f t="shared" si="88"/>
        <v>26600</v>
      </c>
      <c r="J367" s="37">
        <v>0</v>
      </c>
      <c r="K367" s="41">
        <f t="shared" si="89"/>
        <v>6359.9232795000007</v>
      </c>
      <c r="L367" s="28">
        <f t="shared" si="94"/>
        <v>9.6135000000003856</v>
      </c>
      <c r="M367" s="31">
        <f t="shared" si="95"/>
        <v>49057.975141199982</v>
      </c>
      <c r="N367" s="29">
        <f t="shared" si="85"/>
        <v>2.9999999999999997E-4</v>
      </c>
      <c r="O367" s="30">
        <f t="shared" si="81"/>
        <v>13.858000000000001</v>
      </c>
      <c r="P367" s="30">
        <f t="shared" si="82"/>
        <v>12</v>
      </c>
      <c r="Q367" s="31">
        <v>15</v>
      </c>
      <c r="R367" s="31">
        <v>50000</v>
      </c>
      <c r="S367" s="31">
        <f t="shared" si="90"/>
        <v>300000</v>
      </c>
      <c r="T367" s="32">
        <f>0</f>
        <v>0</v>
      </c>
      <c r="U367" s="31">
        <f t="shared" si="83"/>
        <v>0</v>
      </c>
      <c r="V367" s="30">
        <f t="shared" si="84"/>
        <v>0</v>
      </c>
      <c r="W367" s="30">
        <f t="shared" si="91"/>
        <v>0</v>
      </c>
      <c r="X367" s="31">
        <f t="shared" si="86"/>
        <v>0</v>
      </c>
    </row>
    <row r="368" spans="2:24" ht="15" thickBot="1" x14ac:dyDescent="0.35">
      <c r="B368" s="58" t="s">
        <v>32</v>
      </c>
      <c r="C368" s="34">
        <f t="shared" si="87"/>
        <v>2020</v>
      </c>
      <c r="D368" s="35">
        <v>43980</v>
      </c>
      <c r="E368" s="25">
        <f t="shared" si="92"/>
        <v>1</v>
      </c>
      <c r="F368" s="28">
        <f>0</f>
        <v>0</v>
      </c>
      <c r="G368" s="26">
        <f t="shared" si="80"/>
        <v>15</v>
      </c>
      <c r="H368" s="25">
        <f t="shared" si="93"/>
        <v>5460</v>
      </c>
      <c r="I368" s="25">
        <f t="shared" si="88"/>
        <v>26600</v>
      </c>
      <c r="J368" s="37">
        <v>0</v>
      </c>
      <c r="K368" s="41">
        <f t="shared" si="89"/>
        <v>6369.5412795000011</v>
      </c>
      <c r="L368" s="28">
        <f t="shared" si="94"/>
        <v>9.6180000000003929</v>
      </c>
      <c r="M368" s="31">
        <f t="shared" si="95"/>
        <v>49191.261385199985</v>
      </c>
      <c r="N368" s="29">
        <f t="shared" si="85"/>
        <v>2.9999999999999997E-4</v>
      </c>
      <c r="O368" s="30">
        <f t="shared" si="81"/>
        <v>13.858000000000001</v>
      </c>
      <c r="P368" s="30">
        <f t="shared" si="82"/>
        <v>12</v>
      </c>
      <c r="Q368" s="31">
        <v>15</v>
      </c>
      <c r="R368" s="31">
        <v>50000</v>
      </c>
      <c r="S368" s="31">
        <f t="shared" si="90"/>
        <v>300000</v>
      </c>
      <c r="T368" s="32">
        <f>0</f>
        <v>0</v>
      </c>
      <c r="U368" s="31">
        <f t="shared" si="83"/>
        <v>0</v>
      </c>
      <c r="V368" s="30">
        <f t="shared" si="84"/>
        <v>0</v>
      </c>
      <c r="W368" s="30">
        <f t="shared" si="91"/>
        <v>0</v>
      </c>
      <c r="X368" s="31">
        <f t="shared" si="86"/>
        <v>0</v>
      </c>
    </row>
    <row r="369" spans="2:24" ht="15" thickBot="1" x14ac:dyDescent="0.35">
      <c r="B369" s="58" t="s">
        <v>32</v>
      </c>
      <c r="C369" s="34">
        <f t="shared" si="87"/>
        <v>2020</v>
      </c>
      <c r="D369" s="35">
        <v>43981</v>
      </c>
      <c r="E369" s="25">
        <f t="shared" si="92"/>
        <v>1</v>
      </c>
      <c r="F369" s="28">
        <f>0</f>
        <v>0</v>
      </c>
      <c r="G369" s="26">
        <f t="shared" si="80"/>
        <v>15</v>
      </c>
      <c r="H369" s="25">
        <f t="shared" si="93"/>
        <v>5475</v>
      </c>
      <c r="I369" s="25">
        <f t="shared" si="88"/>
        <v>26600</v>
      </c>
      <c r="J369" s="37">
        <v>0</v>
      </c>
      <c r="K369" s="41">
        <f t="shared" si="89"/>
        <v>6379.1637795000015</v>
      </c>
      <c r="L369" s="28">
        <f t="shared" si="94"/>
        <v>9.6225000000004002</v>
      </c>
      <c r="M369" s="31">
        <f t="shared" si="95"/>
        <v>49324.609990199991</v>
      </c>
      <c r="N369" s="29">
        <f t="shared" si="85"/>
        <v>2.9999999999999997E-4</v>
      </c>
      <c r="O369" s="30">
        <f t="shared" si="81"/>
        <v>13.858000000000001</v>
      </c>
      <c r="P369" s="30">
        <f t="shared" si="82"/>
        <v>12</v>
      </c>
      <c r="Q369" s="31">
        <v>15</v>
      </c>
      <c r="R369" s="31">
        <v>50000</v>
      </c>
      <c r="S369" s="31">
        <f t="shared" si="90"/>
        <v>300000</v>
      </c>
      <c r="T369" s="32">
        <f>0</f>
        <v>0</v>
      </c>
      <c r="U369" s="31">
        <f t="shared" si="83"/>
        <v>0</v>
      </c>
      <c r="V369" s="30">
        <f t="shared" si="84"/>
        <v>0</v>
      </c>
      <c r="W369" s="30">
        <f t="shared" si="91"/>
        <v>0</v>
      </c>
      <c r="X369" s="31">
        <f t="shared" si="86"/>
        <v>0</v>
      </c>
    </row>
    <row r="370" spans="2:24" ht="15" thickBot="1" x14ac:dyDescent="0.35">
      <c r="B370" s="58" t="s">
        <v>32</v>
      </c>
      <c r="C370" s="34">
        <f t="shared" si="87"/>
        <v>2020</v>
      </c>
      <c r="D370" s="35">
        <v>43982</v>
      </c>
      <c r="E370" s="25">
        <f t="shared" si="92"/>
        <v>1</v>
      </c>
      <c r="F370" s="28">
        <f>0</f>
        <v>0</v>
      </c>
      <c r="G370" s="26">
        <f t="shared" si="80"/>
        <v>15</v>
      </c>
      <c r="H370" s="25">
        <f t="shared" si="93"/>
        <v>5490</v>
      </c>
      <c r="I370" s="25">
        <f t="shared" si="88"/>
        <v>26600</v>
      </c>
      <c r="J370" s="37">
        <v>0</v>
      </c>
      <c r="K370" s="41">
        <f t="shared" si="89"/>
        <v>6388.7907795000019</v>
      </c>
      <c r="L370" s="28">
        <f t="shared" si="94"/>
        <v>9.6270000000004075</v>
      </c>
      <c r="M370" s="31">
        <f t="shared" si="95"/>
        <v>49458.020956199995</v>
      </c>
      <c r="N370" s="29">
        <f t="shared" si="85"/>
        <v>2.9999999999999997E-4</v>
      </c>
      <c r="O370" s="30">
        <f t="shared" si="81"/>
        <v>13.858000000000001</v>
      </c>
      <c r="P370" s="30">
        <f t="shared" si="82"/>
        <v>12</v>
      </c>
      <c r="Q370" s="31">
        <v>15</v>
      </c>
      <c r="R370" s="31">
        <v>50000</v>
      </c>
      <c r="S370" s="31">
        <f t="shared" si="90"/>
        <v>300000</v>
      </c>
      <c r="T370" s="32">
        <f>0</f>
        <v>0</v>
      </c>
      <c r="U370" s="31">
        <f t="shared" si="83"/>
        <v>0</v>
      </c>
      <c r="V370" s="30">
        <f t="shared" si="84"/>
        <v>0</v>
      </c>
      <c r="W370" s="30">
        <f t="shared" si="91"/>
        <v>0</v>
      </c>
      <c r="X370" s="31">
        <f t="shared" si="86"/>
        <v>0</v>
      </c>
    </row>
    <row r="371" spans="2:24" ht="15" thickBot="1" x14ac:dyDescent="0.35">
      <c r="B371" s="58" t="s">
        <v>32</v>
      </c>
      <c r="C371" s="34">
        <f t="shared" ref="C371:C434" si="96">YEAR(D371)</f>
        <v>2020</v>
      </c>
      <c r="D371" s="35">
        <v>43983</v>
      </c>
      <c r="E371" s="25">
        <f t="shared" ref="E371:E434" si="97">E370+F371</f>
        <v>1</v>
      </c>
      <c r="F371" s="28">
        <f>0</f>
        <v>0</v>
      </c>
      <c r="G371" s="26">
        <f t="shared" si="80"/>
        <v>15</v>
      </c>
      <c r="H371" s="25">
        <f t="shared" ref="H371:H434" si="98">H370+G371</f>
        <v>5505</v>
      </c>
      <c r="I371" s="25">
        <f t="shared" si="88"/>
        <v>26600</v>
      </c>
      <c r="J371" s="37">
        <v>0</v>
      </c>
      <c r="K371" s="41">
        <f t="shared" si="89"/>
        <v>3512.0028827616566</v>
      </c>
      <c r="L371" s="28">
        <f t="shared" si="94"/>
        <v>-2876.7878967383454</v>
      </c>
      <c r="M371" s="31">
        <f t="shared" si="95"/>
        <v>9591.4942832000015</v>
      </c>
      <c r="N371" s="29">
        <f t="shared" si="85"/>
        <v>2.9999999999999997E-4</v>
      </c>
      <c r="O371" s="30">
        <f t="shared" si="81"/>
        <v>13.858000000000001</v>
      </c>
      <c r="P371" s="30">
        <f t="shared" si="82"/>
        <v>12</v>
      </c>
      <c r="Q371" s="31">
        <v>15</v>
      </c>
      <c r="R371" s="31">
        <v>50000</v>
      </c>
      <c r="S371" s="31">
        <f t="shared" si="90"/>
        <v>300000</v>
      </c>
      <c r="T371" s="32">
        <f>T5</f>
        <v>0.08</v>
      </c>
      <c r="U371" s="31">
        <f t="shared" si="83"/>
        <v>0</v>
      </c>
      <c r="V371" s="30">
        <f t="shared" si="84"/>
        <v>0</v>
      </c>
      <c r="W371" s="30">
        <f t="shared" si="91"/>
        <v>40000</v>
      </c>
      <c r="X371" s="31">
        <f t="shared" si="86"/>
        <v>40000</v>
      </c>
    </row>
    <row r="372" spans="2:24" ht="15" thickBot="1" x14ac:dyDescent="0.35">
      <c r="B372" s="58" t="s">
        <v>32</v>
      </c>
      <c r="C372" s="34">
        <f t="shared" si="96"/>
        <v>2020</v>
      </c>
      <c r="D372" s="35">
        <v>43984</v>
      </c>
      <c r="E372" s="25">
        <f t="shared" si="97"/>
        <v>1</v>
      </c>
      <c r="F372" s="28">
        <f>0</f>
        <v>0</v>
      </c>
      <c r="G372" s="26">
        <f t="shared" si="80"/>
        <v>15</v>
      </c>
      <c r="H372" s="25">
        <f t="shared" si="98"/>
        <v>5520</v>
      </c>
      <c r="I372" s="25">
        <f t="shared" si="88"/>
        <v>26600</v>
      </c>
      <c r="J372" s="37">
        <v>0</v>
      </c>
      <c r="K372" s="41">
        <f t="shared" si="89"/>
        <v>3521.6388827616565</v>
      </c>
      <c r="L372" s="28">
        <f t="shared" si="94"/>
        <v>9.6359999999999673</v>
      </c>
      <c r="M372" s="31">
        <f t="shared" si="95"/>
        <v>9725.0299712000015</v>
      </c>
      <c r="N372" s="29">
        <f t="shared" si="85"/>
        <v>2.9999999999999997E-4</v>
      </c>
      <c r="O372" s="30">
        <f t="shared" si="81"/>
        <v>13.858000000000001</v>
      </c>
      <c r="P372" s="30">
        <f t="shared" si="82"/>
        <v>12</v>
      </c>
      <c r="Q372" s="31">
        <v>15</v>
      </c>
      <c r="R372" s="31">
        <v>50000</v>
      </c>
      <c r="S372" s="31">
        <f t="shared" si="90"/>
        <v>300000</v>
      </c>
      <c r="T372" s="32">
        <f>0</f>
        <v>0</v>
      </c>
      <c r="U372" s="31">
        <f t="shared" si="83"/>
        <v>0</v>
      </c>
      <c r="V372" s="30">
        <f t="shared" si="84"/>
        <v>0</v>
      </c>
      <c r="W372" s="30">
        <f t="shared" si="91"/>
        <v>0</v>
      </c>
      <c r="X372" s="31">
        <f t="shared" si="86"/>
        <v>0</v>
      </c>
    </row>
    <row r="373" spans="2:24" ht="15" thickBot="1" x14ac:dyDescent="0.35">
      <c r="B373" s="58" t="s">
        <v>32</v>
      </c>
      <c r="C373" s="34">
        <f t="shared" si="96"/>
        <v>2020</v>
      </c>
      <c r="D373" s="35">
        <v>43985</v>
      </c>
      <c r="E373" s="25">
        <f t="shared" si="97"/>
        <v>1</v>
      </c>
      <c r="F373" s="28">
        <f>0</f>
        <v>0</v>
      </c>
      <c r="G373" s="26">
        <f t="shared" si="80"/>
        <v>15</v>
      </c>
      <c r="H373" s="25">
        <f t="shared" si="98"/>
        <v>5535</v>
      </c>
      <c r="I373" s="25">
        <f t="shared" si="88"/>
        <v>26600</v>
      </c>
      <c r="J373" s="37">
        <v>0</v>
      </c>
      <c r="K373" s="41">
        <f t="shared" si="89"/>
        <v>3531.2793827616565</v>
      </c>
      <c r="L373" s="28">
        <f t="shared" si="94"/>
        <v>9.6404999999999745</v>
      </c>
      <c r="M373" s="31">
        <f t="shared" si="95"/>
        <v>9858.6280202000016</v>
      </c>
      <c r="N373" s="29">
        <f t="shared" si="85"/>
        <v>2.9999999999999997E-4</v>
      </c>
      <c r="O373" s="30">
        <f t="shared" si="81"/>
        <v>13.858000000000001</v>
      </c>
      <c r="P373" s="30">
        <f t="shared" si="82"/>
        <v>12</v>
      </c>
      <c r="Q373" s="31">
        <v>15</v>
      </c>
      <c r="R373" s="31">
        <v>50000</v>
      </c>
      <c r="S373" s="31">
        <f t="shared" si="90"/>
        <v>300000</v>
      </c>
      <c r="T373" s="32">
        <f>0</f>
        <v>0</v>
      </c>
      <c r="U373" s="31">
        <f t="shared" si="83"/>
        <v>0</v>
      </c>
      <c r="V373" s="30">
        <f t="shared" si="84"/>
        <v>0</v>
      </c>
      <c r="W373" s="30">
        <f t="shared" si="91"/>
        <v>0</v>
      </c>
      <c r="X373" s="31">
        <f t="shared" si="86"/>
        <v>0</v>
      </c>
    </row>
    <row r="374" spans="2:24" ht="15" thickBot="1" x14ac:dyDescent="0.35">
      <c r="B374" s="58" t="s">
        <v>32</v>
      </c>
      <c r="C374" s="34">
        <f t="shared" si="96"/>
        <v>2020</v>
      </c>
      <c r="D374" s="35">
        <v>43986</v>
      </c>
      <c r="E374" s="25">
        <f t="shared" si="97"/>
        <v>1</v>
      </c>
      <c r="F374" s="28">
        <f>0</f>
        <v>0</v>
      </c>
      <c r="G374" s="26">
        <f t="shared" si="80"/>
        <v>15</v>
      </c>
      <c r="H374" s="25">
        <f t="shared" si="98"/>
        <v>5550</v>
      </c>
      <c r="I374" s="25">
        <f t="shared" si="88"/>
        <v>26600</v>
      </c>
      <c r="J374" s="37">
        <v>0</v>
      </c>
      <c r="K374" s="41">
        <f t="shared" si="89"/>
        <v>3540.9243827616565</v>
      </c>
      <c r="L374" s="28">
        <f t="shared" si="94"/>
        <v>9.6449999999999818</v>
      </c>
      <c r="M374" s="31">
        <f t="shared" si="95"/>
        <v>9992.288430200002</v>
      </c>
      <c r="N374" s="29">
        <f t="shared" si="85"/>
        <v>2.9999999999999997E-4</v>
      </c>
      <c r="O374" s="30">
        <f t="shared" si="81"/>
        <v>13.858000000000001</v>
      </c>
      <c r="P374" s="30">
        <f t="shared" si="82"/>
        <v>12</v>
      </c>
      <c r="Q374" s="31">
        <v>15</v>
      </c>
      <c r="R374" s="31">
        <v>50000</v>
      </c>
      <c r="S374" s="31">
        <f t="shared" si="90"/>
        <v>300000</v>
      </c>
      <c r="T374" s="32">
        <f>0</f>
        <v>0</v>
      </c>
      <c r="U374" s="31">
        <f t="shared" si="83"/>
        <v>0</v>
      </c>
      <c r="V374" s="30">
        <f t="shared" si="84"/>
        <v>0</v>
      </c>
      <c r="W374" s="30">
        <f t="shared" si="91"/>
        <v>0</v>
      </c>
      <c r="X374" s="31">
        <f t="shared" si="86"/>
        <v>0</v>
      </c>
    </row>
    <row r="375" spans="2:24" ht="15" thickBot="1" x14ac:dyDescent="0.35">
      <c r="B375" s="58" t="s">
        <v>32</v>
      </c>
      <c r="C375" s="34">
        <f t="shared" si="96"/>
        <v>2020</v>
      </c>
      <c r="D375" s="35">
        <v>43987</v>
      </c>
      <c r="E375" s="25">
        <f t="shared" si="97"/>
        <v>1</v>
      </c>
      <c r="F375" s="28">
        <f>0</f>
        <v>0</v>
      </c>
      <c r="G375" s="26">
        <f t="shared" si="80"/>
        <v>15</v>
      </c>
      <c r="H375" s="25">
        <f t="shared" si="98"/>
        <v>5565</v>
      </c>
      <c r="I375" s="25">
        <f t="shared" si="88"/>
        <v>26600</v>
      </c>
      <c r="J375" s="37">
        <v>0</v>
      </c>
      <c r="K375" s="41">
        <f t="shared" si="89"/>
        <v>3550.5738827616565</v>
      </c>
      <c r="L375" s="28">
        <f t="shared" si="94"/>
        <v>9.6494999999999891</v>
      </c>
      <c r="M375" s="31">
        <f t="shared" si="95"/>
        <v>10126.011201200003</v>
      </c>
      <c r="N375" s="29">
        <f t="shared" si="85"/>
        <v>2.9999999999999997E-4</v>
      </c>
      <c r="O375" s="30">
        <f t="shared" si="81"/>
        <v>13.858000000000001</v>
      </c>
      <c r="P375" s="30">
        <f t="shared" si="82"/>
        <v>12</v>
      </c>
      <c r="Q375" s="31">
        <v>15</v>
      </c>
      <c r="R375" s="31">
        <v>50000</v>
      </c>
      <c r="S375" s="31">
        <f t="shared" si="90"/>
        <v>300000</v>
      </c>
      <c r="T375" s="32">
        <f>0</f>
        <v>0</v>
      </c>
      <c r="U375" s="31">
        <f t="shared" si="83"/>
        <v>0</v>
      </c>
      <c r="V375" s="30">
        <f t="shared" si="84"/>
        <v>0</v>
      </c>
      <c r="W375" s="30">
        <f t="shared" si="91"/>
        <v>0</v>
      </c>
      <c r="X375" s="31">
        <f t="shared" si="86"/>
        <v>0</v>
      </c>
    </row>
    <row r="376" spans="2:24" ht="15" thickBot="1" x14ac:dyDescent="0.35">
      <c r="B376" s="58" t="s">
        <v>32</v>
      </c>
      <c r="C376" s="34">
        <f t="shared" si="96"/>
        <v>2020</v>
      </c>
      <c r="D376" s="35">
        <v>43988</v>
      </c>
      <c r="E376" s="25">
        <f t="shared" si="97"/>
        <v>1</v>
      </c>
      <c r="F376" s="28">
        <f>0</f>
        <v>0</v>
      </c>
      <c r="G376" s="26">
        <f t="shared" si="80"/>
        <v>15</v>
      </c>
      <c r="H376" s="25">
        <f t="shared" si="98"/>
        <v>5580</v>
      </c>
      <c r="I376" s="25">
        <f t="shared" si="88"/>
        <v>26600</v>
      </c>
      <c r="J376" s="37">
        <v>0</v>
      </c>
      <c r="K376" s="41">
        <f t="shared" si="89"/>
        <v>3560.2278827616565</v>
      </c>
      <c r="L376" s="28">
        <f t="shared" si="94"/>
        <v>9.6539999999999964</v>
      </c>
      <c r="M376" s="31">
        <f t="shared" si="95"/>
        <v>10259.796333200002</v>
      </c>
      <c r="N376" s="29">
        <f t="shared" si="85"/>
        <v>2.9999999999999997E-4</v>
      </c>
      <c r="O376" s="30">
        <f t="shared" si="81"/>
        <v>13.858000000000001</v>
      </c>
      <c r="P376" s="30">
        <f t="shared" si="82"/>
        <v>12</v>
      </c>
      <c r="Q376" s="31">
        <v>15</v>
      </c>
      <c r="R376" s="31">
        <v>50000</v>
      </c>
      <c r="S376" s="31">
        <f t="shared" si="90"/>
        <v>300000</v>
      </c>
      <c r="T376" s="32">
        <f>0</f>
        <v>0</v>
      </c>
      <c r="U376" s="31">
        <f t="shared" si="83"/>
        <v>0</v>
      </c>
      <c r="V376" s="30">
        <f t="shared" si="84"/>
        <v>0</v>
      </c>
      <c r="W376" s="30">
        <f t="shared" si="91"/>
        <v>0</v>
      </c>
      <c r="X376" s="31">
        <f t="shared" si="86"/>
        <v>0</v>
      </c>
    </row>
    <row r="377" spans="2:24" ht="15" thickBot="1" x14ac:dyDescent="0.35">
      <c r="B377" s="58" t="s">
        <v>32</v>
      </c>
      <c r="C377" s="34">
        <f t="shared" si="96"/>
        <v>2020</v>
      </c>
      <c r="D377" s="35">
        <v>43989</v>
      </c>
      <c r="E377" s="25">
        <f t="shared" si="97"/>
        <v>1</v>
      </c>
      <c r="F377" s="28">
        <f>0</f>
        <v>0</v>
      </c>
      <c r="G377" s="26">
        <f t="shared" si="80"/>
        <v>15</v>
      </c>
      <c r="H377" s="25">
        <f t="shared" si="98"/>
        <v>5595</v>
      </c>
      <c r="I377" s="25">
        <f t="shared" si="88"/>
        <v>26600</v>
      </c>
      <c r="J377" s="37">
        <v>0</v>
      </c>
      <c r="K377" s="41">
        <f t="shared" si="89"/>
        <v>3569.8863827616565</v>
      </c>
      <c r="L377" s="28">
        <f t="shared" si="94"/>
        <v>9.6585000000000036</v>
      </c>
      <c r="M377" s="31">
        <f t="shared" si="95"/>
        <v>10393.643826200001</v>
      </c>
      <c r="N377" s="29">
        <f t="shared" si="85"/>
        <v>2.9999999999999997E-4</v>
      </c>
      <c r="O377" s="30">
        <f t="shared" si="81"/>
        <v>13.858000000000001</v>
      </c>
      <c r="P377" s="30">
        <f t="shared" si="82"/>
        <v>12</v>
      </c>
      <c r="Q377" s="31">
        <v>15</v>
      </c>
      <c r="R377" s="31">
        <v>50000</v>
      </c>
      <c r="S377" s="31">
        <f t="shared" si="90"/>
        <v>300000</v>
      </c>
      <c r="T377" s="32">
        <f>0</f>
        <v>0</v>
      </c>
      <c r="U377" s="31">
        <f t="shared" si="83"/>
        <v>0</v>
      </c>
      <c r="V377" s="30">
        <f t="shared" si="84"/>
        <v>0</v>
      </c>
      <c r="W377" s="30">
        <f t="shared" si="91"/>
        <v>0</v>
      </c>
      <c r="X377" s="31">
        <f t="shared" si="86"/>
        <v>0</v>
      </c>
    </row>
    <row r="378" spans="2:24" ht="15" thickBot="1" x14ac:dyDescent="0.35">
      <c r="B378" s="58" t="s">
        <v>32</v>
      </c>
      <c r="C378" s="34">
        <f t="shared" si="96"/>
        <v>2020</v>
      </c>
      <c r="D378" s="35">
        <v>43990</v>
      </c>
      <c r="E378" s="25">
        <f t="shared" si="97"/>
        <v>1</v>
      </c>
      <c r="F378" s="28">
        <f>0</f>
        <v>0</v>
      </c>
      <c r="G378" s="26">
        <f t="shared" si="80"/>
        <v>15</v>
      </c>
      <c r="H378" s="25">
        <f t="shared" si="98"/>
        <v>5610</v>
      </c>
      <c r="I378" s="25">
        <f t="shared" si="88"/>
        <v>26600</v>
      </c>
      <c r="J378" s="37">
        <v>0</v>
      </c>
      <c r="K378" s="41">
        <f t="shared" si="89"/>
        <v>3579.5493827616565</v>
      </c>
      <c r="L378" s="28">
        <f t="shared" si="94"/>
        <v>9.6630000000000109</v>
      </c>
      <c r="M378" s="31">
        <f t="shared" si="95"/>
        <v>10527.553680200001</v>
      </c>
      <c r="N378" s="29">
        <f t="shared" si="85"/>
        <v>2.9999999999999997E-4</v>
      </c>
      <c r="O378" s="30">
        <f t="shared" si="81"/>
        <v>13.858000000000001</v>
      </c>
      <c r="P378" s="30">
        <f t="shared" si="82"/>
        <v>12</v>
      </c>
      <c r="Q378" s="31">
        <v>15</v>
      </c>
      <c r="R378" s="31">
        <v>50000</v>
      </c>
      <c r="S378" s="31">
        <f t="shared" si="90"/>
        <v>300000</v>
      </c>
      <c r="T378" s="32">
        <f>0</f>
        <v>0</v>
      </c>
      <c r="U378" s="31">
        <f t="shared" si="83"/>
        <v>0</v>
      </c>
      <c r="V378" s="30">
        <f t="shared" si="84"/>
        <v>0</v>
      </c>
      <c r="W378" s="30">
        <f t="shared" si="91"/>
        <v>0</v>
      </c>
      <c r="X378" s="31">
        <f t="shared" si="86"/>
        <v>0</v>
      </c>
    </row>
    <row r="379" spans="2:24" ht="15" thickBot="1" x14ac:dyDescent="0.35">
      <c r="B379" s="58" t="s">
        <v>32</v>
      </c>
      <c r="C379" s="34">
        <f t="shared" si="96"/>
        <v>2020</v>
      </c>
      <c r="D379" s="35">
        <v>43991</v>
      </c>
      <c r="E379" s="25">
        <f t="shared" si="97"/>
        <v>1</v>
      </c>
      <c r="F379" s="28">
        <f>0</f>
        <v>0</v>
      </c>
      <c r="G379" s="26">
        <f t="shared" si="80"/>
        <v>15</v>
      </c>
      <c r="H379" s="25">
        <f t="shared" si="98"/>
        <v>5625</v>
      </c>
      <c r="I379" s="25">
        <f t="shared" si="88"/>
        <v>26600</v>
      </c>
      <c r="J379" s="37">
        <v>0</v>
      </c>
      <c r="K379" s="41">
        <f t="shared" si="89"/>
        <v>3589.2168827616565</v>
      </c>
      <c r="L379" s="28">
        <f t="shared" si="94"/>
        <v>9.6675000000000182</v>
      </c>
      <c r="M379" s="31">
        <f t="shared" si="95"/>
        <v>10661.5258952</v>
      </c>
      <c r="N379" s="29">
        <f t="shared" si="85"/>
        <v>2.9999999999999997E-4</v>
      </c>
      <c r="O379" s="30">
        <f t="shared" si="81"/>
        <v>13.858000000000001</v>
      </c>
      <c r="P379" s="30">
        <f t="shared" si="82"/>
        <v>12</v>
      </c>
      <c r="Q379" s="31">
        <v>15</v>
      </c>
      <c r="R379" s="31">
        <v>50000</v>
      </c>
      <c r="S379" s="31">
        <f t="shared" si="90"/>
        <v>300000</v>
      </c>
      <c r="T379" s="32">
        <f>0</f>
        <v>0</v>
      </c>
      <c r="U379" s="31">
        <f t="shared" si="83"/>
        <v>0</v>
      </c>
      <c r="V379" s="30">
        <f t="shared" si="84"/>
        <v>0</v>
      </c>
      <c r="W379" s="30">
        <f t="shared" si="91"/>
        <v>0</v>
      </c>
      <c r="X379" s="31">
        <f t="shared" si="86"/>
        <v>0</v>
      </c>
    </row>
    <row r="380" spans="2:24" ht="15" thickBot="1" x14ac:dyDescent="0.35">
      <c r="B380" s="58" t="s">
        <v>32</v>
      </c>
      <c r="C380" s="34">
        <f t="shared" si="96"/>
        <v>2020</v>
      </c>
      <c r="D380" s="35">
        <v>43992</v>
      </c>
      <c r="E380" s="25">
        <f t="shared" si="97"/>
        <v>1</v>
      </c>
      <c r="F380" s="28">
        <f>0</f>
        <v>0</v>
      </c>
      <c r="G380" s="26">
        <f t="shared" si="80"/>
        <v>15</v>
      </c>
      <c r="H380" s="25">
        <f t="shared" si="98"/>
        <v>5640</v>
      </c>
      <c r="I380" s="25">
        <f t="shared" si="88"/>
        <v>26600</v>
      </c>
      <c r="J380" s="37">
        <v>0</v>
      </c>
      <c r="K380" s="41">
        <f t="shared" si="89"/>
        <v>3598.8888827616565</v>
      </c>
      <c r="L380" s="28">
        <f t="shared" si="94"/>
        <v>9.6720000000000255</v>
      </c>
      <c r="M380" s="31">
        <f t="shared" si="95"/>
        <v>10795.5604712</v>
      </c>
      <c r="N380" s="29">
        <f t="shared" si="85"/>
        <v>2.9999999999999997E-4</v>
      </c>
      <c r="O380" s="30">
        <f t="shared" si="81"/>
        <v>13.858000000000001</v>
      </c>
      <c r="P380" s="30">
        <f t="shared" si="82"/>
        <v>12</v>
      </c>
      <c r="Q380" s="31">
        <v>15</v>
      </c>
      <c r="R380" s="31">
        <v>50000</v>
      </c>
      <c r="S380" s="31">
        <f t="shared" si="90"/>
        <v>300000</v>
      </c>
      <c r="T380" s="32">
        <f>0</f>
        <v>0</v>
      </c>
      <c r="U380" s="31">
        <f t="shared" si="83"/>
        <v>0</v>
      </c>
      <c r="V380" s="30">
        <f t="shared" si="84"/>
        <v>0</v>
      </c>
      <c r="W380" s="30">
        <f t="shared" si="91"/>
        <v>0</v>
      </c>
      <c r="X380" s="31">
        <f t="shared" si="86"/>
        <v>0</v>
      </c>
    </row>
    <row r="381" spans="2:24" ht="15" thickBot="1" x14ac:dyDescent="0.35">
      <c r="B381" s="58" t="s">
        <v>32</v>
      </c>
      <c r="C381" s="34">
        <f t="shared" si="96"/>
        <v>2020</v>
      </c>
      <c r="D381" s="35">
        <v>43993</v>
      </c>
      <c r="E381" s="25">
        <f t="shared" si="97"/>
        <v>1</v>
      </c>
      <c r="F381" s="28">
        <f>0</f>
        <v>0</v>
      </c>
      <c r="G381" s="26">
        <f t="shared" si="80"/>
        <v>15</v>
      </c>
      <c r="H381" s="25">
        <f t="shared" si="98"/>
        <v>5655</v>
      </c>
      <c r="I381" s="25">
        <f t="shared" si="88"/>
        <v>26600</v>
      </c>
      <c r="J381" s="37">
        <v>0</v>
      </c>
      <c r="K381" s="41">
        <f t="shared" si="89"/>
        <v>3608.5653827616566</v>
      </c>
      <c r="L381" s="28">
        <f t="shared" si="94"/>
        <v>9.6765000000000327</v>
      </c>
      <c r="M381" s="31">
        <f t="shared" si="95"/>
        <v>10929.657408200001</v>
      </c>
      <c r="N381" s="29">
        <f t="shared" si="85"/>
        <v>2.9999999999999997E-4</v>
      </c>
      <c r="O381" s="30">
        <f t="shared" si="81"/>
        <v>13.858000000000001</v>
      </c>
      <c r="P381" s="30">
        <f t="shared" si="82"/>
        <v>12</v>
      </c>
      <c r="Q381" s="31">
        <v>15</v>
      </c>
      <c r="R381" s="31">
        <v>50000</v>
      </c>
      <c r="S381" s="31">
        <f t="shared" si="90"/>
        <v>300000</v>
      </c>
      <c r="T381" s="32">
        <f>0</f>
        <v>0</v>
      </c>
      <c r="U381" s="31">
        <f t="shared" si="83"/>
        <v>0</v>
      </c>
      <c r="V381" s="30">
        <f t="shared" si="84"/>
        <v>0</v>
      </c>
      <c r="W381" s="30">
        <f t="shared" si="91"/>
        <v>0</v>
      </c>
      <c r="X381" s="31">
        <f t="shared" si="86"/>
        <v>0</v>
      </c>
    </row>
    <row r="382" spans="2:24" ht="15" thickBot="1" x14ac:dyDescent="0.35">
      <c r="B382" s="58" t="s">
        <v>32</v>
      </c>
      <c r="C382" s="34">
        <f t="shared" si="96"/>
        <v>2020</v>
      </c>
      <c r="D382" s="35">
        <v>43994</v>
      </c>
      <c r="E382" s="25">
        <f t="shared" si="97"/>
        <v>1</v>
      </c>
      <c r="F382" s="28">
        <f>0</f>
        <v>0</v>
      </c>
      <c r="G382" s="26">
        <f t="shared" si="80"/>
        <v>15</v>
      </c>
      <c r="H382" s="25">
        <f t="shared" si="98"/>
        <v>5670</v>
      </c>
      <c r="I382" s="25">
        <f t="shared" si="88"/>
        <v>26600</v>
      </c>
      <c r="J382" s="37">
        <v>0</v>
      </c>
      <c r="K382" s="41">
        <f t="shared" si="89"/>
        <v>3618.2463827616566</v>
      </c>
      <c r="L382" s="28">
        <f t="shared" si="94"/>
        <v>9.68100000000004</v>
      </c>
      <c r="M382" s="31">
        <f t="shared" si="95"/>
        <v>11063.816706200001</v>
      </c>
      <c r="N382" s="29">
        <f t="shared" si="85"/>
        <v>2.9999999999999997E-4</v>
      </c>
      <c r="O382" s="30">
        <f t="shared" si="81"/>
        <v>13.858000000000001</v>
      </c>
      <c r="P382" s="30">
        <f t="shared" si="82"/>
        <v>12</v>
      </c>
      <c r="Q382" s="31">
        <v>15</v>
      </c>
      <c r="R382" s="31">
        <v>50000</v>
      </c>
      <c r="S382" s="31">
        <f t="shared" si="90"/>
        <v>300000</v>
      </c>
      <c r="T382" s="32">
        <f>0</f>
        <v>0</v>
      </c>
      <c r="U382" s="31">
        <f t="shared" si="83"/>
        <v>0</v>
      </c>
      <c r="V382" s="30">
        <f t="shared" si="84"/>
        <v>0</v>
      </c>
      <c r="W382" s="30">
        <f t="shared" si="91"/>
        <v>0</v>
      </c>
      <c r="X382" s="31">
        <f t="shared" si="86"/>
        <v>0</v>
      </c>
    </row>
    <row r="383" spans="2:24" ht="15" thickBot="1" x14ac:dyDescent="0.35">
      <c r="B383" s="58" t="s">
        <v>32</v>
      </c>
      <c r="C383" s="34">
        <f t="shared" si="96"/>
        <v>2020</v>
      </c>
      <c r="D383" s="35">
        <v>43995</v>
      </c>
      <c r="E383" s="25">
        <f t="shared" si="97"/>
        <v>1</v>
      </c>
      <c r="F383" s="28">
        <f>0</f>
        <v>0</v>
      </c>
      <c r="G383" s="26">
        <f t="shared" si="80"/>
        <v>15</v>
      </c>
      <c r="H383" s="25">
        <f t="shared" si="98"/>
        <v>5685</v>
      </c>
      <c r="I383" s="25">
        <f t="shared" si="88"/>
        <v>26600</v>
      </c>
      <c r="J383" s="37">
        <v>0</v>
      </c>
      <c r="K383" s="41">
        <f t="shared" si="89"/>
        <v>3627.9318827616567</v>
      </c>
      <c r="L383" s="28">
        <f t="shared" si="94"/>
        <v>9.6855000000000473</v>
      </c>
      <c r="M383" s="31">
        <f t="shared" si="95"/>
        <v>11198.038365200002</v>
      </c>
      <c r="N383" s="29">
        <f t="shared" si="85"/>
        <v>2.9999999999999997E-4</v>
      </c>
      <c r="O383" s="30">
        <f t="shared" si="81"/>
        <v>13.858000000000001</v>
      </c>
      <c r="P383" s="30">
        <f t="shared" si="82"/>
        <v>12</v>
      </c>
      <c r="Q383" s="31">
        <v>15</v>
      </c>
      <c r="R383" s="31">
        <v>50000</v>
      </c>
      <c r="S383" s="31">
        <f t="shared" si="90"/>
        <v>300000</v>
      </c>
      <c r="T383" s="32">
        <f>0</f>
        <v>0</v>
      </c>
      <c r="U383" s="31">
        <f t="shared" si="83"/>
        <v>0</v>
      </c>
      <c r="V383" s="30">
        <f t="shared" si="84"/>
        <v>0</v>
      </c>
      <c r="W383" s="30">
        <f t="shared" si="91"/>
        <v>0</v>
      </c>
      <c r="X383" s="31">
        <f t="shared" si="86"/>
        <v>0</v>
      </c>
    </row>
    <row r="384" spans="2:24" ht="15" thickBot="1" x14ac:dyDescent="0.35">
      <c r="B384" s="58" t="s">
        <v>32</v>
      </c>
      <c r="C384" s="34">
        <f t="shared" si="96"/>
        <v>2020</v>
      </c>
      <c r="D384" s="35">
        <v>43996</v>
      </c>
      <c r="E384" s="25">
        <f t="shared" si="97"/>
        <v>1</v>
      </c>
      <c r="F384" s="28">
        <f>0</f>
        <v>0</v>
      </c>
      <c r="G384" s="26">
        <f t="shared" si="80"/>
        <v>15</v>
      </c>
      <c r="H384" s="25">
        <f t="shared" si="98"/>
        <v>5700</v>
      </c>
      <c r="I384" s="25">
        <f t="shared" si="88"/>
        <v>26600</v>
      </c>
      <c r="J384" s="37">
        <v>0</v>
      </c>
      <c r="K384" s="41">
        <f t="shared" si="89"/>
        <v>3637.6218827616567</v>
      </c>
      <c r="L384" s="28">
        <f t="shared" si="94"/>
        <v>9.6900000000000546</v>
      </c>
      <c r="M384" s="31">
        <f t="shared" si="95"/>
        <v>11332.322385200003</v>
      </c>
      <c r="N384" s="29">
        <f t="shared" si="85"/>
        <v>2.9999999999999997E-4</v>
      </c>
      <c r="O384" s="30">
        <f t="shared" si="81"/>
        <v>13.858000000000001</v>
      </c>
      <c r="P384" s="30">
        <f t="shared" si="82"/>
        <v>12</v>
      </c>
      <c r="Q384" s="31">
        <v>15</v>
      </c>
      <c r="R384" s="31">
        <v>50000</v>
      </c>
      <c r="S384" s="31">
        <f t="shared" si="90"/>
        <v>300000</v>
      </c>
      <c r="T384" s="32">
        <f>0</f>
        <v>0</v>
      </c>
      <c r="U384" s="31">
        <f t="shared" si="83"/>
        <v>0</v>
      </c>
      <c r="V384" s="30">
        <f t="shared" si="84"/>
        <v>0</v>
      </c>
      <c r="W384" s="30">
        <f t="shared" si="91"/>
        <v>0</v>
      </c>
      <c r="X384" s="31">
        <f t="shared" si="86"/>
        <v>0</v>
      </c>
    </row>
    <row r="385" spans="2:24" ht="15" thickBot="1" x14ac:dyDescent="0.35">
      <c r="B385" s="58" t="s">
        <v>32</v>
      </c>
      <c r="C385" s="34">
        <f t="shared" si="96"/>
        <v>2020</v>
      </c>
      <c r="D385" s="35">
        <v>43997</v>
      </c>
      <c r="E385" s="25">
        <f t="shared" si="97"/>
        <v>1</v>
      </c>
      <c r="F385" s="28">
        <f>0</f>
        <v>0</v>
      </c>
      <c r="G385" s="26">
        <f t="shared" si="80"/>
        <v>15</v>
      </c>
      <c r="H385" s="25">
        <f t="shared" si="98"/>
        <v>5715</v>
      </c>
      <c r="I385" s="25">
        <f t="shared" si="88"/>
        <v>26600</v>
      </c>
      <c r="J385" s="37">
        <v>0</v>
      </c>
      <c r="K385" s="41">
        <f t="shared" si="89"/>
        <v>3647.3163827616568</v>
      </c>
      <c r="L385" s="28">
        <f t="shared" si="94"/>
        <v>9.6945000000000618</v>
      </c>
      <c r="M385" s="31">
        <f t="shared" si="95"/>
        <v>11466.668766200004</v>
      </c>
      <c r="N385" s="29">
        <f t="shared" si="85"/>
        <v>2.9999999999999997E-4</v>
      </c>
      <c r="O385" s="30">
        <f t="shared" si="81"/>
        <v>13.858000000000001</v>
      </c>
      <c r="P385" s="30">
        <f t="shared" si="82"/>
        <v>12</v>
      </c>
      <c r="Q385" s="31">
        <v>15</v>
      </c>
      <c r="R385" s="31">
        <v>50000</v>
      </c>
      <c r="S385" s="31">
        <f t="shared" si="90"/>
        <v>300000</v>
      </c>
      <c r="T385" s="32">
        <f>0</f>
        <v>0</v>
      </c>
      <c r="U385" s="31">
        <f t="shared" si="83"/>
        <v>0</v>
      </c>
      <c r="V385" s="30">
        <f t="shared" si="84"/>
        <v>0</v>
      </c>
      <c r="W385" s="30">
        <f t="shared" si="91"/>
        <v>0</v>
      </c>
      <c r="X385" s="31">
        <f t="shared" si="86"/>
        <v>0</v>
      </c>
    </row>
    <row r="386" spans="2:24" ht="15" thickBot="1" x14ac:dyDescent="0.35">
      <c r="B386" s="58" t="s">
        <v>32</v>
      </c>
      <c r="C386" s="34">
        <f t="shared" si="96"/>
        <v>2020</v>
      </c>
      <c r="D386" s="35">
        <v>43998</v>
      </c>
      <c r="E386" s="25">
        <f t="shared" si="97"/>
        <v>1</v>
      </c>
      <c r="F386" s="28">
        <f>0</f>
        <v>0</v>
      </c>
      <c r="G386" s="26">
        <f t="shared" si="80"/>
        <v>15</v>
      </c>
      <c r="H386" s="25">
        <f t="shared" si="98"/>
        <v>5730</v>
      </c>
      <c r="I386" s="25">
        <f t="shared" si="88"/>
        <v>26600</v>
      </c>
      <c r="J386" s="37">
        <v>0</v>
      </c>
      <c r="K386" s="41">
        <f t="shared" si="89"/>
        <v>3657.0153827616568</v>
      </c>
      <c r="L386" s="28">
        <f t="shared" si="94"/>
        <v>9.6990000000000691</v>
      </c>
      <c r="M386" s="31">
        <f t="shared" si="95"/>
        <v>11601.077508200005</v>
      </c>
      <c r="N386" s="29">
        <f t="shared" si="85"/>
        <v>2.9999999999999997E-4</v>
      </c>
      <c r="O386" s="30">
        <f t="shared" si="81"/>
        <v>13.858000000000001</v>
      </c>
      <c r="P386" s="30">
        <f t="shared" si="82"/>
        <v>12</v>
      </c>
      <c r="Q386" s="31">
        <v>15</v>
      </c>
      <c r="R386" s="31">
        <v>50000</v>
      </c>
      <c r="S386" s="31">
        <f t="shared" si="90"/>
        <v>300000</v>
      </c>
      <c r="T386" s="32">
        <f>0</f>
        <v>0</v>
      </c>
      <c r="U386" s="31">
        <f t="shared" si="83"/>
        <v>0</v>
      </c>
      <c r="V386" s="30">
        <f t="shared" si="84"/>
        <v>0</v>
      </c>
      <c r="W386" s="30">
        <f t="shared" si="91"/>
        <v>0</v>
      </c>
      <c r="X386" s="31">
        <f t="shared" si="86"/>
        <v>0</v>
      </c>
    </row>
    <row r="387" spans="2:24" ht="15" thickBot="1" x14ac:dyDescent="0.35">
      <c r="B387" s="58" t="s">
        <v>32</v>
      </c>
      <c r="C387" s="34">
        <f t="shared" si="96"/>
        <v>2020</v>
      </c>
      <c r="D387" s="35">
        <v>43999</v>
      </c>
      <c r="E387" s="25">
        <f t="shared" si="97"/>
        <v>1</v>
      </c>
      <c r="F387" s="28">
        <f>0</f>
        <v>0</v>
      </c>
      <c r="G387" s="26">
        <f t="shared" si="80"/>
        <v>15</v>
      </c>
      <c r="H387" s="25">
        <f t="shared" si="98"/>
        <v>5745</v>
      </c>
      <c r="I387" s="25">
        <f t="shared" si="88"/>
        <v>26600</v>
      </c>
      <c r="J387" s="37">
        <v>0</v>
      </c>
      <c r="K387" s="41">
        <f t="shared" si="89"/>
        <v>3666.7188827616569</v>
      </c>
      <c r="L387" s="28">
        <f t="shared" si="94"/>
        <v>9.7035000000000764</v>
      </c>
      <c r="M387" s="31">
        <f t="shared" si="95"/>
        <v>11735.548611200007</v>
      </c>
      <c r="N387" s="29">
        <f t="shared" si="85"/>
        <v>2.9999999999999997E-4</v>
      </c>
      <c r="O387" s="30">
        <f t="shared" si="81"/>
        <v>13.858000000000001</v>
      </c>
      <c r="P387" s="30">
        <f t="shared" si="82"/>
        <v>12</v>
      </c>
      <c r="Q387" s="31">
        <v>15</v>
      </c>
      <c r="R387" s="31">
        <v>50000</v>
      </c>
      <c r="S387" s="31">
        <f t="shared" si="90"/>
        <v>300000</v>
      </c>
      <c r="T387" s="32">
        <f>0</f>
        <v>0</v>
      </c>
      <c r="U387" s="31">
        <f t="shared" si="83"/>
        <v>0</v>
      </c>
      <c r="V387" s="30">
        <f t="shared" si="84"/>
        <v>0</v>
      </c>
      <c r="W387" s="30">
        <f t="shared" si="91"/>
        <v>0</v>
      </c>
      <c r="X387" s="31">
        <f t="shared" si="86"/>
        <v>0</v>
      </c>
    </row>
    <row r="388" spans="2:24" ht="15" thickBot="1" x14ac:dyDescent="0.35">
      <c r="B388" s="58" t="s">
        <v>32</v>
      </c>
      <c r="C388" s="34">
        <f t="shared" si="96"/>
        <v>2020</v>
      </c>
      <c r="D388" s="35">
        <v>44000</v>
      </c>
      <c r="E388" s="25">
        <f t="shared" si="97"/>
        <v>1</v>
      </c>
      <c r="F388" s="28">
        <f>0</f>
        <v>0</v>
      </c>
      <c r="G388" s="26">
        <f t="shared" ref="G388:G451" si="99">E388*Q388</f>
        <v>15</v>
      </c>
      <c r="H388" s="25">
        <f t="shared" si="98"/>
        <v>5760</v>
      </c>
      <c r="I388" s="25">
        <f t="shared" si="88"/>
        <v>26600</v>
      </c>
      <c r="J388" s="37">
        <v>0</v>
      </c>
      <c r="K388" s="41">
        <f t="shared" si="89"/>
        <v>3676.426882761657</v>
      </c>
      <c r="L388" s="28">
        <f t="shared" si="94"/>
        <v>9.7080000000000837</v>
      </c>
      <c r="M388" s="31">
        <f t="shared" si="95"/>
        <v>11870.082075200009</v>
      </c>
      <c r="N388" s="29">
        <f t="shared" si="85"/>
        <v>2.9999999999999997E-4</v>
      </c>
      <c r="O388" s="30">
        <f t="shared" ref="O388:O451" si="100">IF(C388=2019,234/15,IF(C388=2020,207.87/15,2085.3/15))</f>
        <v>13.858000000000001</v>
      </c>
      <c r="P388" s="30">
        <f t="shared" ref="P388:P451" si="101">IF(C388=2019,14,IF(C388=2020,12,10))</f>
        <v>12</v>
      </c>
      <c r="Q388" s="31">
        <v>15</v>
      </c>
      <c r="R388" s="31">
        <v>50000</v>
      </c>
      <c r="S388" s="31">
        <f t="shared" si="90"/>
        <v>300000</v>
      </c>
      <c r="T388" s="32">
        <f>0</f>
        <v>0</v>
      </c>
      <c r="U388" s="31">
        <f t="shared" ref="U388:U451" si="102">F388*R388</f>
        <v>0</v>
      </c>
      <c r="V388" s="30">
        <f t="shared" ref="V388:V451" si="103">300000*J388</f>
        <v>0</v>
      </c>
      <c r="W388" s="30">
        <f t="shared" si="91"/>
        <v>0</v>
      </c>
      <c r="X388" s="31">
        <f t="shared" si="86"/>
        <v>0</v>
      </c>
    </row>
    <row r="389" spans="2:24" ht="15" thickBot="1" x14ac:dyDescent="0.35">
      <c r="B389" s="58" t="s">
        <v>32</v>
      </c>
      <c r="C389" s="34">
        <f t="shared" si="96"/>
        <v>2020</v>
      </c>
      <c r="D389" s="35">
        <v>44001</v>
      </c>
      <c r="E389" s="25">
        <f t="shared" si="97"/>
        <v>1</v>
      </c>
      <c r="F389" s="28">
        <f>0</f>
        <v>0</v>
      </c>
      <c r="G389" s="26">
        <f t="shared" si="99"/>
        <v>15</v>
      </c>
      <c r="H389" s="25">
        <f t="shared" si="98"/>
        <v>5775</v>
      </c>
      <c r="I389" s="25">
        <f t="shared" si="88"/>
        <v>26600</v>
      </c>
      <c r="J389" s="37">
        <v>0</v>
      </c>
      <c r="K389" s="41">
        <f t="shared" si="89"/>
        <v>3686.1393827616571</v>
      </c>
      <c r="L389" s="28">
        <f t="shared" si="94"/>
        <v>9.7125000000000909</v>
      </c>
      <c r="M389" s="31">
        <f t="shared" si="95"/>
        <v>12004.677900200011</v>
      </c>
      <c r="N389" s="29">
        <f t="shared" ref="N389:N452" si="104">0.0003</f>
        <v>2.9999999999999997E-4</v>
      </c>
      <c r="O389" s="30">
        <f t="shared" si="100"/>
        <v>13.858000000000001</v>
      </c>
      <c r="P389" s="30">
        <f t="shared" si="101"/>
        <v>12</v>
      </c>
      <c r="Q389" s="31">
        <v>15</v>
      </c>
      <c r="R389" s="31">
        <v>50000</v>
      </c>
      <c r="S389" s="31">
        <f t="shared" si="90"/>
        <v>300000</v>
      </c>
      <c r="T389" s="32">
        <f>0</f>
        <v>0</v>
      </c>
      <c r="U389" s="31">
        <f t="shared" si="102"/>
        <v>0</v>
      </c>
      <c r="V389" s="30">
        <f t="shared" si="103"/>
        <v>0</v>
      </c>
      <c r="W389" s="30">
        <f t="shared" si="91"/>
        <v>0</v>
      </c>
      <c r="X389" s="31">
        <f t="shared" ref="X389:X452" si="105">U389+V389+W389</f>
        <v>0</v>
      </c>
    </row>
    <row r="390" spans="2:24" ht="15" thickBot="1" x14ac:dyDescent="0.35">
      <c r="B390" s="58" t="s">
        <v>32</v>
      </c>
      <c r="C390" s="34">
        <f t="shared" si="96"/>
        <v>2020</v>
      </c>
      <c r="D390" s="35">
        <v>44002</v>
      </c>
      <c r="E390" s="25">
        <f t="shared" si="97"/>
        <v>1</v>
      </c>
      <c r="F390" s="28">
        <f>0</f>
        <v>0</v>
      </c>
      <c r="G390" s="26">
        <f t="shared" si="99"/>
        <v>15</v>
      </c>
      <c r="H390" s="25">
        <f t="shared" si="98"/>
        <v>5790</v>
      </c>
      <c r="I390" s="25">
        <f t="shared" ref="I390:I453" si="106">I389+J390*20000</f>
        <v>26600</v>
      </c>
      <c r="J390" s="37">
        <v>0</v>
      </c>
      <c r="K390" s="41">
        <f t="shared" ref="K390:K453" si="107">K389+(I390+H390)*N390-X390/O390</f>
        <v>3695.8563827616572</v>
      </c>
      <c r="L390" s="28">
        <f t="shared" si="94"/>
        <v>9.7170000000000982</v>
      </c>
      <c r="M390" s="31">
        <f t="shared" si="95"/>
        <v>12139.336086200012</v>
      </c>
      <c r="N390" s="29">
        <f t="shared" si="104"/>
        <v>2.9999999999999997E-4</v>
      </c>
      <c r="O390" s="30">
        <f t="shared" si="100"/>
        <v>13.858000000000001</v>
      </c>
      <c r="P390" s="30">
        <f t="shared" si="101"/>
        <v>12</v>
      </c>
      <c r="Q390" s="31">
        <v>15</v>
      </c>
      <c r="R390" s="31">
        <v>50000</v>
      </c>
      <c r="S390" s="31">
        <f t="shared" ref="S390:S453" si="108">300000</f>
        <v>300000</v>
      </c>
      <c r="T390" s="32">
        <f>0</f>
        <v>0</v>
      </c>
      <c r="U390" s="31">
        <f t="shared" si="102"/>
        <v>0</v>
      </c>
      <c r="V390" s="30">
        <f t="shared" si="103"/>
        <v>0</v>
      </c>
      <c r="W390" s="30">
        <f t="shared" ref="W390:W453" si="109">T390*500000</f>
        <v>0</v>
      </c>
      <c r="X390" s="31">
        <f t="shared" si="105"/>
        <v>0</v>
      </c>
    </row>
    <row r="391" spans="2:24" ht="15" thickBot="1" x14ac:dyDescent="0.35">
      <c r="B391" s="58" t="s">
        <v>32</v>
      </c>
      <c r="C391" s="34">
        <f t="shared" si="96"/>
        <v>2020</v>
      </c>
      <c r="D391" s="35">
        <v>44003</v>
      </c>
      <c r="E391" s="25">
        <f t="shared" si="97"/>
        <v>1</v>
      </c>
      <c r="F391" s="28">
        <f>0</f>
        <v>0</v>
      </c>
      <c r="G391" s="26">
        <f t="shared" si="99"/>
        <v>15</v>
      </c>
      <c r="H391" s="25">
        <f t="shared" si="98"/>
        <v>5805</v>
      </c>
      <c r="I391" s="25">
        <f t="shared" si="106"/>
        <v>26600</v>
      </c>
      <c r="J391" s="37">
        <v>0</v>
      </c>
      <c r="K391" s="41">
        <f t="shared" si="107"/>
        <v>3705.5778827616573</v>
      </c>
      <c r="L391" s="28">
        <f t="shared" ref="L391:L454" si="110">K391-K390</f>
        <v>9.7215000000001055</v>
      </c>
      <c r="M391" s="31">
        <f t="shared" ref="M391:M454" si="111">L391*O391+M390</f>
        <v>12274.056633200013</v>
      </c>
      <c r="N391" s="29">
        <f t="shared" si="104"/>
        <v>2.9999999999999997E-4</v>
      </c>
      <c r="O391" s="30">
        <f t="shared" si="100"/>
        <v>13.858000000000001</v>
      </c>
      <c r="P391" s="30">
        <f t="shared" si="101"/>
        <v>12</v>
      </c>
      <c r="Q391" s="31">
        <v>15</v>
      </c>
      <c r="R391" s="31">
        <v>50000</v>
      </c>
      <c r="S391" s="31">
        <f t="shared" si="108"/>
        <v>300000</v>
      </c>
      <c r="T391" s="32">
        <f>0</f>
        <v>0</v>
      </c>
      <c r="U391" s="31">
        <f t="shared" si="102"/>
        <v>0</v>
      </c>
      <c r="V391" s="30">
        <f t="shared" si="103"/>
        <v>0</v>
      </c>
      <c r="W391" s="30">
        <f t="shared" si="109"/>
        <v>0</v>
      </c>
      <c r="X391" s="31">
        <f t="shared" si="105"/>
        <v>0</v>
      </c>
    </row>
    <row r="392" spans="2:24" ht="15" thickBot="1" x14ac:dyDescent="0.35">
      <c r="B392" s="58" t="s">
        <v>32</v>
      </c>
      <c r="C392" s="34">
        <f t="shared" si="96"/>
        <v>2020</v>
      </c>
      <c r="D392" s="35">
        <v>44004</v>
      </c>
      <c r="E392" s="25">
        <f t="shared" si="97"/>
        <v>1</v>
      </c>
      <c r="F392" s="28">
        <f>0</f>
        <v>0</v>
      </c>
      <c r="G392" s="26">
        <f t="shared" si="99"/>
        <v>15</v>
      </c>
      <c r="H392" s="25">
        <f t="shared" si="98"/>
        <v>5820</v>
      </c>
      <c r="I392" s="25">
        <f t="shared" si="106"/>
        <v>26600</v>
      </c>
      <c r="J392" s="37">
        <v>0</v>
      </c>
      <c r="K392" s="41">
        <f t="shared" si="107"/>
        <v>3715.3038827616574</v>
      </c>
      <c r="L392" s="28">
        <f t="shared" si="110"/>
        <v>9.7260000000001128</v>
      </c>
      <c r="M392" s="31">
        <f t="shared" si="111"/>
        <v>12408.839541200014</v>
      </c>
      <c r="N392" s="29">
        <f t="shared" si="104"/>
        <v>2.9999999999999997E-4</v>
      </c>
      <c r="O392" s="30">
        <f t="shared" si="100"/>
        <v>13.858000000000001</v>
      </c>
      <c r="P392" s="30">
        <f t="shared" si="101"/>
        <v>12</v>
      </c>
      <c r="Q392" s="31">
        <v>15</v>
      </c>
      <c r="R392" s="31">
        <v>50000</v>
      </c>
      <c r="S392" s="31">
        <f t="shared" si="108"/>
        <v>300000</v>
      </c>
      <c r="T392" s="32">
        <f>0</f>
        <v>0</v>
      </c>
      <c r="U392" s="31">
        <f t="shared" si="102"/>
        <v>0</v>
      </c>
      <c r="V392" s="30">
        <f t="shared" si="103"/>
        <v>0</v>
      </c>
      <c r="W392" s="30">
        <f t="shared" si="109"/>
        <v>0</v>
      </c>
      <c r="X392" s="31">
        <f t="shared" si="105"/>
        <v>0</v>
      </c>
    </row>
    <row r="393" spans="2:24" ht="15" thickBot="1" x14ac:dyDescent="0.35">
      <c r="B393" s="58" t="s">
        <v>32</v>
      </c>
      <c r="C393" s="34">
        <f t="shared" si="96"/>
        <v>2020</v>
      </c>
      <c r="D393" s="35">
        <v>44005</v>
      </c>
      <c r="E393" s="25">
        <f t="shared" si="97"/>
        <v>1</v>
      </c>
      <c r="F393" s="28">
        <f>0</f>
        <v>0</v>
      </c>
      <c r="G393" s="26">
        <f t="shared" si="99"/>
        <v>15</v>
      </c>
      <c r="H393" s="25">
        <f t="shared" si="98"/>
        <v>5835</v>
      </c>
      <c r="I393" s="25">
        <f t="shared" si="106"/>
        <v>26600</v>
      </c>
      <c r="J393" s="37">
        <v>0</v>
      </c>
      <c r="K393" s="41">
        <f t="shared" si="107"/>
        <v>3725.0343827616575</v>
      </c>
      <c r="L393" s="28">
        <f t="shared" si="110"/>
        <v>9.7305000000001201</v>
      </c>
      <c r="M393" s="31">
        <f t="shared" si="111"/>
        <v>12543.684810200015</v>
      </c>
      <c r="N393" s="29">
        <f t="shared" si="104"/>
        <v>2.9999999999999997E-4</v>
      </c>
      <c r="O393" s="30">
        <f t="shared" si="100"/>
        <v>13.858000000000001</v>
      </c>
      <c r="P393" s="30">
        <f t="shared" si="101"/>
        <v>12</v>
      </c>
      <c r="Q393" s="31">
        <v>15</v>
      </c>
      <c r="R393" s="31">
        <v>50000</v>
      </c>
      <c r="S393" s="31">
        <f t="shared" si="108"/>
        <v>300000</v>
      </c>
      <c r="T393" s="32">
        <f>0</f>
        <v>0</v>
      </c>
      <c r="U393" s="31">
        <f t="shared" si="102"/>
        <v>0</v>
      </c>
      <c r="V393" s="30">
        <f t="shared" si="103"/>
        <v>0</v>
      </c>
      <c r="W393" s="30">
        <f t="shared" si="109"/>
        <v>0</v>
      </c>
      <c r="X393" s="31">
        <f t="shared" si="105"/>
        <v>0</v>
      </c>
    </row>
    <row r="394" spans="2:24" ht="15" thickBot="1" x14ac:dyDescent="0.35">
      <c r="B394" s="58" t="s">
        <v>32</v>
      </c>
      <c r="C394" s="34">
        <f t="shared" si="96"/>
        <v>2020</v>
      </c>
      <c r="D394" s="35">
        <v>44006</v>
      </c>
      <c r="E394" s="25">
        <f t="shared" si="97"/>
        <v>1</v>
      </c>
      <c r="F394" s="28">
        <f>0</f>
        <v>0</v>
      </c>
      <c r="G394" s="26">
        <f t="shared" si="99"/>
        <v>15</v>
      </c>
      <c r="H394" s="25">
        <f t="shared" si="98"/>
        <v>5850</v>
      </c>
      <c r="I394" s="25">
        <f t="shared" si="106"/>
        <v>26600</v>
      </c>
      <c r="J394" s="37">
        <v>0</v>
      </c>
      <c r="K394" s="41">
        <f t="shared" si="107"/>
        <v>3734.7693827616577</v>
      </c>
      <c r="L394" s="28">
        <f t="shared" si="110"/>
        <v>9.7350000000001273</v>
      </c>
      <c r="M394" s="31">
        <f t="shared" si="111"/>
        <v>12678.592440200016</v>
      </c>
      <c r="N394" s="29">
        <f t="shared" si="104"/>
        <v>2.9999999999999997E-4</v>
      </c>
      <c r="O394" s="30">
        <f t="shared" si="100"/>
        <v>13.858000000000001</v>
      </c>
      <c r="P394" s="30">
        <f t="shared" si="101"/>
        <v>12</v>
      </c>
      <c r="Q394" s="31">
        <v>15</v>
      </c>
      <c r="R394" s="31">
        <v>50000</v>
      </c>
      <c r="S394" s="31">
        <f t="shared" si="108"/>
        <v>300000</v>
      </c>
      <c r="T394" s="32">
        <f>0</f>
        <v>0</v>
      </c>
      <c r="U394" s="31">
        <f t="shared" si="102"/>
        <v>0</v>
      </c>
      <c r="V394" s="30">
        <f t="shared" si="103"/>
        <v>0</v>
      </c>
      <c r="W394" s="30">
        <f t="shared" si="109"/>
        <v>0</v>
      </c>
      <c r="X394" s="31">
        <f t="shared" si="105"/>
        <v>0</v>
      </c>
    </row>
    <row r="395" spans="2:24" ht="15" thickBot="1" x14ac:dyDescent="0.35">
      <c r="B395" s="58" t="s">
        <v>32</v>
      </c>
      <c r="C395" s="34">
        <f t="shared" si="96"/>
        <v>2020</v>
      </c>
      <c r="D395" s="35">
        <v>44007</v>
      </c>
      <c r="E395" s="25">
        <f t="shared" si="97"/>
        <v>1</v>
      </c>
      <c r="F395" s="28">
        <f>0</f>
        <v>0</v>
      </c>
      <c r="G395" s="26">
        <f t="shared" si="99"/>
        <v>15</v>
      </c>
      <c r="H395" s="25">
        <f t="shared" si="98"/>
        <v>5865</v>
      </c>
      <c r="I395" s="25">
        <f t="shared" si="106"/>
        <v>26600</v>
      </c>
      <c r="J395" s="37">
        <v>0</v>
      </c>
      <c r="K395" s="41">
        <f t="shared" si="107"/>
        <v>3744.5088827616578</v>
      </c>
      <c r="L395" s="28">
        <f t="shared" si="110"/>
        <v>9.7395000000001346</v>
      </c>
      <c r="M395" s="31">
        <f t="shared" si="111"/>
        <v>12813.562431200018</v>
      </c>
      <c r="N395" s="29">
        <f t="shared" si="104"/>
        <v>2.9999999999999997E-4</v>
      </c>
      <c r="O395" s="30">
        <f t="shared" si="100"/>
        <v>13.858000000000001</v>
      </c>
      <c r="P395" s="30">
        <f t="shared" si="101"/>
        <v>12</v>
      </c>
      <c r="Q395" s="31">
        <v>15</v>
      </c>
      <c r="R395" s="31">
        <v>50000</v>
      </c>
      <c r="S395" s="31">
        <f t="shared" si="108"/>
        <v>300000</v>
      </c>
      <c r="T395" s="32">
        <f>0</f>
        <v>0</v>
      </c>
      <c r="U395" s="31">
        <f t="shared" si="102"/>
        <v>0</v>
      </c>
      <c r="V395" s="30">
        <f t="shared" si="103"/>
        <v>0</v>
      </c>
      <c r="W395" s="30">
        <f t="shared" si="109"/>
        <v>0</v>
      </c>
      <c r="X395" s="31">
        <f t="shared" si="105"/>
        <v>0</v>
      </c>
    </row>
    <row r="396" spans="2:24" ht="15" thickBot="1" x14ac:dyDescent="0.35">
      <c r="B396" s="58" t="s">
        <v>32</v>
      </c>
      <c r="C396" s="34">
        <f t="shared" si="96"/>
        <v>2020</v>
      </c>
      <c r="D396" s="35">
        <v>44008</v>
      </c>
      <c r="E396" s="25">
        <f t="shared" si="97"/>
        <v>1</v>
      </c>
      <c r="F396" s="28">
        <f>0</f>
        <v>0</v>
      </c>
      <c r="G396" s="26">
        <f t="shared" si="99"/>
        <v>15</v>
      </c>
      <c r="H396" s="25">
        <f t="shared" si="98"/>
        <v>5880</v>
      </c>
      <c r="I396" s="25">
        <f t="shared" si="106"/>
        <v>26600</v>
      </c>
      <c r="J396" s="37">
        <v>0</v>
      </c>
      <c r="K396" s="41">
        <f t="shared" si="107"/>
        <v>3754.2528827616579</v>
      </c>
      <c r="L396" s="28">
        <f t="shared" si="110"/>
        <v>9.7440000000001419</v>
      </c>
      <c r="M396" s="31">
        <f t="shared" si="111"/>
        <v>12948.59478320002</v>
      </c>
      <c r="N396" s="29">
        <f t="shared" si="104"/>
        <v>2.9999999999999997E-4</v>
      </c>
      <c r="O396" s="30">
        <f t="shared" si="100"/>
        <v>13.858000000000001</v>
      </c>
      <c r="P396" s="30">
        <f t="shared" si="101"/>
        <v>12</v>
      </c>
      <c r="Q396" s="31">
        <v>15</v>
      </c>
      <c r="R396" s="31">
        <v>50000</v>
      </c>
      <c r="S396" s="31">
        <f t="shared" si="108"/>
        <v>300000</v>
      </c>
      <c r="T396" s="32">
        <f>0</f>
        <v>0</v>
      </c>
      <c r="U396" s="31">
        <f t="shared" si="102"/>
        <v>0</v>
      </c>
      <c r="V396" s="30">
        <f t="shared" si="103"/>
        <v>0</v>
      </c>
      <c r="W396" s="30">
        <f t="shared" si="109"/>
        <v>0</v>
      </c>
      <c r="X396" s="31">
        <f t="shared" si="105"/>
        <v>0</v>
      </c>
    </row>
    <row r="397" spans="2:24" ht="15" thickBot="1" x14ac:dyDescent="0.35">
      <c r="B397" s="58" t="s">
        <v>32</v>
      </c>
      <c r="C397" s="34">
        <f t="shared" si="96"/>
        <v>2020</v>
      </c>
      <c r="D397" s="35">
        <v>44009</v>
      </c>
      <c r="E397" s="25">
        <f t="shared" si="97"/>
        <v>1</v>
      </c>
      <c r="F397" s="28">
        <f>0</f>
        <v>0</v>
      </c>
      <c r="G397" s="26">
        <f t="shared" si="99"/>
        <v>15</v>
      </c>
      <c r="H397" s="25">
        <f t="shared" si="98"/>
        <v>5895</v>
      </c>
      <c r="I397" s="25">
        <f t="shared" si="106"/>
        <v>26600</v>
      </c>
      <c r="J397" s="37">
        <v>0</v>
      </c>
      <c r="K397" s="41">
        <f t="shared" si="107"/>
        <v>3764.0013827616581</v>
      </c>
      <c r="L397" s="28">
        <f t="shared" si="110"/>
        <v>9.7485000000001492</v>
      </c>
      <c r="M397" s="31">
        <f t="shared" si="111"/>
        <v>13083.689496200022</v>
      </c>
      <c r="N397" s="29">
        <f t="shared" si="104"/>
        <v>2.9999999999999997E-4</v>
      </c>
      <c r="O397" s="30">
        <f t="shared" si="100"/>
        <v>13.858000000000001</v>
      </c>
      <c r="P397" s="30">
        <f t="shared" si="101"/>
        <v>12</v>
      </c>
      <c r="Q397" s="31">
        <v>15</v>
      </c>
      <c r="R397" s="31">
        <v>50000</v>
      </c>
      <c r="S397" s="31">
        <f t="shared" si="108"/>
        <v>300000</v>
      </c>
      <c r="T397" s="32">
        <f>0</f>
        <v>0</v>
      </c>
      <c r="U397" s="31">
        <f t="shared" si="102"/>
        <v>0</v>
      </c>
      <c r="V397" s="30">
        <f t="shared" si="103"/>
        <v>0</v>
      </c>
      <c r="W397" s="30">
        <f t="shared" si="109"/>
        <v>0</v>
      </c>
      <c r="X397" s="31">
        <f t="shared" si="105"/>
        <v>0</v>
      </c>
    </row>
    <row r="398" spans="2:24" ht="15" thickBot="1" x14ac:dyDescent="0.35">
      <c r="B398" s="58" t="s">
        <v>32</v>
      </c>
      <c r="C398" s="34">
        <f t="shared" si="96"/>
        <v>2020</v>
      </c>
      <c r="D398" s="35">
        <v>44010</v>
      </c>
      <c r="E398" s="25">
        <f t="shared" si="97"/>
        <v>1</v>
      </c>
      <c r="F398" s="28">
        <f>0</f>
        <v>0</v>
      </c>
      <c r="G398" s="26">
        <f t="shared" si="99"/>
        <v>15</v>
      </c>
      <c r="H398" s="25">
        <f t="shared" si="98"/>
        <v>5910</v>
      </c>
      <c r="I398" s="25">
        <f t="shared" si="106"/>
        <v>26600</v>
      </c>
      <c r="J398" s="37">
        <v>0</v>
      </c>
      <c r="K398" s="41">
        <f t="shared" si="107"/>
        <v>3773.7543827616582</v>
      </c>
      <c r="L398" s="28">
        <f t="shared" si="110"/>
        <v>9.7530000000001564</v>
      </c>
      <c r="M398" s="31">
        <f t="shared" si="111"/>
        <v>13218.846570200025</v>
      </c>
      <c r="N398" s="29">
        <f t="shared" si="104"/>
        <v>2.9999999999999997E-4</v>
      </c>
      <c r="O398" s="30">
        <f t="shared" si="100"/>
        <v>13.858000000000001</v>
      </c>
      <c r="P398" s="30">
        <f t="shared" si="101"/>
        <v>12</v>
      </c>
      <c r="Q398" s="31">
        <v>15</v>
      </c>
      <c r="R398" s="31">
        <v>50000</v>
      </c>
      <c r="S398" s="31">
        <f t="shared" si="108"/>
        <v>300000</v>
      </c>
      <c r="T398" s="32">
        <f>0</f>
        <v>0</v>
      </c>
      <c r="U398" s="31">
        <f t="shared" si="102"/>
        <v>0</v>
      </c>
      <c r="V398" s="30">
        <f t="shared" si="103"/>
        <v>0</v>
      </c>
      <c r="W398" s="30">
        <f t="shared" si="109"/>
        <v>0</v>
      </c>
      <c r="X398" s="31">
        <f t="shared" si="105"/>
        <v>0</v>
      </c>
    </row>
    <row r="399" spans="2:24" ht="15" thickBot="1" x14ac:dyDescent="0.35">
      <c r="B399" s="58" t="s">
        <v>32</v>
      </c>
      <c r="C399" s="34">
        <f t="shared" si="96"/>
        <v>2020</v>
      </c>
      <c r="D399" s="35">
        <v>44011</v>
      </c>
      <c r="E399" s="25">
        <f t="shared" si="97"/>
        <v>1</v>
      </c>
      <c r="F399" s="28">
        <f>0</f>
        <v>0</v>
      </c>
      <c r="G399" s="26">
        <f t="shared" si="99"/>
        <v>15</v>
      </c>
      <c r="H399" s="25">
        <f t="shared" si="98"/>
        <v>5925</v>
      </c>
      <c r="I399" s="25">
        <f t="shared" si="106"/>
        <v>26600</v>
      </c>
      <c r="J399" s="37">
        <v>0</v>
      </c>
      <c r="K399" s="41">
        <f t="shared" si="107"/>
        <v>3783.5118827616584</v>
      </c>
      <c r="L399" s="28">
        <f t="shared" si="110"/>
        <v>9.7575000000001637</v>
      </c>
      <c r="M399" s="31">
        <f t="shared" si="111"/>
        <v>13354.066005200028</v>
      </c>
      <c r="N399" s="29">
        <f t="shared" si="104"/>
        <v>2.9999999999999997E-4</v>
      </c>
      <c r="O399" s="30">
        <f t="shared" si="100"/>
        <v>13.858000000000001</v>
      </c>
      <c r="P399" s="30">
        <f t="shared" si="101"/>
        <v>12</v>
      </c>
      <c r="Q399" s="31">
        <v>15</v>
      </c>
      <c r="R399" s="31">
        <v>50000</v>
      </c>
      <c r="S399" s="31">
        <f t="shared" si="108"/>
        <v>300000</v>
      </c>
      <c r="T399" s="32">
        <f>0</f>
        <v>0</v>
      </c>
      <c r="U399" s="31">
        <f t="shared" si="102"/>
        <v>0</v>
      </c>
      <c r="V399" s="30">
        <f t="shared" si="103"/>
        <v>0</v>
      </c>
      <c r="W399" s="30">
        <f t="shared" si="109"/>
        <v>0</v>
      </c>
      <c r="X399" s="31">
        <f t="shared" si="105"/>
        <v>0</v>
      </c>
    </row>
    <row r="400" spans="2:24" ht="15" thickBot="1" x14ac:dyDescent="0.35">
      <c r="B400" s="58" t="s">
        <v>32</v>
      </c>
      <c r="C400" s="34">
        <f t="shared" si="96"/>
        <v>2020</v>
      </c>
      <c r="D400" s="35">
        <v>44012</v>
      </c>
      <c r="E400" s="25">
        <f t="shared" si="97"/>
        <v>1</v>
      </c>
      <c r="F400" s="28">
        <f>0</f>
        <v>0</v>
      </c>
      <c r="G400" s="26">
        <f t="shared" si="99"/>
        <v>15</v>
      </c>
      <c r="H400" s="25">
        <f t="shared" si="98"/>
        <v>5940</v>
      </c>
      <c r="I400" s="25">
        <f t="shared" si="106"/>
        <v>26600</v>
      </c>
      <c r="J400" s="37">
        <v>0</v>
      </c>
      <c r="K400" s="41">
        <f t="shared" si="107"/>
        <v>3793.2738827616586</v>
      </c>
      <c r="L400" s="28">
        <f t="shared" si="110"/>
        <v>9.762000000000171</v>
      </c>
      <c r="M400" s="31">
        <f t="shared" si="111"/>
        <v>13489.347801200031</v>
      </c>
      <c r="N400" s="29">
        <f t="shared" si="104"/>
        <v>2.9999999999999997E-4</v>
      </c>
      <c r="O400" s="30">
        <f t="shared" si="100"/>
        <v>13.858000000000001</v>
      </c>
      <c r="P400" s="30">
        <f t="shared" si="101"/>
        <v>12</v>
      </c>
      <c r="Q400" s="31">
        <v>15</v>
      </c>
      <c r="R400" s="31">
        <v>50000</v>
      </c>
      <c r="S400" s="31">
        <f t="shared" si="108"/>
        <v>300000</v>
      </c>
      <c r="T400" s="32">
        <f>0</f>
        <v>0</v>
      </c>
      <c r="U400" s="31">
        <f t="shared" si="102"/>
        <v>0</v>
      </c>
      <c r="V400" s="30">
        <f t="shared" si="103"/>
        <v>0</v>
      </c>
      <c r="W400" s="30">
        <f t="shared" si="109"/>
        <v>0</v>
      </c>
      <c r="X400" s="31">
        <f t="shared" si="105"/>
        <v>0</v>
      </c>
    </row>
    <row r="401" spans="2:24" ht="15" thickBot="1" x14ac:dyDescent="0.35">
      <c r="B401" s="58" t="s">
        <v>32</v>
      </c>
      <c r="C401" s="34">
        <f t="shared" si="96"/>
        <v>2020</v>
      </c>
      <c r="D401" s="35">
        <v>44013</v>
      </c>
      <c r="E401" s="25">
        <f t="shared" si="97"/>
        <v>1</v>
      </c>
      <c r="F401" s="28">
        <f>0</f>
        <v>0</v>
      </c>
      <c r="G401" s="26">
        <f t="shared" si="99"/>
        <v>15</v>
      </c>
      <c r="H401" s="25">
        <f t="shared" si="98"/>
        <v>5955</v>
      </c>
      <c r="I401" s="25">
        <f t="shared" si="106"/>
        <v>26600</v>
      </c>
      <c r="J401" s="37">
        <v>0</v>
      </c>
      <c r="K401" s="41">
        <f t="shared" si="107"/>
        <v>3803.0403827616587</v>
      </c>
      <c r="L401" s="28">
        <f t="shared" si="110"/>
        <v>9.7665000000001783</v>
      </c>
      <c r="M401" s="31">
        <f t="shared" si="111"/>
        <v>13624.691958200034</v>
      </c>
      <c r="N401" s="29">
        <f t="shared" si="104"/>
        <v>2.9999999999999997E-4</v>
      </c>
      <c r="O401" s="30">
        <f t="shared" si="100"/>
        <v>13.858000000000001</v>
      </c>
      <c r="P401" s="30">
        <f t="shared" si="101"/>
        <v>12</v>
      </c>
      <c r="Q401" s="31">
        <v>15</v>
      </c>
      <c r="R401" s="31">
        <v>50000</v>
      </c>
      <c r="S401" s="31">
        <f t="shared" si="108"/>
        <v>300000</v>
      </c>
      <c r="T401" s="32">
        <f>0</f>
        <v>0</v>
      </c>
      <c r="U401" s="31">
        <f t="shared" si="102"/>
        <v>0</v>
      </c>
      <c r="V401" s="30">
        <f t="shared" si="103"/>
        <v>0</v>
      </c>
      <c r="W401" s="30">
        <f t="shared" si="109"/>
        <v>0</v>
      </c>
      <c r="X401" s="31">
        <f t="shared" si="105"/>
        <v>0</v>
      </c>
    </row>
    <row r="402" spans="2:24" ht="15" thickBot="1" x14ac:dyDescent="0.35">
      <c r="B402" s="58" t="s">
        <v>32</v>
      </c>
      <c r="C402" s="34">
        <f t="shared" si="96"/>
        <v>2020</v>
      </c>
      <c r="D402" s="35">
        <v>44014</v>
      </c>
      <c r="E402" s="25">
        <f t="shared" si="97"/>
        <v>1</v>
      </c>
      <c r="F402" s="28">
        <f>0</f>
        <v>0</v>
      </c>
      <c r="G402" s="26">
        <f t="shared" si="99"/>
        <v>15</v>
      </c>
      <c r="H402" s="25">
        <f t="shared" si="98"/>
        <v>5970</v>
      </c>
      <c r="I402" s="25">
        <f t="shared" si="106"/>
        <v>26600</v>
      </c>
      <c r="J402" s="37">
        <v>0</v>
      </c>
      <c r="K402" s="41">
        <f t="shared" si="107"/>
        <v>3812.8113827616589</v>
      </c>
      <c r="L402" s="28">
        <f t="shared" si="110"/>
        <v>9.7710000000001855</v>
      </c>
      <c r="M402" s="31">
        <f t="shared" si="111"/>
        <v>13760.098476200037</v>
      </c>
      <c r="N402" s="29">
        <f t="shared" si="104"/>
        <v>2.9999999999999997E-4</v>
      </c>
      <c r="O402" s="30">
        <f t="shared" si="100"/>
        <v>13.858000000000001</v>
      </c>
      <c r="P402" s="30">
        <f t="shared" si="101"/>
        <v>12</v>
      </c>
      <c r="Q402" s="31">
        <v>15</v>
      </c>
      <c r="R402" s="31">
        <v>50000</v>
      </c>
      <c r="S402" s="31">
        <f t="shared" si="108"/>
        <v>300000</v>
      </c>
      <c r="T402" s="32">
        <f>0</f>
        <v>0</v>
      </c>
      <c r="U402" s="31">
        <f t="shared" si="102"/>
        <v>0</v>
      </c>
      <c r="V402" s="30">
        <f t="shared" si="103"/>
        <v>0</v>
      </c>
      <c r="W402" s="30">
        <f t="shared" si="109"/>
        <v>0</v>
      </c>
      <c r="X402" s="31">
        <f t="shared" si="105"/>
        <v>0</v>
      </c>
    </row>
    <row r="403" spans="2:24" ht="15" thickBot="1" x14ac:dyDescent="0.35">
      <c r="B403" s="58" t="s">
        <v>32</v>
      </c>
      <c r="C403" s="34">
        <f t="shared" si="96"/>
        <v>2020</v>
      </c>
      <c r="D403" s="35">
        <v>44015</v>
      </c>
      <c r="E403" s="25">
        <f t="shared" si="97"/>
        <v>1</v>
      </c>
      <c r="F403" s="28">
        <f>0</f>
        <v>0</v>
      </c>
      <c r="G403" s="26">
        <f t="shared" si="99"/>
        <v>15</v>
      </c>
      <c r="H403" s="25">
        <f t="shared" si="98"/>
        <v>5985</v>
      </c>
      <c r="I403" s="25">
        <f t="shared" si="106"/>
        <v>26600</v>
      </c>
      <c r="J403" s="37">
        <v>0</v>
      </c>
      <c r="K403" s="41">
        <f t="shared" si="107"/>
        <v>3822.5868827616591</v>
      </c>
      <c r="L403" s="28">
        <f t="shared" si="110"/>
        <v>9.7755000000001928</v>
      </c>
      <c r="M403" s="31">
        <f t="shared" si="111"/>
        <v>13895.567355200039</v>
      </c>
      <c r="N403" s="29">
        <f t="shared" si="104"/>
        <v>2.9999999999999997E-4</v>
      </c>
      <c r="O403" s="30">
        <f t="shared" si="100"/>
        <v>13.858000000000001</v>
      </c>
      <c r="P403" s="30">
        <f t="shared" si="101"/>
        <v>12</v>
      </c>
      <c r="Q403" s="31">
        <v>15</v>
      </c>
      <c r="R403" s="31">
        <v>50000</v>
      </c>
      <c r="S403" s="31">
        <f t="shared" si="108"/>
        <v>300000</v>
      </c>
      <c r="T403" s="32">
        <f>0</f>
        <v>0</v>
      </c>
      <c r="U403" s="31">
        <f t="shared" si="102"/>
        <v>0</v>
      </c>
      <c r="V403" s="30">
        <f t="shared" si="103"/>
        <v>0</v>
      </c>
      <c r="W403" s="30">
        <f t="shared" si="109"/>
        <v>0</v>
      </c>
      <c r="X403" s="31">
        <f t="shared" si="105"/>
        <v>0</v>
      </c>
    </row>
    <row r="404" spans="2:24" ht="15" thickBot="1" x14ac:dyDescent="0.35">
      <c r="B404" s="58" t="s">
        <v>32</v>
      </c>
      <c r="C404" s="34">
        <f t="shared" si="96"/>
        <v>2020</v>
      </c>
      <c r="D404" s="35">
        <v>44016</v>
      </c>
      <c r="E404" s="25">
        <f t="shared" si="97"/>
        <v>1</v>
      </c>
      <c r="F404" s="28">
        <f>0</f>
        <v>0</v>
      </c>
      <c r="G404" s="26">
        <f t="shared" si="99"/>
        <v>15</v>
      </c>
      <c r="H404" s="25">
        <f t="shared" si="98"/>
        <v>6000</v>
      </c>
      <c r="I404" s="25">
        <f t="shared" si="106"/>
        <v>26600</v>
      </c>
      <c r="J404" s="37">
        <v>0</v>
      </c>
      <c r="K404" s="41">
        <f t="shared" si="107"/>
        <v>3832.3668827616593</v>
      </c>
      <c r="L404" s="28">
        <f t="shared" si="110"/>
        <v>9.7800000000002001</v>
      </c>
      <c r="M404" s="31">
        <f t="shared" si="111"/>
        <v>14031.098595200041</v>
      </c>
      <c r="N404" s="29">
        <f t="shared" si="104"/>
        <v>2.9999999999999997E-4</v>
      </c>
      <c r="O404" s="30">
        <f t="shared" si="100"/>
        <v>13.858000000000001</v>
      </c>
      <c r="P404" s="30">
        <f t="shared" si="101"/>
        <v>12</v>
      </c>
      <c r="Q404" s="31">
        <v>15</v>
      </c>
      <c r="R404" s="31">
        <v>50000</v>
      </c>
      <c r="S404" s="31">
        <f t="shared" si="108"/>
        <v>300000</v>
      </c>
      <c r="T404" s="32">
        <f>0</f>
        <v>0</v>
      </c>
      <c r="U404" s="31">
        <f t="shared" si="102"/>
        <v>0</v>
      </c>
      <c r="V404" s="30">
        <f t="shared" si="103"/>
        <v>0</v>
      </c>
      <c r="W404" s="30">
        <f t="shared" si="109"/>
        <v>0</v>
      </c>
      <c r="X404" s="31">
        <f t="shared" si="105"/>
        <v>0</v>
      </c>
    </row>
    <row r="405" spans="2:24" ht="15" thickBot="1" x14ac:dyDescent="0.35">
      <c r="B405" s="58" t="s">
        <v>32</v>
      </c>
      <c r="C405" s="34">
        <f t="shared" si="96"/>
        <v>2020</v>
      </c>
      <c r="D405" s="35">
        <v>44017</v>
      </c>
      <c r="E405" s="25">
        <f t="shared" si="97"/>
        <v>1</v>
      </c>
      <c r="F405" s="28">
        <f>0</f>
        <v>0</v>
      </c>
      <c r="G405" s="26">
        <f t="shared" si="99"/>
        <v>15</v>
      </c>
      <c r="H405" s="25">
        <f t="shared" si="98"/>
        <v>6015</v>
      </c>
      <c r="I405" s="25">
        <f t="shared" si="106"/>
        <v>26600</v>
      </c>
      <c r="J405" s="37">
        <v>0</v>
      </c>
      <c r="K405" s="41">
        <f t="shared" si="107"/>
        <v>3842.1513827616595</v>
      </c>
      <c r="L405" s="28">
        <f t="shared" si="110"/>
        <v>9.7845000000002074</v>
      </c>
      <c r="M405" s="31">
        <f t="shared" si="111"/>
        <v>14166.692196200043</v>
      </c>
      <c r="N405" s="29">
        <f t="shared" si="104"/>
        <v>2.9999999999999997E-4</v>
      </c>
      <c r="O405" s="30">
        <f t="shared" si="100"/>
        <v>13.858000000000001</v>
      </c>
      <c r="P405" s="30">
        <f t="shared" si="101"/>
        <v>12</v>
      </c>
      <c r="Q405" s="31">
        <v>15</v>
      </c>
      <c r="R405" s="31">
        <v>50000</v>
      </c>
      <c r="S405" s="31">
        <f t="shared" si="108"/>
        <v>300000</v>
      </c>
      <c r="T405" s="32">
        <f>0</f>
        <v>0</v>
      </c>
      <c r="U405" s="31">
        <f t="shared" si="102"/>
        <v>0</v>
      </c>
      <c r="V405" s="30">
        <f t="shared" si="103"/>
        <v>0</v>
      </c>
      <c r="W405" s="30">
        <f t="shared" si="109"/>
        <v>0</v>
      </c>
      <c r="X405" s="31">
        <f t="shared" si="105"/>
        <v>0</v>
      </c>
    </row>
    <row r="406" spans="2:24" ht="15" thickBot="1" x14ac:dyDescent="0.35">
      <c r="B406" s="58" t="s">
        <v>32</v>
      </c>
      <c r="C406" s="34">
        <f t="shared" si="96"/>
        <v>2020</v>
      </c>
      <c r="D406" s="35">
        <v>44018</v>
      </c>
      <c r="E406" s="25">
        <f t="shared" si="97"/>
        <v>1</v>
      </c>
      <c r="F406" s="28">
        <f>0</f>
        <v>0</v>
      </c>
      <c r="G406" s="26">
        <f t="shared" si="99"/>
        <v>15</v>
      </c>
      <c r="H406" s="25">
        <f t="shared" si="98"/>
        <v>6030</v>
      </c>
      <c r="I406" s="25">
        <f t="shared" si="106"/>
        <v>26600</v>
      </c>
      <c r="J406" s="37">
        <v>0</v>
      </c>
      <c r="K406" s="41">
        <f t="shared" si="107"/>
        <v>3851.9403827616597</v>
      </c>
      <c r="L406" s="28">
        <f t="shared" si="110"/>
        <v>9.7890000000002146</v>
      </c>
      <c r="M406" s="31">
        <f t="shared" si="111"/>
        <v>14302.348158200046</v>
      </c>
      <c r="N406" s="29">
        <f t="shared" si="104"/>
        <v>2.9999999999999997E-4</v>
      </c>
      <c r="O406" s="30">
        <f t="shared" si="100"/>
        <v>13.858000000000001</v>
      </c>
      <c r="P406" s="30">
        <f t="shared" si="101"/>
        <v>12</v>
      </c>
      <c r="Q406" s="31">
        <v>15</v>
      </c>
      <c r="R406" s="31">
        <v>50000</v>
      </c>
      <c r="S406" s="31">
        <f t="shared" si="108"/>
        <v>300000</v>
      </c>
      <c r="T406" s="32">
        <f>0</f>
        <v>0</v>
      </c>
      <c r="U406" s="31">
        <f t="shared" si="102"/>
        <v>0</v>
      </c>
      <c r="V406" s="30">
        <f t="shared" si="103"/>
        <v>0</v>
      </c>
      <c r="W406" s="30">
        <f t="shared" si="109"/>
        <v>0</v>
      </c>
      <c r="X406" s="31">
        <f t="shared" si="105"/>
        <v>0</v>
      </c>
    </row>
    <row r="407" spans="2:24" ht="15" thickBot="1" x14ac:dyDescent="0.35">
      <c r="B407" s="58" t="s">
        <v>32</v>
      </c>
      <c r="C407" s="34">
        <f t="shared" si="96"/>
        <v>2020</v>
      </c>
      <c r="D407" s="35">
        <v>44019</v>
      </c>
      <c r="E407" s="25">
        <f t="shared" si="97"/>
        <v>1</v>
      </c>
      <c r="F407" s="28">
        <f>0</f>
        <v>0</v>
      </c>
      <c r="G407" s="26">
        <f t="shared" si="99"/>
        <v>15</v>
      </c>
      <c r="H407" s="25">
        <f t="shared" si="98"/>
        <v>6045</v>
      </c>
      <c r="I407" s="25">
        <f t="shared" si="106"/>
        <v>26600</v>
      </c>
      <c r="J407" s="37">
        <v>0</v>
      </c>
      <c r="K407" s="41">
        <f t="shared" si="107"/>
        <v>3861.73388276166</v>
      </c>
      <c r="L407" s="28">
        <f t="shared" si="110"/>
        <v>9.7935000000002219</v>
      </c>
      <c r="M407" s="31">
        <f t="shared" si="111"/>
        <v>14438.066481200049</v>
      </c>
      <c r="N407" s="29">
        <f t="shared" si="104"/>
        <v>2.9999999999999997E-4</v>
      </c>
      <c r="O407" s="30">
        <f t="shared" si="100"/>
        <v>13.858000000000001</v>
      </c>
      <c r="P407" s="30">
        <f t="shared" si="101"/>
        <v>12</v>
      </c>
      <c r="Q407" s="31">
        <v>15</v>
      </c>
      <c r="R407" s="31">
        <v>50000</v>
      </c>
      <c r="S407" s="31">
        <f t="shared" si="108"/>
        <v>300000</v>
      </c>
      <c r="T407" s="32">
        <f>0</f>
        <v>0</v>
      </c>
      <c r="U407" s="31">
        <f t="shared" si="102"/>
        <v>0</v>
      </c>
      <c r="V407" s="30">
        <f t="shared" si="103"/>
        <v>0</v>
      </c>
      <c r="W407" s="30">
        <f t="shared" si="109"/>
        <v>0</v>
      </c>
      <c r="X407" s="31">
        <f t="shared" si="105"/>
        <v>0</v>
      </c>
    </row>
    <row r="408" spans="2:24" ht="15" thickBot="1" x14ac:dyDescent="0.35">
      <c r="B408" s="58" t="s">
        <v>32</v>
      </c>
      <c r="C408" s="34">
        <f t="shared" si="96"/>
        <v>2020</v>
      </c>
      <c r="D408" s="35">
        <v>44020</v>
      </c>
      <c r="E408" s="25">
        <f t="shared" si="97"/>
        <v>1</v>
      </c>
      <c r="F408" s="28">
        <f>0</f>
        <v>0</v>
      </c>
      <c r="G408" s="26">
        <f t="shared" si="99"/>
        <v>15</v>
      </c>
      <c r="H408" s="25">
        <f t="shared" si="98"/>
        <v>6060</v>
      </c>
      <c r="I408" s="25">
        <f t="shared" si="106"/>
        <v>26600</v>
      </c>
      <c r="J408" s="37">
        <v>0</v>
      </c>
      <c r="K408" s="41">
        <f t="shared" si="107"/>
        <v>3871.5318827616597</v>
      </c>
      <c r="L408" s="28">
        <f t="shared" si="110"/>
        <v>9.7979999999997744</v>
      </c>
      <c r="M408" s="31">
        <f t="shared" si="111"/>
        <v>14573.847165200046</v>
      </c>
      <c r="N408" s="29">
        <f t="shared" si="104"/>
        <v>2.9999999999999997E-4</v>
      </c>
      <c r="O408" s="30">
        <f t="shared" si="100"/>
        <v>13.858000000000001</v>
      </c>
      <c r="P408" s="30">
        <f t="shared" si="101"/>
        <v>12</v>
      </c>
      <c r="Q408" s="31">
        <v>15</v>
      </c>
      <c r="R408" s="31">
        <v>50000</v>
      </c>
      <c r="S408" s="31">
        <f t="shared" si="108"/>
        <v>300000</v>
      </c>
      <c r="T408" s="32">
        <f>0</f>
        <v>0</v>
      </c>
      <c r="U408" s="31">
        <f t="shared" si="102"/>
        <v>0</v>
      </c>
      <c r="V408" s="30">
        <f t="shared" si="103"/>
        <v>0</v>
      </c>
      <c r="W408" s="30">
        <f t="shared" si="109"/>
        <v>0</v>
      </c>
      <c r="X408" s="31">
        <f t="shared" si="105"/>
        <v>0</v>
      </c>
    </row>
    <row r="409" spans="2:24" ht="15" thickBot="1" x14ac:dyDescent="0.35">
      <c r="B409" s="58" t="s">
        <v>32</v>
      </c>
      <c r="C409" s="34">
        <f t="shared" si="96"/>
        <v>2020</v>
      </c>
      <c r="D409" s="35">
        <v>44021</v>
      </c>
      <c r="E409" s="25">
        <f t="shared" si="97"/>
        <v>1</v>
      </c>
      <c r="F409" s="28">
        <f>0</f>
        <v>0</v>
      </c>
      <c r="G409" s="26">
        <f t="shared" si="99"/>
        <v>15</v>
      </c>
      <c r="H409" s="25">
        <f t="shared" si="98"/>
        <v>6075</v>
      </c>
      <c r="I409" s="25">
        <f t="shared" si="106"/>
        <v>26600</v>
      </c>
      <c r="J409" s="37">
        <v>0</v>
      </c>
      <c r="K409" s="41">
        <f t="shared" si="107"/>
        <v>3881.3343827616595</v>
      </c>
      <c r="L409" s="28">
        <f t="shared" si="110"/>
        <v>9.8024999999997817</v>
      </c>
      <c r="M409" s="31">
        <f t="shared" si="111"/>
        <v>14709.690210200044</v>
      </c>
      <c r="N409" s="29">
        <f t="shared" si="104"/>
        <v>2.9999999999999997E-4</v>
      </c>
      <c r="O409" s="30">
        <f t="shared" si="100"/>
        <v>13.858000000000001</v>
      </c>
      <c r="P409" s="30">
        <f t="shared" si="101"/>
        <v>12</v>
      </c>
      <c r="Q409" s="31">
        <v>15</v>
      </c>
      <c r="R409" s="31">
        <v>50000</v>
      </c>
      <c r="S409" s="31">
        <f t="shared" si="108"/>
        <v>300000</v>
      </c>
      <c r="T409" s="32">
        <f>0</f>
        <v>0</v>
      </c>
      <c r="U409" s="31">
        <f t="shared" si="102"/>
        <v>0</v>
      </c>
      <c r="V409" s="30">
        <f t="shared" si="103"/>
        <v>0</v>
      </c>
      <c r="W409" s="30">
        <f t="shared" si="109"/>
        <v>0</v>
      </c>
      <c r="X409" s="31">
        <f t="shared" si="105"/>
        <v>0</v>
      </c>
    </row>
    <row r="410" spans="2:24" ht="15" thickBot="1" x14ac:dyDescent="0.35">
      <c r="B410" s="58" t="s">
        <v>32</v>
      </c>
      <c r="C410" s="34">
        <f t="shared" si="96"/>
        <v>2020</v>
      </c>
      <c r="D410" s="35">
        <v>44022</v>
      </c>
      <c r="E410" s="25">
        <f t="shared" si="97"/>
        <v>1</v>
      </c>
      <c r="F410" s="28">
        <f>0</f>
        <v>0</v>
      </c>
      <c r="G410" s="26">
        <f t="shared" si="99"/>
        <v>15</v>
      </c>
      <c r="H410" s="25">
        <f t="shared" si="98"/>
        <v>6090</v>
      </c>
      <c r="I410" s="25">
        <f t="shared" si="106"/>
        <v>26600</v>
      </c>
      <c r="J410" s="37">
        <v>0</v>
      </c>
      <c r="K410" s="41">
        <f t="shared" si="107"/>
        <v>3891.1413827616593</v>
      </c>
      <c r="L410" s="28">
        <f t="shared" si="110"/>
        <v>9.806999999999789</v>
      </c>
      <c r="M410" s="31">
        <f t="shared" si="111"/>
        <v>14845.59561620004</v>
      </c>
      <c r="N410" s="29">
        <f t="shared" si="104"/>
        <v>2.9999999999999997E-4</v>
      </c>
      <c r="O410" s="30">
        <f t="shared" si="100"/>
        <v>13.858000000000001</v>
      </c>
      <c r="P410" s="30">
        <f t="shared" si="101"/>
        <v>12</v>
      </c>
      <c r="Q410" s="31">
        <v>15</v>
      </c>
      <c r="R410" s="31">
        <v>50000</v>
      </c>
      <c r="S410" s="31">
        <f t="shared" si="108"/>
        <v>300000</v>
      </c>
      <c r="T410" s="32">
        <f>0</f>
        <v>0</v>
      </c>
      <c r="U410" s="31">
        <f t="shared" si="102"/>
        <v>0</v>
      </c>
      <c r="V410" s="30">
        <f t="shared" si="103"/>
        <v>0</v>
      </c>
      <c r="W410" s="30">
        <f t="shared" si="109"/>
        <v>0</v>
      </c>
      <c r="X410" s="31">
        <f t="shared" si="105"/>
        <v>0</v>
      </c>
    </row>
    <row r="411" spans="2:24" ht="15" thickBot="1" x14ac:dyDescent="0.35">
      <c r="B411" s="58" t="s">
        <v>32</v>
      </c>
      <c r="C411" s="34">
        <f t="shared" si="96"/>
        <v>2020</v>
      </c>
      <c r="D411" s="35">
        <v>44023</v>
      </c>
      <c r="E411" s="25">
        <f t="shared" si="97"/>
        <v>1</v>
      </c>
      <c r="F411" s="28">
        <f>0</f>
        <v>0</v>
      </c>
      <c r="G411" s="26">
        <f t="shared" si="99"/>
        <v>15</v>
      </c>
      <c r="H411" s="25">
        <f t="shared" si="98"/>
        <v>6105</v>
      </c>
      <c r="I411" s="25">
        <f t="shared" si="106"/>
        <v>26600</v>
      </c>
      <c r="J411" s="37">
        <v>0</v>
      </c>
      <c r="K411" s="41">
        <f t="shared" si="107"/>
        <v>3900.9528827616591</v>
      </c>
      <c r="L411" s="28">
        <f t="shared" si="110"/>
        <v>9.8114999999997963</v>
      </c>
      <c r="M411" s="31">
        <f t="shared" si="111"/>
        <v>14981.563383200037</v>
      </c>
      <c r="N411" s="29">
        <f t="shared" si="104"/>
        <v>2.9999999999999997E-4</v>
      </c>
      <c r="O411" s="30">
        <f t="shared" si="100"/>
        <v>13.858000000000001</v>
      </c>
      <c r="P411" s="30">
        <f t="shared" si="101"/>
        <v>12</v>
      </c>
      <c r="Q411" s="31">
        <v>15</v>
      </c>
      <c r="R411" s="31">
        <v>50000</v>
      </c>
      <c r="S411" s="31">
        <f t="shared" si="108"/>
        <v>300000</v>
      </c>
      <c r="T411" s="32">
        <f>0</f>
        <v>0</v>
      </c>
      <c r="U411" s="31">
        <f t="shared" si="102"/>
        <v>0</v>
      </c>
      <c r="V411" s="30">
        <f t="shared" si="103"/>
        <v>0</v>
      </c>
      <c r="W411" s="30">
        <f t="shared" si="109"/>
        <v>0</v>
      </c>
      <c r="X411" s="31">
        <f t="shared" si="105"/>
        <v>0</v>
      </c>
    </row>
    <row r="412" spans="2:24" ht="15" thickBot="1" x14ac:dyDescent="0.35">
      <c r="B412" s="58" t="s">
        <v>32</v>
      </c>
      <c r="C412" s="34">
        <f t="shared" si="96"/>
        <v>2020</v>
      </c>
      <c r="D412" s="35">
        <v>44024</v>
      </c>
      <c r="E412" s="25">
        <f t="shared" si="97"/>
        <v>1</v>
      </c>
      <c r="F412" s="28">
        <f>0</f>
        <v>0</v>
      </c>
      <c r="G412" s="26">
        <f t="shared" si="99"/>
        <v>15</v>
      </c>
      <c r="H412" s="25">
        <f t="shared" si="98"/>
        <v>6120</v>
      </c>
      <c r="I412" s="25">
        <f t="shared" si="106"/>
        <v>26600</v>
      </c>
      <c r="J412" s="37">
        <v>0</v>
      </c>
      <c r="K412" s="41">
        <f t="shared" si="107"/>
        <v>3910.7688827616589</v>
      </c>
      <c r="L412" s="28">
        <f t="shared" si="110"/>
        <v>9.8159999999998035</v>
      </c>
      <c r="M412" s="31">
        <f t="shared" si="111"/>
        <v>15117.593511200033</v>
      </c>
      <c r="N412" s="29">
        <f t="shared" si="104"/>
        <v>2.9999999999999997E-4</v>
      </c>
      <c r="O412" s="30">
        <f t="shared" si="100"/>
        <v>13.858000000000001</v>
      </c>
      <c r="P412" s="30">
        <f t="shared" si="101"/>
        <v>12</v>
      </c>
      <c r="Q412" s="31">
        <v>15</v>
      </c>
      <c r="R412" s="31">
        <v>50000</v>
      </c>
      <c r="S412" s="31">
        <f t="shared" si="108"/>
        <v>300000</v>
      </c>
      <c r="T412" s="32">
        <f>0</f>
        <v>0</v>
      </c>
      <c r="U412" s="31">
        <f t="shared" si="102"/>
        <v>0</v>
      </c>
      <c r="V412" s="30">
        <f t="shared" si="103"/>
        <v>0</v>
      </c>
      <c r="W412" s="30">
        <f t="shared" si="109"/>
        <v>0</v>
      </c>
      <c r="X412" s="31">
        <f t="shared" si="105"/>
        <v>0</v>
      </c>
    </row>
    <row r="413" spans="2:24" ht="15" thickBot="1" x14ac:dyDescent="0.35">
      <c r="B413" s="58" t="s">
        <v>32</v>
      </c>
      <c r="C413" s="34">
        <f t="shared" si="96"/>
        <v>2020</v>
      </c>
      <c r="D413" s="35">
        <v>44025</v>
      </c>
      <c r="E413" s="25">
        <f t="shared" si="97"/>
        <v>1</v>
      </c>
      <c r="F413" s="28">
        <f>0</f>
        <v>0</v>
      </c>
      <c r="G413" s="26">
        <f t="shared" si="99"/>
        <v>15</v>
      </c>
      <c r="H413" s="25">
        <f t="shared" si="98"/>
        <v>6135</v>
      </c>
      <c r="I413" s="25">
        <f t="shared" si="106"/>
        <v>26600</v>
      </c>
      <c r="J413" s="37">
        <v>0</v>
      </c>
      <c r="K413" s="41">
        <f t="shared" si="107"/>
        <v>3920.5893827616587</v>
      </c>
      <c r="L413" s="28">
        <f t="shared" si="110"/>
        <v>9.8204999999998108</v>
      </c>
      <c r="M413" s="31">
        <f t="shared" si="111"/>
        <v>15253.68600020003</v>
      </c>
      <c r="N413" s="29">
        <f t="shared" si="104"/>
        <v>2.9999999999999997E-4</v>
      </c>
      <c r="O413" s="30">
        <f t="shared" si="100"/>
        <v>13.858000000000001</v>
      </c>
      <c r="P413" s="30">
        <f t="shared" si="101"/>
        <v>12</v>
      </c>
      <c r="Q413" s="31">
        <v>15</v>
      </c>
      <c r="R413" s="31">
        <v>50000</v>
      </c>
      <c r="S413" s="31">
        <f t="shared" si="108"/>
        <v>300000</v>
      </c>
      <c r="T413" s="32">
        <f>0</f>
        <v>0</v>
      </c>
      <c r="U413" s="31">
        <f t="shared" si="102"/>
        <v>0</v>
      </c>
      <c r="V413" s="30">
        <f t="shared" si="103"/>
        <v>0</v>
      </c>
      <c r="W413" s="30">
        <f t="shared" si="109"/>
        <v>0</v>
      </c>
      <c r="X413" s="31">
        <f t="shared" si="105"/>
        <v>0</v>
      </c>
    </row>
    <row r="414" spans="2:24" ht="15" thickBot="1" x14ac:dyDescent="0.35">
      <c r="B414" s="58" t="s">
        <v>32</v>
      </c>
      <c r="C414" s="34">
        <f t="shared" si="96"/>
        <v>2020</v>
      </c>
      <c r="D414" s="35">
        <v>44026</v>
      </c>
      <c r="E414" s="25">
        <f t="shared" si="97"/>
        <v>1</v>
      </c>
      <c r="F414" s="28">
        <f>0</f>
        <v>0</v>
      </c>
      <c r="G414" s="26">
        <f t="shared" si="99"/>
        <v>15</v>
      </c>
      <c r="H414" s="25">
        <f t="shared" si="98"/>
        <v>6150</v>
      </c>
      <c r="I414" s="25">
        <f t="shared" si="106"/>
        <v>26600</v>
      </c>
      <c r="J414" s="37">
        <v>0</v>
      </c>
      <c r="K414" s="41">
        <f t="shared" si="107"/>
        <v>3930.4143827616585</v>
      </c>
      <c r="L414" s="28">
        <f t="shared" si="110"/>
        <v>9.8249999999998181</v>
      </c>
      <c r="M414" s="31">
        <f t="shared" si="111"/>
        <v>15389.840850200027</v>
      </c>
      <c r="N414" s="29">
        <f t="shared" si="104"/>
        <v>2.9999999999999997E-4</v>
      </c>
      <c r="O414" s="30">
        <f t="shared" si="100"/>
        <v>13.858000000000001</v>
      </c>
      <c r="P414" s="30">
        <f t="shared" si="101"/>
        <v>12</v>
      </c>
      <c r="Q414" s="31">
        <v>15</v>
      </c>
      <c r="R414" s="31">
        <v>50000</v>
      </c>
      <c r="S414" s="31">
        <f t="shared" si="108"/>
        <v>300000</v>
      </c>
      <c r="T414" s="32">
        <f>0</f>
        <v>0</v>
      </c>
      <c r="U414" s="31">
        <f t="shared" si="102"/>
        <v>0</v>
      </c>
      <c r="V414" s="30">
        <f t="shared" si="103"/>
        <v>0</v>
      </c>
      <c r="W414" s="30">
        <f t="shared" si="109"/>
        <v>0</v>
      </c>
      <c r="X414" s="31">
        <f t="shared" si="105"/>
        <v>0</v>
      </c>
    </row>
    <row r="415" spans="2:24" ht="15" thickBot="1" x14ac:dyDescent="0.35">
      <c r="B415" s="58" t="s">
        <v>32</v>
      </c>
      <c r="C415" s="34">
        <f t="shared" si="96"/>
        <v>2020</v>
      </c>
      <c r="D415" s="35">
        <v>44027</v>
      </c>
      <c r="E415" s="25">
        <f t="shared" si="97"/>
        <v>1</v>
      </c>
      <c r="F415" s="28">
        <f>0</f>
        <v>0</v>
      </c>
      <c r="G415" s="26">
        <f t="shared" si="99"/>
        <v>15</v>
      </c>
      <c r="H415" s="25">
        <f t="shared" si="98"/>
        <v>6165</v>
      </c>
      <c r="I415" s="25">
        <f t="shared" si="106"/>
        <v>26600</v>
      </c>
      <c r="J415" s="37">
        <v>0</v>
      </c>
      <c r="K415" s="41">
        <f t="shared" si="107"/>
        <v>3940.2438827616584</v>
      </c>
      <c r="L415" s="28">
        <f t="shared" si="110"/>
        <v>9.8294999999998254</v>
      </c>
      <c r="M415" s="31">
        <f t="shared" si="111"/>
        <v>15526.058061200025</v>
      </c>
      <c r="N415" s="29">
        <f t="shared" si="104"/>
        <v>2.9999999999999997E-4</v>
      </c>
      <c r="O415" s="30">
        <f t="shared" si="100"/>
        <v>13.858000000000001</v>
      </c>
      <c r="P415" s="30">
        <f t="shared" si="101"/>
        <v>12</v>
      </c>
      <c r="Q415" s="31">
        <v>15</v>
      </c>
      <c r="R415" s="31">
        <v>50000</v>
      </c>
      <c r="S415" s="31">
        <f t="shared" si="108"/>
        <v>300000</v>
      </c>
      <c r="T415" s="32">
        <f>0</f>
        <v>0</v>
      </c>
      <c r="U415" s="31">
        <f t="shared" si="102"/>
        <v>0</v>
      </c>
      <c r="V415" s="30">
        <f t="shared" si="103"/>
        <v>0</v>
      </c>
      <c r="W415" s="30">
        <f t="shared" si="109"/>
        <v>0</v>
      </c>
      <c r="X415" s="31">
        <f t="shared" si="105"/>
        <v>0</v>
      </c>
    </row>
    <row r="416" spans="2:24" ht="15" thickBot="1" x14ac:dyDescent="0.35">
      <c r="B416" s="58" t="s">
        <v>32</v>
      </c>
      <c r="C416" s="34">
        <f t="shared" si="96"/>
        <v>2020</v>
      </c>
      <c r="D416" s="35">
        <v>44028</v>
      </c>
      <c r="E416" s="25">
        <f t="shared" si="97"/>
        <v>1</v>
      </c>
      <c r="F416" s="28">
        <f>0</f>
        <v>0</v>
      </c>
      <c r="G416" s="26">
        <f t="shared" si="99"/>
        <v>15</v>
      </c>
      <c r="H416" s="25">
        <f t="shared" si="98"/>
        <v>6180</v>
      </c>
      <c r="I416" s="25">
        <f t="shared" si="106"/>
        <v>26600</v>
      </c>
      <c r="J416" s="37">
        <v>0</v>
      </c>
      <c r="K416" s="41">
        <f t="shared" si="107"/>
        <v>3950.0778827616582</v>
      </c>
      <c r="L416" s="28">
        <f t="shared" si="110"/>
        <v>9.8339999999998327</v>
      </c>
      <c r="M416" s="31">
        <f t="shared" si="111"/>
        <v>15662.337633200023</v>
      </c>
      <c r="N416" s="29">
        <f t="shared" si="104"/>
        <v>2.9999999999999997E-4</v>
      </c>
      <c r="O416" s="30">
        <f t="shared" si="100"/>
        <v>13.858000000000001</v>
      </c>
      <c r="P416" s="30">
        <f t="shared" si="101"/>
        <v>12</v>
      </c>
      <c r="Q416" s="31">
        <v>15</v>
      </c>
      <c r="R416" s="31">
        <v>50000</v>
      </c>
      <c r="S416" s="31">
        <f t="shared" si="108"/>
        <v>300000</v>
      </c>
      <c r="T416" s="32">
        <f>0</f>
        <v>0</v>
      </c>
      <c r="U416" s="31">
        <f t="shared" si="102"/>
        <v>0</v>
      </c>
      <c r="V416" s="30">
        <f t="shared" si="103"/>
        <v>0</v>
      </c>
      <c r="W416" s="30">
        <f t="shared" si="109"/>
        <v>0</v>
      </c>
      <c r="X416" s="31">
        <f t="shared" si="105"/>
        <v>0</v>
      </c>
    </row>
    <row r="417" spans="2:24" ht="15" thickBot="1" x14ac:dyDescent="0.35">
      <c r="B417" s="58" t="s">
        <v>32</v>
      </c>
      <c r="C417" s="34">
        <f t="shared" si="96"/>
        <v>2020</v>
      </c>
      <c r="D417" s="35">
        <v>44029</v>
      </c>
      <c r="E417" s="25">
        <f t="shared" si="97"/>
        <v>1</v>
      </c>
      <c r="F417" s="28">
        <f>0</f>
        <v>0</v>
      </c>
      <c r="G417" s="26">
        <f t="shared" si="99"/>
        <v>15</v>
      </c>
      <c r="H417" s="25">
        <f t="shared" si="98"/>
        <v>6195</v>
      </c>
      <c r="I417" s="25">
        <f t="shared" si="106"/>
        <v>26600</v>
      </c>
      <c r="J417" s="37">
        <v>0</v>
      </c>
      <c r="K417" s="41">
        <f t="shared" si="107"/>
        <v>3959.916382761658</v>
      </c>
      <c r="L417" s="28">
        <f t="shared" si="110"/>
        <v>9.8384999999998399</v>
      </c>
      <c r="M417" s="31">
        <f t="shared" si="111"/>
        <v>15798.67956620002</v>
      </c>
      <c r="N417" s="29">
        <f t="shared" si="104"/>
        <v>2.9999999999999997E-4</v>
      </c>
      <c r="O417" s="30">
        <f t="shared" si="100"/>
        <v>13.858000000000001</v>
      </c>
      <c r="P417" s="30">
        <f t="shared" si="101"/>
        <v>12</v>
      </c>
      <c r="Q417" s="31">
        <v>15</v>
      </c>
      <c r="R417" s="31">
        <v>50000</v>
      </c>
      <c r="S417" s="31">
        <f t="shared" si="108"/>
        <v>300000</v>
      </c>
      <c r="T417" s="32">
        <f>0</f>
        <v>0</v>
      </c>
      <c r="U417" s="31">
        <f t="shared" si="102"/>
        <v>0</v>
      </c>
      <c r="V417" s="30">
        <f t="shared" si="103"/>
        <v>0</v>
      </c>
      <c r="W417" s="30">
        <f t="shared" si="109"/>
        <v>0</v>
      </c>
      <c r="X417" s="31">
        <f t="shared" si="105"/>
        <v>0</v>
      </c>
    </row>
    <row r="418" spans="2:24" ht="15" thickBot="1" x14ac:dyDescent="0.35">
      <c r="B418" s="58" t="s">
        <v>32</v>
      </c>
      <c r="C418" s="34">
        <f t="shared" si="96"/>
        <v>2020</v>
      </c>
      <c r="D418" s="35">
        <v>44030</v>
      </c>
      <c r="E418" s="25">
        <f t="shared" si="97"/>
        <v>1</v>
      </c>
      <c r="F418" s="28">
        <f>0</f>
        <v>0</v>
      </c>
      <c r="G418" s="26">
        <f t="shared" si="99"/>
        <v>15</v>
      </c>
      <c r="H418" s="25">
        <f t="shared" si="98"/>
        <v>6210</v>
      </c>
      <c r="I418" s="25">
        <f t="shared" si="106"/>
        <v>26600</v>
      </c>
      <c r="J418" s="37">
        <v>0</v>
      </c>
      <c r="K418" s="41">
        <f t="shared" si="107"/>
        <v>3969.7593827616579</v>
      </c>
      <c r="L418" s="28">
        <f t="shared" si="110"/>
        <v>9.8429999999998472</v>
      </c>
      <c r="M418" s="31">
        <f t="shared" si="111"/>
        <v>15935.083860200019</v>
      </c>
      <c r="N418" s="29">
        <f t="shared" si="104"/>
        <v>2.9999999999999997E-4</v>
      </c>
      <c r="O418" s="30">
        <f t="shared" si="100"/>
        <v>13.858000000000001</v>
      </c>
      <c r="P418" s="30">
        <f t="shared" si="101"/>
        <v>12</v>
      </c>
      <c r="Q418" s="31">
        <v>15</v>
      </c>
      <c r="R418" s="31">
        <v>50000</v>
      </c>
      <c r="S418" s="31">
        <f t="shared" si="108"/>
        <v>300000</v>
      </c>
      <c r="T418" s="32">
        <f>0</f>
        <v>0</v>
      </c>
      <c r="U418" s="31">
        <f t="shared" si="102"/>
        <v>0</v>
      </c>
      <c r="V418" s="30">
        <f t="shared" si="103"/>
        <v>0</v>
      </c>
      <c r="W418" s="30">
        <f t="shared" si="109"/>
        <v>0</v>
      </c>
      <c r="X418" s="31">
        <f t="shared" si="105"/>
        <v>0</v>
      </c>
    </row>
    <row r="419" spans="2:24" ht="15" thickBot="1" x14ac:dyDescent="0.35">
      <c r="B419" s="58" t="s">
        <v>32</v>
      </c>
      <c r="C419" s="34">
        <f t="shared" si="96"/>
        <v>2020</v>
      </c>
      <c r="D419" s="35">
        <v>44031</v>
      </c>
      <c r="E419" s="25">
        <f t="shared" si="97"/>
        <v>1</v>
      </c>
      <c r="F419" s="28">
        <f>0</f>
        <v>0</v>
      </c>
      <c r="G419" s="26">
        <f t="shared" si="99"/>
        <v>15</v>
      </c>
      <c r="H419" s="25">
        <f t="shared" si="98"/>
        <v>6225</v>
      </c>
      <c r="I419" s="25">
        <f t="shared" si="106"/>
        <v>26600</v>
      </c>
      <c r="J419" s="37">
        <v>0</v>
      </c>
      <c r="K419" s="41">
        <f t="shared" si="107"/>
        <v>3979.6068827616577</v>
      </c>
      <c r="L419" s="28">
        <f t="shared" si="110"/>
        <v>9.8474999999998545</v>
      </c>
      <c r="M419" s="31">
        <f t="shared" si="111"/>
        <v>16071.550515200017</v>
      </c>
      <c r="N419" s="29">
        <f t="shared" si="104"/>
        <v>2.9999999999999997E-4</v>
      </c>
      <c r="O419" s="30">
        <f t="shared" si="100"/>
        <v>13.858000000000001</v>
      </c>
      <c r="P419" s="30">
        <f t="shared" si="101"/>
        <v>12</v>
      </c>
      <c r="Q419" s="31">
        <v>15</v>
      </c>
      <c r="R419" s="31">
        <v>50000</v>
      </c>
      <c r="S419" s="31">
        <f t="shared" si="108"/>
        <v>300000</v>
      </c>
      <c r="T419" s="32">
        <f>0</f>
        <v>0</v>
      </c>
      <c r="U419" s="31">
        <f t="shared" si="102"/>
        <v>0</v>
      </c>
      <c r="V419" s="30">
        <f t="shared" si="103"/>
        <v>0</v>
      </c>
      <c r="W419" s="30">
        <f t="shared" si="109"/>
        <v>0</v>
      </c>
      <c r="X419" s="31">
        <f t="shared" si="105"/>
        <v>0</v>
      </c>
    </row>
    <row r="420" spans="2:24" ht="15" thickBot="1" x14ac:dyDescent="0.35">
      <c r="B420" s="58" t="s">
        <v>32</v>
      </c>
      <c r="C420" s="34">
        <f t="shared" si="96"/>
        <v>2020</v>
      </c>
      <c r="D420" s="35">
        <v>44032</v>
      </c>
      <c r="E420" s="25">
        <f t="shared" si="97"/>
        <v>1</v>
      </c>
      <c r="F420" s="28">
        <f>0</f>
        <v>0</v>
      </c>
      <c r="G420" s="26">
        <f t="shared" si="99"/>
        <v>15</v>
      </c>
      <c r="H420" s="25">
        <f t="shared" si="98"/>
        <v>6240</v>
      </c>
      <c r="I420" s="25">
        <f t="shared" si="106"/>
        <v>26600</v>
      </c>
      <c r="J420" s="37">
        <v>0</v>
      </c>
      <c r="K420" s="41">
        <f t="shared" si="107"/>
        <v>3989.4588827616576</v>
      </c>
      <c r="L420" s="28">
        <f t="shared" si="110"/>
        <v>9.8519999999998618</v>
      </c>
      <c r="M420" s="31">
        <f t="shared" si="111"/>
        <v>16208.079531200015</v>
      </c>
      <c r="N420" s="29">
        <f t="shared" si="104"/>
        <v>2.9999999999999997E-4</v>
      </c>
      <c r="O420" s="30">
        <f t="shared" si="100"/>
        <v>13.858000000000001</v>
      </c>
      <c r="P420" s="30">
        <f t="shared" si="101"/>
        <v>12</v>
      </c>
      <c r="Q420" s="31">
        <v>15</v>
      </c>
      <c r="R420" s="31">
        <v>50000</v>
      </c>
      <c r="S420" s="31">
        <f t="shared" si="108"/>
        <v>300000</v>
      </c>
      <c r="T420" s="32">
        <f>0</f>
        <v>0</v>
      </c>
      <c r="U420" s="31">
        <f t="shared" si="102"/>
        <v>0</v>
      </c>
      <c r="V420" s="30">
        <f t="shared" si="103"/>
        <v>0</v>
      </c>
      <c r="W420" s="30">
        <f t="shared" si="109"/>
        <v>0</v>
      </c>
      <c r="X420" s="31">
        <f t="shared" si="105"/>
        <v>0</v>
      </c>
    </row>
    <row r="421" spans="2:24" ht="15" thickBot="1" x14ac:dyDescent="0.35">
      <c r="B421" s="58" t="s">
        <v>32</v>
      </c>
      <c r="C421" s="34">
        <f t="shared" si="96"/>
        <v>2020</v>
      </c>
      <c r="D421" s="35">
        <v>44033</v>
      </c>
      <c r="E421" s="25">
        <f t="shared" si="97"/>
        <v>1</v>
      </c>
      <c r="F421" s="28">
        <f>0</f>
        <v>0</v>
      </c>
      <c r="G421" s="26">
        <f t="shared" si="99"/>
        <v>15</v>
      </c>
      <c r="H421" s="25">
        <f t="shared" si="98"/>
        <v>6255</v>
      </c>
      <c r="I421" s="25">
        <f t="shared" si="106"/>
        <v>26600</v>
      </c>
      <c r="J421" s="37">
        <v>0</v>
      </c>
      <c r="K421" s="41">
        <f t="shared" si="107"/>
        <v>3999.3153827616575</v>
      </c>
      <c r="L421" s="28">
        <f t="shared" si="110"/>
        <v>9.856499999999869</v>
      </c>
      <c r="M421" s="31">
        <f t="shared" si="111"/>
        <v>16344.670908200014</v>
      </c>
      <c r="N421" s="29">
        <f t="shared" si="104"/>
        <v>2.9999999999999997E-4</v>
      </c>
      <c r="O421" s="30">
        <f t="shared" si="100"/>
        <v>13.858000000000001</v>
      </c>
      <c r="P421" s="30">
        <f t="shared" si="101"/>
        <v>12</v>
      </c>
      <c r="Q421" s="31">
        <v>15</v>
      </c>
      <c r="R421" s="31">
        <v>50000</v>
      </c>
      <c r="S421" s="31">
        <f t="shared" si="108"/>
        <v>300000</v>
      </c>
      <c r="T421" s="32">
        <f>0</f>
        <v>0</v>
      </c>
      <c r="U421" s="31">
        <f t="shared" si="102"/>
        <v>0</v>
      </c>
      <c r="V421" s="30">
        <f t="shared" si="103"/>
        <v>0</v>
      </c>
      <c r="W421" s="30">
        <f t="shared" si="109"/>
        <v>0</v>
      </c>
      <c r="X421" s="31">
        <f t="shared" si="105"/>
        <v>0</v>
      </c>
    </row>
    <row r="422" spans="2:24" ht="15" thickBot="1" x14ac:dyDescent="0.35">
      <c r="B422" s="58" t="s">
        <v>32</v>
      </c>
      <c r="C422" s="34">
        <f t="shared" si="96"/>
        <v>2020</v>
      </c>
      <c r="D422" s="35">
        <v>44034</v>
      </c>
      <c r="E422" s="25">
        <f t="shared" si="97"/>
        <v>1</v>
      </c>
      <c r="F422" s="28">
        <f>0</f>
        <v>0</v>
      </c>
      <c r="G422" s="26">
        <f t="shared" si="99"/>
        <v>15</v>
      </c>
      <c r="H422" s="25">
        <f t="shared" si="98"/>
        <v>6270</v>
      </c>
      <c r="I422" s="25">
        <f t="shared" si="106"/>
        <v>26600</v>
      </c>
      <c r="J422" s="37">
        <v>0</v>
      </c>
      <c r="K422" s="41">
        <f t="shared" si="107"/>
        <v>4009.1763827616574</v>
      </c>
      <c r="L422" s="28">
        <f t="shared" si="110"/>
        <v>9.8609999999998763</v>
      </c>
      <c r="M422" s="31">
        <f t="shared" si="111"/>
        <v>16481.324646200013</v>
      </c>
      <c r="N422" s="29">
        <f t="shared" si="104"/>
        <v>2.9999999999999997E-4</v>
      </c>
      <c r="O422" s="30">
        <f t="shared" si="100"/>
        <v>13.858000000000001</v>
      </c>
      <c r="P422" s="30">
        <f t="shared" si="101"/>
        <v>12</v>
      </c>
      <c r="Q422" s="31">
        <v>15</v>
      </c>
      <c r="R422" s="31">
        <v>50000</v>
      </c>
      <c r="S422" s="31">
        <f t="shared" si="108"/>
        <v>300000</v>
      </c>
      <c r="T422" s="32">
        <f>0</f>
        <v>0</v>
      </c>
      <c r="U422" s="31">
        <f t="shared" si="102"/>
        <v>0</v>
      </c>
      <c r="V422" s="30">
        <f t="shared" si="103"/>
        <v>0</v>
      </c>
      <c r="W422" s="30">
        <f t="shared" si="109"/>
        <v>0</v>
      </c>
      <c r="X422" s="31">
        <f t="shared" si="105"/>
        <v>0</v>
      </c>
    </row>
    <row r="423" spans="2:24" ht="15" thickBot="1" x14ac:dyDescent="0.35">
      <c r="B423" s="58" t="s">
        <v>32</v>
      </c>
      <c r="C423" s="34">
        <f t="shared" si="96"/>
        <v>2020</v>
      </c>
      <c r="D423" s="35">
        <v>44035</v>
      </c>
      <c r="E423" s="25">
        <f t="shared" si="97"/>
        <v>1</v>
      </c>
      <c r="F423" s="28">
        <f>0</f>
        <v>0</v>
      </c>
      <c r="G423" s="26">
        <f t="shared" si="99"/>
        <v>15</v>
      </c>
      <c r="H423" s="25">
        <f t="shared" si="98"/>
        <v>6285</v>
      </c>
      <c r="I423" s="25">
        <f t="shared" si="106"/>
        <v>26600</v>
      </c>
      <c r="J423" s="37">
        <v>0</v>
      </c>
      <c r="K423" s="41">
        <f t="shared" si="107"/>
        <v>4019.0418827616572</v>
      </c>
      <c r="L423" s="28">
        <f t="shared" si="110"/>
        <v>9.8654999999998836</v>
      </c>
      <c r="M423" s="31">
        <f t="shared" si="111"/>
        <v>16618.040745200011</v>
      </c>
      <c r="N423" s="29">
        <f t="shared" si="104"/>
        <v>2.9999999999999997E-4</v>
      </c>
      <c r="O423" s="30">
        <f t="shared" si="100"/>
        <v>13.858000000000001</v>
      </c>
      <c r="P423" s="30">
        <f t="shared" si="101"/>
        <v>12</v>
      </c>
      <c r="Q423" s="31">
        <v>15</v>
      </c>
      <c r="R423" s="31">
        <v>50000</v>
      </c>
      <c r="S423" s="31">
        <f t="shared" si="108"/>
        <v>300000</v>
      </c>
      <c r="T423" s="32">
        <f>0</f>
        <v>0</v>
      </c>
      <c r="U423" s="31">
        <f t="shared" si="102"/>
        <v>0</v>
      </c>
      <c r="V423" s="30">
        <f t="shared" si="103"/>
        <v>0</v>
      </c>
      <c r="W423" s="30">
        <f t="shared" si="109"/>
        <v>0</v>
      </c>
      <c r="X423" s="31">
        <f t="shared" si="105"/>
        <v>0</v>
      </c>
    </row>
    <row r="424" spans="2:24" ht="15" thickBot="1" x14ac:dyDescent="0.35">
      <c r="B424" s="58" t="s">
        <v>32</v>
      </c>
      <c r="C424" s="34">
        <f t="shared" si="96"/>
        <v>2020</v>
      </c>
      <c r="D424" s="35">
        <v>44036</v>
      </c>
      <c r="E424" s="25">
        <f t="shared" si="97"/>
        <v>1</v>
      </c>
      <c r="F424" s="28">
        <f>0</f>
        <v>0</v>
      </c>
      <c r="G424" s="26">
        <f t="shared" si="99"/>
        <v>15</v>
      </c>
      <c r="H424" s="25">
        <f t="shared" si="98"/>
        <v>6300</v>
      </c>
      <c r="I424" s="25">
        <f t="shared" si="106"/>
        <v>26600</v>
      </c>
      <c r="J424" s="37">
        <v>0</v>
      </c>
      <c r="K424" s="41">
        <f t="shared" si="107"/>
        <v>4028.9118827616571</v>
      </c>
      <c r="L424" s="28">
        <f t="shared" si="110"/>
        <v>9.8699999999998909</v>
      </c>
      <c r="M424" s="31">
        <f t="shared" si="111"/>
        <v>16754.819205200009</v>
      </c>
      <c r="N424" s="29">
        <f t="shared" si="104"/>
        <v>2.9999999999999997E-4</v>
      </c>
      <c r="O424" s="30">
        <f t="shared" si="100"/>
        <v>13.858000000000001</v>
      </c>
      <c r="P424" s="30">
        <f t="shared" si="101"/>
        <v>12</v>
      </c>
      <c r="Q424" s="31">
        <v>15</v>
      </c>
      <c r="R424" s="31">
        <v>50000</v>
      </c>
      <c r="S424" s="31">
        <f t="shared" si="108"/>
        <v>300000</v>
      </c>
      <c r="T424" s="32">
        <f>0</f>
        <v>0</v>
      </c>
      <c r="U424" s="31">
        <f t="shared" si="102"/>
        <v>0</v>
      </c>
      <c r="V424" s="30">
        <f t="shared" si="103"/>
        <v>0</v>
      </c>
      <c r="W424" s="30">
        <f t="shared" si="109"/>
        <v>0</v>
      </c>
      <c r="X424" s="31">
        <f t="shared" si="105"/>
        <v>0</v>
      </c>
    </row>
    <row r="425" spans="2:24" ht="15" thickBot="1" x14ac:dyDescent="0.35">
      <c r="B425" s="58" t="s">
        <v>32</v>
      </c>
      <c r="C425" s="34">
        <f t="shared" si="96"/>
        <v>2020</v>
      </c>
      <c r="D425" s="35">
        <v>44037</v>
      </c>
      <c r="E425" s="25">
        <f t="shared" si="97"/>
        <v>1</v>
      </c>
      <c r="F425" s="28">
        <f>0</f>
        <v>0</v>
      </c>
      <c r="G425" s="26">
        <f t="shared" si="99"/>
        <v>15</v>
      </c>
      <c r="H425" s="25">
        <f t="shared" si="98"/>
        <v>6315</v>
      </c>
      <c r="I425" s="25">
        <f t="shared" si="106"/>
        <v>26600</v>
      </c>
      <c r="J425" s="37">
        <v>0</v>
      </c>
      <c r="K425" s="41">
        <f t="shared" si="107"/>
        <v>4038.786382761657</v>
      </c>
      <c r="L425" s="28">
        <f t="shared" si="110"/>
        <v>9.8744999999998981</v>
      </c>
      <c r="M425" s="31">
        <f t="shared" si="111"/>
        <v>16891.660026200007</v>
      </c>
      <c r="N425" s="29">
        <f t="shared" si="104"/>
        <v>2.9999999999999997E-4</v>
      </c>
      <c r="O425" s="30">
        <f t="shared" si="100"/>
        <v>13.858000000000001</v>
      </c>
      <c r="P425" s="30">
        <f t="shared" si="101"/>
        <v>12</v>
      </c>
      <c r="Q425" s="31">
        <v>15</v>
      </c>
      <c r="R425" s="31">
        <v>50000</v>
      </c>
      <c r="S425" s="31">
        <f t="shared" si="108"/>
        <v>300000</v>
      </c>
      <c r="T425" s="32">
        <f>0</f>
        <v>0</v>
      </c>
      <c r="U425" s="31">
        <f t="shared" si="102"/>
        <v>0</v>
      </c>
      <c r="V425" s="30">
        <f t="shared" si="103"/>
        <v>0</v>
      </c>
      <c r="W425" s="30">
        <f t="shared" si="109"/>
        <v>0</v>
      </c>
      <c r="X425" s="31">
        <f t="shared" si="105"/>
        <v>0</v>
      </c>
    </row>
    <row r="426" spans="2:24" ht="15" thickBot="1" x14ac:dyDescent="0.35">
      <c r="B426" s="58" t="s">
        <v>32</v>
      </c>
      <c r="C426" s="34">
        <f t="shared" si="96"/>
        <v>2020</v>
      </c>
      <c r="D426" s="35">
        <v>44038</v>
      </c>
      <c r="E426" s="25">
        <f t="shared" si="97"/>
        <v>1</v>
      </c>
      <c r="F426" s="28">
        <f>0</f>
        <v>0</v>
      </c>
      <c r="G426" s="26">
        <f t="shared" si="99"/>
        <v>15</v>
      </c>
      <c r="H426" s="25">
        <f t="shared" si="98"/>
        <v>6330</v>
      </c>
      <c r="I426" s="25">
        <f t="shared" si="106"/>
        <v>26600</v>
      </c>
      <c r="J426" s="37">
        <v>0</v>
      </c>
      <c r="K426" s="41">
        <f t="shared" si="107"/>
        <v>4048.6653827616569</v>
      </c>
      <c r="L426" s="28">
        <f t="shared" si="110"/>
        <v>9.8789999999999054</v>
      </c>
      <c r="M426" s="31">
        <f t="shared" si="111"/>
        <v>17028.563208200005</v>
      </c>
      <c r="N426" s="29">
        <f t="shared" si="104"/>
        <v>2.9999999999999997E-4</v>
      </c>
      <c r="O426" s="30">
        <f t="shared" si="100"/>
        <v>13.858000000000001</v>
      </c>
      <c r="P426" s="30">
        <f t="shared" si="101"/>
        <v>12</v>
      </c>
      <c r="Q426" s="31">
        <v>15</v>
      </c>
      <c r="R426" s="31">
        <v>50000</v>
      </c>
      <c r="S426" s="31">
        <f t="shared" si="108"/>
        <v>300000</v>
      </c>
      <c r="T426" s="32">
        <f>0</f>
        <v>0</v>
      </c>
      <c r="U426" s="31">
        <f t="shared" si="102"/>
        <v>0</v>
      </c>
      <c r="V426" s="30">
        <f t="shared" si="103"/>
        <v>0</v>
      </c>
      <c r="W426" s="30">
        <f t="shared" si="109"/>
        <v>0</v>
      </c>
      <c r="X426" s="31">
        <f t="shared" si="105"/>
        <v>0</v>
      </c>
    </row>
    <row r="427" spans="2:24" ht="15" thickBot="1" x14ac:dyDescent="0.35">
      <c r="B427" s="58" t="s">
        <v>32</v>
      </c>
      <c r="C427" s="34">
        <f t="shared" si="96"/>
        <v>2020</v>
      </c>
      <c r="D427" s="35">
        <v>44039</v>
      </c>
      <c r="E427" s="25">
        <f t="shared" si="97"/>
        <v>1</v>
      </c>
      <c r="F427" s="28">
        <f>0</f>
        <v>0</v>
      </c>
      <c r="G427" s="26">
        <f t="shared" si="99"/>
        <v>15</v>
      </c>
      <c r="H427" s="25">
        <f t="shared" si="98"/>
        <v>6345</v>
      </c>
      <c r="I427" s="25">
        <f t="shared" si="106"/>
        <v>26600</v>
      </c>
      <c r="J427" s="37">
        <v>0</v>
      </c>
      <c r="K427" s="41">
        <f t="shared" si="107"/>
        <v>4058.5488827616568</v>
      </c>
      <c r="L427" s="28">
        <f t="shared" si="110"/>
        <v>9.8834999999999127</v>
      </c>
      <c r="M427" s="31">
        <f t="shared" si="111"/>
        <v>17165.528751200003</v>
      </c>
      <c r="N427" s="29">
        <f t="shared" si="104"/>
        <v>2.9999999999999997E-4</v>
      </c>
      <c r="O427" s="30">
        <f t="shared" si="100"/>
        <v>13.858000000000001</v>
      </c>
      <c r="P427" s="30">
        <f t="shared" si="101"/>
        <v>12</v>
      </c>
      <c r="Q427" s="31">
        <v>15</v>
      </c>
      <c r="R427" s="31">
        <v>50000</v>
      </c>
      <c r="S427" s="31">
        <f t="shared" si="108"/>
        <v>300000</v>
      </c>
      <c r="T427" s="32">
        <f>0</f>
        <v>0</v>
      </c>
      <c r="U427" s="31">
        <f t="shared" si="102"/>
        <v>0</v>
      </c>
      <c r="V427" s="30">
        <f t="shared" si="103"/>
        <v>0</v>
      </c>
      <c r="W427" s="30">
        <f t="shared" si="109"/>
        <v>0</v>
      </c>
      <c r="X427" s="31">
        <f t="shared" si="105"/>
        <v>0</v>
      </c>
    </row>
    <row r="428" spans="2:24" ht="15" thickBot="1" x14ac:dyDescent="0.35">
      <c r="B428" s="58" t="s">
        <v>32</v>
      </c>
      <c r="C428" s="34">
        <f t="shared" si="96"/>
        <v>2020</v>
      </c>
      <c r="D428" s="35">
        <v>44040</v>
      </c>
      <c r="E428" s="25">
        <f t="shared" si="97"/>
        <v>1</v>
      </c>
      <c r="F428" s="28">
        <f>0</f>
        <v>0</v>
      </c>
      <c r="G428" s="26">
        <f t="shared" si="99"/>
        <v>15</v>
      </c>
      <c r="H428" s="25">
        <f t="shared" si="98"/>
        <v>6360</v>
      </c>
      <c r="I428" s="25">
        <f t="shared" si="106"/>
        <v>26600</v>
      </c>
      <c r="J428" s="37">
        <v>0</v>
      </c>
      <c r="K428" s="41">
        <f t="shared" si="107"/>
        <v>4068.4368827616568</v>
      </c>
      <c r="L428" s="28">
        <f t="shared" si="110"/>
        <v>9.88799999999992</v>
      </c>
      <c r="M428" s="31">
        <f t="shared" si="111"/>
        <v>17302.556655200002</v>
      </c>
      <c r="N428" s="29">
        <f t="shared" si="104"/>
        <v>2.9999999999999997E-4</v>
      </c>
      <c r="O428" s="30">
        <f t="shared" si="100"/>
        <v>13.858000000000001</v>
      </c>
      <c r="P428" s="30">
        <f t="shared" si="101"/>
        <v>12</v>
      </c>
      <c r="Q428" s="31">
        <v>15</v>
      </c>
      <c r="R428" s="31">
        <v>50000</v>
      </c>
      <c r="S428" s="31">
        <f t="shared" si="108"/>
        <v>300000</v>
      </c>
      <c r="T428" s="32">
        <f>0</f>
        <v>0</v>
      </c>
      <c r="U428" s="31">
        <f t="shared" si="102"/>
        <v>0</v>
      </c>
      <c r="V428" s="30">
        <f t="shared" si="103"/>
        <v>0</v>
      </c>
      <c r="W428" s="30">
        <f t="shared" si="109"/>
        <v>0</v>
      </c>
      <c r="X428" s="31">
        <f t="shared" si="105"/>
        <v>0</v>
      </c>
    </row>
    <row r="429" spans="2:24" ht="15" thickBot="1" x14ac:dyDescent="0.35">
      <c r="B429" s="58" t="s">
        <v>32</v>
      </c>
      <c r="C429" s="34">
        <f t="shared" si="96"/>
        <v>2020</v>
      </c>
      <c r="D429" s="35">
        <v>44041</v>
      </c>
      <c r="E429" s="25">
        <f t="shared" si="97"/>
        <v>1</v>
      </c>
      <c r="F429" s="28">
        <f>0</f>
        <v>0</v>
      </c>
      <c r="G429" s="26">
        <f t="shared" si="99"/>
        <v>15</v>
      </c>
      <c r="H429" s="25">
        <f t="shared" si="98"/>
        <v>6375</v>
      </c>
      <c r="I429" s="25">
        <f t="shared" si="106"/>
        <v>26600</v>
      </c>
      <c r="J429" s="37">
        <v>0</v>
      </c>
      <c r="K429" s="41">
        <f t="shared" si="107"/>
        <v>4078.3293827616567</v>
      </c>
      <c r="L429" s="28">
        <f t="shared" si="110"/>
        <v>9.8924999999999272</v>
      </c>
      <c r="M429" s="31">
        <f t="shared" si="111"/>
        <v>17439.646920200001</v>
      </c>
      <c r="N429" s="29">
        <f t="shared" si="104"/>
        <v>2.9999999999999997E-4</v>
      </c>
      <c r="O429" s="30">
        <f t="shared" si="100"/>
        <v>13.858000000000001</v>
      </c>
      <c r="P429" s="30">
        <f t="shared" si="101"/>
        <v>12</v>
      </c>
      <c r="Q429" s="31">
        <v>15</v>
      </c>
      <c r="R429" s="31">
        <v>50000</v>
      </c>
      <c r="S429" s="31">
        <f t="shared" si="108"/>
        <v>300000</v>
      </c>
      <c r="T429" s="32">
        <f>0</f>
        <v>0</v>
      </c>
      <c r="U429" s="31">
        <f t="shared" si="102"/>
        <v>0</v>
      </c>
      <c r="V429" s="30">
        <f t="shared" si="103"/>
        <v>0</v>
      </c>
      <c r="W429" s="30">
        <f t="shared" si="109"/>
        <v>0</v>
      </c>
      <c r="X429" s="31">
        <f t="shared" si="105"/>
        <v>0</v>
      </c>
    </row>
    <row r="430" spans="2:24" ht="15" thickBot="1" x14ac:dyDescent="0.35">
      <c r="B430" s="58" t="s">
        <v>32</v>
      </c>
      <c r="C430" s="34">
        <f t="shared" si="96"/>
        <v>2020</v>
      </c>
      <c r="D430" s="35">
        <v>44042</v>
      </c>
      <c r="E430" s="25">
        <f t="shared" si="97"/>
        <v>1</v>
      </c>
      <c r="F430" s="28">
        <f>0</f>
        <v>0</v>
      </c>
      <c r="G430" s="26">
        <f t="shared" si="99"/>
        <v>15</v>
      </c>
      <c r="H430" s="25">
        <f t="shared" si="98"/>
        <v>6390</v>
      </c>
      <c r="I430" s="25">
        <f t="shared" si="106"/>
        <v>26600</v>
      </c>
      <c r="J430" s="37">
        <v>0</v>
      </c>
      <c r="K430" s="41">
        <f t="shared" si="107"/>
        <v>4088.2263827616566</v>
      </c>
      <c r="L430" s="28">
        <f t="shared" si="110"/>
        <v>9.8969999999999345</v>
      </c>
      <c r="M430" s="31">
        <f t="shared" si="111"/>
        <v>17576.7995462</v>
      </c>
      <c r="N430" s="29">
        <f t="shared" si="104"/>
        <v>2.9999999999999997E-4</v>
      </c>
      <c r="O430" s="30">
        <f t="shared" si="100"/>
        <v>13.858000000000001</v>
      </c>
      <c r="P430" s="30">
        <f t="shared" si="101"/>
        <v>12</v>
      </c>
      <c r="Q430" s="31">
        <v>15</v>
      </c>
      <c r="R430" s="31">
        <v>50000</v>
      </c>
      <c r="S430" s="31">
        <f t="shared" si="108"/>
        <v>300000</v>
      </c>
      <c r="T430" s="32">
        <f>0</f>
        <v>0</v>
      </c>
      <c r="U430" s="31">
        <f t="shared" si="102"/>
        <v>0</v>
      </c>
      <c r="V430" s="30">
        <f t="shared" si="103"/>
        <v>0</v>
      </c>
      <c r="W430" s="30">
        <f t="shared" si="109"/>
        <v>0</v>
      </c>
      <c r="X430" s="31">
        <f t="shared" si="105"/>
        <v>0</v>
      </c>
    </row>
    <row r="431" spans="2:24" ht="15" thickBot="1" x14ac:dyDescent="0.35">
      <c r="B431" s="58" t="s">
        <v>32</v>
      </c>
      <c r="C431" s="34">
        <f t="shared" si="96"/>
        <v>2020</v>
      </c>
      <c r="D431" s="35">
        <v>44043</v>
      </c>
      <c r="E431" s="25">
        <f t="shared" si="97"/>
        <v>1</v>
      </c>
      <c r="F431" s="28">
        <f>0</f>
        <v>0</v>
      </c>
      <c r="G431" s="26">
        <f t="shared" si="99"/>
        <v>15</v>
      </c>
      <c r="H431" s="25">
        <f t="shared" si="98"/>
        <v>6405</v>
      </c>
      <c r="I431" s="25">
        <f t="shared" si="106"/>
        <v>26600</v>
      </c>
      <c r="J431" s="37">
        <v>0</v>
      </c>
      <c r="K431" s="41">
        <f t="shared" si="107"/>
        <v>4098.127882761657</v>
      </c>
      <c r="L431" s="28">
        <f t="shared" si="110"/>
        <v>9.9015000000003965</v>
      </c>
      <c r="M431" s="31">
        <f t="shared" si="111"/>
        <v>17714.014533200007</v>
      </c>
      <c r="N431" s="29">
        <f t="shared" si="104"/>
        <v>2.9999999999999997E-4</v>
      </c>
      <c r="O431" s="30">
        <f t="shared" si="100"/>
        <v>13.858000000000001</v>
      </c>
      <c r="P431" s="30">
        <f t="shared" si="101"/>
        <v>12</v>
      </c>
      <c r="Q431" s="31">
        <v>15</v>
      </c>
      <c r="R431" s="31">
        <v>50000</v>
      </c>
      <c r="S431" s="31">
        <f t="shared" si="108"/>
        <v>300000</v>
      </c>
      <c r="T431" s="32">
        <f>0</f>
        <v>0</v>
      </c>
      <c r="U431" s="31">
        <f t="shared" si="102"/>
        <v>0</v>
      </c>
      <c r="V431" s="30">
        <f t="shared" si="103"/>
        <v>0</v>
      </c>
      <c r="W431" s="30">
        <f t="shared" si="109"/>
        <v>0</v>
      </c>
      <c r="X431" s="31">
        <f t="shared" si="105"/>
        <v>0</v>
      </c>
    </row>
    <row r="432" spans="2:24" ht="15" thickBot="1" x14ac:dyDescent="0.35">
      <c r="B432" s="58" t="s">
        <v>32</v>
      </c>
      <c r="C432" s="34">
        <f t="shared" si="96"/>
        <v>2020</v>
      </c>
      <c r="D432" s="35">
        <v>44044</v>
      </c>
      <c r="E432" s="25">
        <f t="shared" si="97"/>
        <v>1</v>
      </c>
      <c r="F432" s="28">
        <f>0</f>
        <v>0</v>
      </c>
      <c r="G432" s="26">
        <f t="shared" si="99"/>
        <v>15</v>
      </c>
      <c r="H432" s="25">
        <f t="shared" si="98"/>
        <v>6420</v>
      </c>
      <c r="I432" s="25">
        <f t="shared" si="106"/>
        <v>26600</v>
      </c>
      <c r="J432" s="37">
        <v>0</v>
      </c>
      <c r="K432" s="41">
        <f t="shared" si="107"/>
        <v>4108.033882761657</v>
      </c>
      <c r="L432" s="28">
        <f t="shared" si="110"/>
        <v>9.9059999999999491</v>
      </c>
      <c r="M432" s="31">
        <f t="shared" si="111"/>
        <v>17851.291881200006</v>
      </c>
      <c r="N432" s="29">
        <f t="shared" si="104"/>
        <v>2.9999999999999997E-4</v>
      </c>
      <c r="O432" s="30">
        <f t="shared" si="100"/>
        <v>13.858000000000001</v>
      </c>
      <c r="P432" s="30">
        <f t="shared" si="101"/>
        <v>12</v>
      </c>
      <c r="Q432" s="31">
        <v>15</v>
      </c>
      <c r="R432" s="31">
        <v>50000</v>
      </c>
      <c r="S432" s="31">
        <f t="shared" si="108"/>
        <v>300000</v>
      </c>
      <c r="T432" s="32">
        <f>0</f>
        <v>0</v>
      </c>
      <c r="U432" s="31">
        <f t="shared" si="102"/>
        <v>0</v>
      </c>
      <c r="V432" s="30">
        <f t="shared" si="103"/>
        <v>0</v>
      </c>
      <c r="W432" s="30">
        <f t="shared" si="109"/>
        <v>0</v>
      </c>
      <c r="X432" s="31">
        <f t="shared" si="105"/>
        <v>0</v>
      </c>
    </row>
    <row r="433" spans="2:24" ht="15" thickBot="1" x14ac:dyDescent="0.35">
      <c r="B433" s="58" t="s">
        <v>32</v>
      </c>
      <c r="C433" s="34">
        <f t="shared" si="96"/>
        <v>2020</v>
      </c>
      <c r="D433" s="35">
        <v>44045</v>
      </c>
      <c r="E433" s="25">
        <f t="shared" si="97"/>
        <v>1</v>
      </c>
      <c r="F433" s="28">
        <f>0</f>
        <v>0</v>
      </c>
      <c r="G433" s="26">
        <f t="shared" si="99"/>
        <v>15</v>
      </c>
      <c r="H433" s="25">
        <f t="shared" si="98"/>
        <v>6435</v>
      </c>
      <c r="I433" s="25">
        <f t="shared" si="106"/>
        <v>26600</v>
      </c>
      <c r="J433" s="37">
        <v>0</v>
      </c>
      <c r="K433" s="41">
        <f t="shared" si="107"/>
        <v>4117.9443827616569</v>
      </c>
      <c r="L433" s="28">
        <f t="shared" si="110"/>
        <v>9.9104999999999563</v>
      </c>
      <c r="M433" s="31">
        <f t="shared" si="111"/>
        <v>17988.631590200006</v>
      </c>
      <c r="N433" s="29">
        <f t="shared" si="104"/>
        <v>2.9999999999999997E-4</v>
      </c>
      <c r="O433" s="30">
        <f t="shared" si="100"/>
        <v>13.858000000000001</v>
      </c>
      <c r="P433" s="30">
        <f t="shared" si="101"/>
        <v>12</v>
      </c>
      <c r="Q433" s="31">
        <v>15</v>
      </c>
      <c r="R433" s="31">
        <v>50000</v>
      </c>
      <c r="S433" s="31">
        <f t="shared" si="108"/>
        <v>300000</v>
      </c>
      <c r="T433" s="32">
        <f>0</f>
        <v>0</v>
      </c>
      <c r="U433" s="31">
        <f t="shared" si="102"/>
        <v>0</v>
      </c>
      <c r="V433" s="30">
        <f t="shared" si="103"/>
        <v>0</v>
      </c>
      <c r="W433" s="30">
        <f t="shared" si="109"/>
        <v>0</v>
      </c>
      <c r="X433" s="31">
        <f t="shared" si="105"/>
        <v>0</v>
      </c>
    </row>
    <row r="434" spans="2:24" ht="15" thickBot="1" x14ac:dyDescent="0.35">
      <c r="B434" s="58" t="s">
        <v>32</v>
      </c>
      <c r="C434" s="34">
        <f t="shared" si="96"/>
        <v>2020</v>
      </c>
      <c r="D434" s="35">
        <v>44046</v>
      </c>
      <c r="E434" s="25">
        <f t="shared" si="97"/>
        <v>1</v>
      </c>
      <c r="F434" s="28">
        <f>0</f>
        <v>0</v>
      </c>
      <c r="G434" s="26">
        <f t="shared" si="99"/>
        <v>15</v>
      </c>
      <c r="H434" s="25">
        <f t="shared" si="98"/>
        <v>6450</v>
      </c>
      <c r="I434" s="25">
        <f t="shared" si="106"/>
        <v>26600</v>
      </c>
      <c r="J434" s="37">
        <v>0</v>
      </c>
      <c r="K434" s="41">
        <f t="shared" si="107"/>
        <v>4127.8593827616569</v>
      </c>
      <c r="L434" s="28">
        <f t="shared" si="110"/>
        <v>9.9149999999999636</v>
      </c>
      <c r="M434" s="31">
        <f t="shared" si="111"/>
        <v>18126.033660200006</v>
      </c>
      <c r="N434" s="29">
        <f t="shared" si="104"/>
        <v>2.9999999999999997E-4</v>
      </c>
      <c r="O434" s="30">
        <f t="shared" si="100"/>
        <v>13.858000000000001</v>
      </c>
      <c r="P434" s="30">
        <f t="shared" si="101"/>
        <v>12</v>
      </c>
      <c r="Q434" s="31">
        <v>15</v>
      </c>
      <c r="R434" s="31">
        <v>50000</v>
      </c>
      <c r="S434" s="31">
        <f t="shared" si="108"/>
        <v>300000</v>
      </c>
      <c r="T434" s="32">
        <f>0</f>
        <v>0</v>
      </c>
      <c r="U434" s="31">
        <f t="shared" si="102"/>
        <v>0</v>
      </c>
      <c r="V434" s="30">
        <f t="shared" si="103"/>
        <v>0</v>
      </c>
      <c r="W434" s="30">
        <f t="shared" si="109"/>
        <v>0</v>
      </c>
      <c r="X434" s="31">
        <f t="shared" si="105"/>
        <v>0</v>
      </c>
    </row>
    <row r="435" spans="2:24" ht="15" thickBot="1" x14ac:dyDescent="0.35">
      <c r="B435" s="58" t="s">
        <v>32</v>
      </c>
      <c r="C435" s="34">
        <f t="shared" ref="C435:C498" si="112">YEAR(D435)</f>
        <v>2020</v>
      </c>
      <c r="D435" s="35">
        <v>44047</v>
      </c>
      <c r="E435" s="25">
        <f t="shared" ref="E435:E498" si="113">E434+F435</f>
        <v>1</v>
      </c>
      <c r="F435" s="28">
        <f>0</f>
        <v>0</v>
      </c>
      <c r="G435" s="26">
        <f t="shared" si="99"/>
        <v>15</v>
      </c>
      <c r="H435" s="25">
        <f t="shared" ref="H435:H498" si="114">H434+G435</f>
        <v>6465</v>
      </c>
      <c r="I435" s="25">
        <f t="shared" si="106"/>
        <v>26600</v>
      </c>
      <c r="J435" s="37">
        <v>0</v>
      </c>
      <c r="K435" s="41">
        <f t="shared" si="107"/>
        <v>4137.7788827616569</v>
      </c>
      <c r="L435" s="28">
        <f t="shared" si="110"/>
        <v>9.9194999999999709</v>
      </c>
      <c r="M435" s="31">
        <f t="shared" si="111"/>
        <v>18263.498091200006</v>
      </c>
      <c r="N435" s="29">
        <f t="shared" si="104"/>
        <v>2.9999999999999997E-4</v>
      </c>
      <c r="O435" s="30">
        <f t="shared" si="100"/>
        <v>13.858000000000001</v>
      </c>
      <c r="P435" s="30">
        <f t="shared" si="101"/>
        <v>12</v>
      </c>
      <c r="Q435" s="31">
        <v>15</v>
      </c>
      <c r="R435" s="31">
        <v>50000</v>
      </c>
      <c r="S435" s="31">
        <f t="shared" si="108"/>
        <v>300000</v>
      </c>
      <c r="T435" s="32">
        <f>0</f>
        <v>0</v>
      </c>
      <c r="U435" s="31">
        <f t="shared" si="102"/>
        <v>0</v>
      </c>
      <c r="V435" s="30">
        <f t="shared" si="103"/>
        <v>0</v>
      </c>
      <c r="W435" s="30">
        <f t="shared" si="109"/>
        <v>0</v>
      </c>
      <c r="X435" s="31">
        <f t="shared" si="105"/>
        <v>0</v>
      </c>
    </row>
    <row r="436" spans="2:24" ht="15" thickBot="1" x14ac:dyDescent="0.35">
      <c r="B436" s="58" t="s">
        <v>32</v>
      </c>
      <c r="C436" s="34">
        <f t="shared" si="112"/>
        <v>2020</v>
      </c>
      <c r="D436" s="35">
        <v>44048</v>
      </c>
      <c r="E436" s="25">
        <f t="shared" si="113"/>
        <v>1</v>
      </c>
      <c r="F436" s="28">
        <f>0</f>
        <v>0</v>
      </c>
      <c r="G436" s="26">
        <f t="shared" si="99"/>
        <v>15</v>
      </c>
      <c r="H436" s="25">
        <f t="shared" si="114"/>
        <v>6480</v>
      </c>
      <c r="I436" s="25">
        <f t="shared" si="106"/>
        <v>26600</v>
      </c>
      <c r="J436" s="37">
        <v>0</v>
      </c>
      <c r="K436" s="41">
        <f t="shared" si="107"/>
        <v>4147.7028827616568</v>
      </c>
      <c r="L436" s="28">
        <f t="shared" si="110"/>
        <v>9.9239999999999782</v>
      </c>
      <c r="M436" s="31">
        <f t="shared" si="111"/>
        <v>18401.024883200007</v>
      </c>
      <c r="N436" s="29">
        <f t="shared" si="104"/>
        <v>2.9999999999999997E-4</v>
      </c>
      <c r="O436" s="30">
        <f t="shared" si="100"/>
        <v>13.858000000000001</v>
      </c>
      <c r="P436" s="30">
        <f t="shared" si="101"/>
        <v>12</v>
      </c>
      <c r="Q436" s="31">
        <v>15</v>
      </c>
      <c r="R436" s="31">
        <v>50000</v>
      </c>
      <c r="S436" s="31">
        <f t="shared" si="108"/>
        <v>300000</v>
      </c>
      <c r="T436" s="32">
        <f>0</f>
        <v>0</v>
      </c>
      <c r="U436" s="31">
        <f t="shared" si="102"/>
        <v>0</v>
      </c>
      <c r="V436" s="30">
        <f t="shared" si="103"/>
        <v>0</v>
      </c>
      <c r="W436" s="30">
        <f t="shared" si="109"/>
        <v>0</v>
      </c>
      <c r="X436" s="31">
        <f t="shared" si="105"/>
        <v>0</v>
      </c>
    </row>
    <row r="437" spans="2:24" ht="15" thickBot="1" x14ac:dyDescent="0.35">
      <c r="B437" s="58" t="s">
        <v>32</v>
      </c>
      <c r="C437" s="34">
        <f t="shared" si="112"/>
        <v>2020</v>
      </c>
      <c r="D437" s="35">
        <v>44049</v>
      </c>
      <c r="E437" s="25">
        <f t="shared" si="113"/>
        <v>1</v>
      </c>
      <c r="F437" s="28">
        <f>0</f>
        <v>0</v>
      </c>
      <c r="G437" s="26">
        <f t="shared" si="99"/>
        <v>15</v>
      </c>
      <c r="H437" s="25">
        <f t="shared" si="114"/>
        <v>6495</v>
      </c>
      <c r="I437" s="25">
        <f t="shared" si="106"/>
        <v>26600</v>
      </c>
      <c r="J437" s="37">
        <v>0</v>
      </c>
      <c r="K437" s="41">
        <f t="shared" si="107"/>
        <v>4157.6313827616568</v>
      </c>
      <c r="L437" s="28">
        <f t="shared" si="110"/>
        <v>9.9284999999999854</v>
      </c>
      <c r="M437" s="31">
        <f t="shared" si="111"/>
        <v>18538.614036200008</v>
      </c>
      <c r="N437" s="29">
        <f t="shared" si="104"/>
        <v>2.9999999999999997E-4</v>
      </c>
      <c r="O437" s="30">
        <f t="shared" si="100"/>
        <v>13.858000000000001</v>
      </c>
      <c r="P437" s="30">
        <f t="shared" si="101"/>
        <v>12</v>
      </c>
      <c r="Q437" s="31">
        <v>15</v>
      </c>
      <c r="R437" s="31">
        <v>50000</v>
      </c>
      <c r="S437" s="31">
        <f t="shared" si="108"/>
        <v>300000</v>
      </c>
      <c r="T437" s="32">
        <f>0</f>
        <v>0</v>
      </c>
      <c r="U437" s="31">
        <f t="shared" si="102"/>
        <v>0</v>
      </c>
      <c r="V437" s="30">
        <f t="shared" si="103"/>
        <v>0</v>
      </c>
      <c r="W437" s="30">
        <f t="shared" si="109"/>
        <v>0</v>
      </c>
      <c r="X437" s="31">
        <f t="shared" si="105"/>
        <v>0</v>
      </c>
    </row>
    <row r="438" spans="2:24" ht="15" thickBot="1" x14ac:dyDescent="0.35">
      <c r="B438" s="58" t="s">
        <v>32</v>
      </c>
      <c r="C438" s="34">
        <f t="shared" si="112"/>
        <v>2020</v>
      </c>
      <c r="D438" s="35">
        <v>44050</v>
      </c>
      <c r="E438" s="25">
        <f t="shared" si="113"/>
        <v>1</v>
      </c>
      <c r="F438" s="28">
        <f>0</f>
        <v>0</v>
      </c>
      <c r="G438" s="26">
        <f t="shared" si="99"/>
        <v>15</v>
      </c>
      <c r="H438" s="25">
        <f t="shared" si="114"/>
        <v>6510</v>
      </c>
      <c r="I438" s="25">
        <f t="shared" si="106"/>
        <v>26600</v>
      </c>
      <c r="J438" s="37">
        <v>0</v>
      </c>
      <c r="K438" s="41">
        <f t="shared" si="107"/>
        <v>4167.5643827616568</v>
      </c>
      <c r="L438" s="28">
        <f t="shared" si="110"/>
        <v>9.9329999999999927</v>
      </c>
      <c r="M438" s="31">
        <f t="shared" si="111"/>
        <v>18676.265550200009</v>
      </c>
      <c r="N438" s="29">
        <f t="shared" si="104"/>
        <v>2.9999999999999997E-4</v>
      </c>
      <c r="O438" s="30">
        <f t="shared" si="100"/>
        <v>13.858000000000001</v>
      </c>
      <c r="P438" s="30">
        <f t="shared" si="101"/>
        <v>12</v>
      </c>
      <c r="Q438" s="31">
        <v>15</v>
      </c>
      <c r="R438" s="31">
        <v>50000</v>
      </c>
      <c r="S438" s="31">
        <f t="shared" si="108"/>
        <v>300000</v>
      </c>
      <c r="T438" s="32">
        <f>0</f>
        <v>0</v>
      </c>
      <c r="U438" s="31">
        <f t="shared" si="102"/>
        <v>0</v>
      </c>
      <c r="V438" s="30">
        <f t="shared" si="103"/>
        <v>0</v>
      </c>
      <c r="W438" s="30">
        <f t="shared" si="109"/>
        <v>0</v>
      </c>
      <c r="X438" s="31">
        <f t="shared" si="105"/>
        <v>0</v>
      </c>
    </row>
    <row r="439" spans="2:24" ht="15" thickBot="1" x14ac:dyDescent="0.35">
      <c r="B439" s="58" t="s">
        <v>32</v>
      </c>
      <c r="C439" s="34">
        <f t="shared" si="112"/>
        <v>2020</v>
      </c>
      <c r="D439" s="35">
        <v>44051</v>
      </c>
      <c r="E439" s="25">
        <f t="shared" si="113"/>
        <v>1</v>
      </c>
      <c r="F439" s="28">
        <f>0</f>
        <v>0</v>
      </c>
      <c r="G439" s="26">
        <f t="shared" si="99"/>
        <v>15</v>
      </c>
      <c r="H439" s="25">
        <f t="shared" si="114"/>
        <v>6525</v>
      </c>
      <c r="I439" s="25">
        <f t="shared" si="106"/>
        <v>26600</v>
      </c>
      <c r="J439" s="37">
        <v>0</v>
      </c>
      <c r="K439" s="41">
        <f t="shared" si="107"/>
        <v>4177.5018827616568</v>
      </c>
      <c r="L439" s="28">
        <f t="shared" si="110"/>
        <v>9.9375</v>
      </c>
      <c r="M439" s="31">
        <f t="shared" si="111"/>
        <v>18813.97942520001</v>
      </c>
      <c r="N439" s="29">
        <f t="shared" si="104"/>
        <v>2.9999999999999997E-4</v>
      </c>
      <c r="O439" s="30">
        <f t="shared" si="100"/>
        <v>13.858000000000001</v>
      </c>
      <c r="P439" s="30">
        <f t="shared" si="101"/>
        <v>12</v>
      </c>
      <c r="Q439" s="31">
        <v>15</v>
      </c>
      <c r="R439" s="31">
        <v>50000</v>
      </c>
      <c r="S439" s="31">
        <f t="shared" si="108"/>
        <v>300000</v>
      </c>
      <c r="T439" s="32">
        <f>0</f>
        <v>0</v>
      </c>
      <c r="U439" s="31">
        <f t="shared" si="102"/>
        <v>0</v>
      </c>
      <c r="V439" s="30">
        <f t="shared" si="103"/>
        <v>0</v>
      </c>
      <c r="W439" s="30">
        <f t="shared" si="109"/>
        <v>0</v>
      </c>
      <c r="X439" s="31">
        <f t="shared" si="105"/>
        <v>0</v>
      </c>
    </row>
    <row r="440" spans="2:24" ht="15" thickBot="1" x14ac:dyDescent="0.35">
      <c r="B440" s="58" t="s">
        <v>32</v>
      </c>
      <c r="C440" s="34">
        <f t="shared" si="112"/>
        <v>2020</v>
      </c>
      <c r="D440" s="35">
        <v>44052</v>
      </c>
      <c r="E440" s="25">
        <f t="shared" si="113"/>
        <v>1</v>
      </c>
      <c r="F440" s="28">
        <f>0</f>
        <v>0</v>
      </c>
      <c r="G440" s="26">
        <f t="shared" si="99"/>
        <v>15</v>
      </c>
      <c r="H440" s="25">
        <f t="shared" si="114"/>
        <v>6540</v>
      </c>
      <c r="I440" s="25">
        <f t="shared" si="106"/>
        <v>26600</v>
      </c>
      <c r="J440" s="37">
        <v>0</v>
      </c>
      <c r="K440" s="41">
        <f t="shared" si="107"/>
        <v>4187.4438827616568</v>
      </c>
      <c r="L440" s="28">
        <f t="shared" si="110"/>
        <v>9.9420000000000073</v>
      </c>
      <c r="M440" s="31">
        <f t="shared" si="111"/>
        <v>18951.755661200012</v>
      </c>
      <c r="N440" s="29">
        <f t="shared" si="104"/>
        <v>2.9999999999999997E-4</v>
      </c>
      <c r="O440" s="30">
        <f t="shared" si="100"/>
        <v>13.858000000000001</v>
      </c>
      <c r="P440" s="30">
        <f t="shared" si="101"/>
        <v>12</v>
      </c>
      <c r="Q440" s="31">
        <v>15</v>
      </c>
      <c r="R440" s="31">
        <v>50000</v>
      </c>
      <c r="S440" s="31">
        <f t="shared" si="108"/>
        <v>300000</v>
      </c>
      <c r="T440" s="32">
        <f>0</f>
        <v>0</v>
      </c>
      <c r="U440" s="31">
        <f t="shared" si="102"/>
        <v>0</v>
      </c>
      <c r="V440" s="30">
        <f t="shared" si="103"/>
        <v>0</v>
      </c>
      <c r="W440" s="30">
        <f t="shared" si="109"/>
        <v>0</v>
      </c>
      <c r="X440" s="31">
        <f t="shared" si="105"/>
        <v>0</v>
      </c>
    </row>
    <row r="441" spans="2:24" ht="15" thickBot="1" x14ac:dyDescent="0.35">
      <c r="B441" s="58" t="s">
        <v>32</v>
      </c>
      <c r="C441" s="34">
        <f t="shared" si="112"/>
        <v>2020</v>
      </c>
      <c r="D441" s="35">
        <v>44053</v>
      </c>
      <c r="E441" s="25">
        <f t="shared" si="113"/>
        <v>1</v>
      </c>
      <c r="F441" s="28">
        <f>0</f>
        <v>0</v>
      </c>
      <c r="G441" s="26">
        <f t="shared" si="99"/>
        <v>15</v>
      </c>
      <c r="H441" s="25">
        <f t="shared" si="114"/>
        <v>6555</v>
      </c>
      <c r="I441" s="25">
        <f t="shared" si="106"/>
        <v>26600</v>
      </c>
      <c r="J441" s="37">
        <v>0</v>
      </c>
      <c r="K441" s="41">
        <f t="shared" si="107"/>
        <v>4197.3903827616568</v>
      </c>
      <c r="L441" s="28">
        <f t="shared" si="110"/>
        <v>9.9465000000000146</v>
      </c>
      <c r="M441" s="31">
        <f t="shared" si="111"/>
        <v>19089.594258200013</v>
      </c>
      <c r="N441" s="29">
        <f t="shared" si="104"/>
        <v>2.9999999999999997E-4</v>
      </c>
      <c r="O441" s="30">
        <f t="shared" si="100"/>
        <v>13.858000000000001</v>
      </c>
      <c r="P441" s="30">
        <f t="shared" si="101"/>
        <v>12</v>
      </c>
      <c r="Q441" s="31">
        <v>15</v>
      </c>
      <c r="R441" s="31">
        <v>50000</v>
      </c>
      <c r="S441" s="31">
        <f t="shared" si="108"/>
        <v>300000</v>
      </c>
      <c r="T441" s="32">
        <f>0</f>
        <v>0</v>
      </c>
      <c r="U441" s="31">
        <f t="shared" si="102"/>
        <v>0</v>
      </c>
      <c r="V441" s="30">
        <f t="shared" si="103"/>
        <v>0</v>
      </c>
      <c r="W441" s="30">
        <f t="shared" si="109"/>
        <v>0</v>
      </c>
      <c r="X441" s="31">
        <f t="shared" si="105"/>
        <v>0</v>
      </c>
    </row>
    <row r="442" spans="2:24" ht="15" thickBot="1" x14ac:dyDescent="0.35">
      <c r="B442" s="58" t="s">
        <v>32</v>
      </c>
      <c r="C442" s="34">
        <f t="shared" si="112"/>
        <v>2020</v>
      </c>
      <c r="D442" s="35">
        <v>44054</v>
      </c>
      <c r="E442" s="25">
        <f t="shared" si="113"/>
        <v>1</v>
      </c>
      <c r="F442" s="28">
        <f>0</f>
        <v>0</v>
      </c>
      <c r="G442" s="26">
        <f t="shared" si="99"/>
        <v>15</v>
      </c>
      <c r="H442" s="25">
        <f t="shared" si="114"/>
        <v>6570</v>
      </c>
      <c r="I442" s="25">
        <f t="shared" si="106"/>
        <v>26600</v>
      </c>
      <c r="J442" s="37">
        <v>0</v>
      </c>
      <c r="K442" s="41">
        <f t="shared" si="107"/>
        <v>4207.3413827616569</v>
      </c>
      <c r="L442" s="28">
        <f t="shared" si="110"/>
        <v>9.9510000000000218</v>
      </c>
      <c r="M442" s="31">
        <f t="shared" si="111"/>
        <v>19227.495216200015</v>
      </c>
      <c r="N442" s="29">
        <f t="shared" si="104"/>
        <v>2.9999999999999997E-4</v>
      </c>
      <c r="O442" s="30">
        <f t="shared" si="100"/>
        <v>13.858000000000001</v>
      </c>
      <c r="P442" s="30">
        <f t="shared" si="101"/>
        <v>12</v>
      </c>
      <c r="Q442" s="31">
        <v>15</v>
      </c>
      <c r="R442" s="31">
        <v>50000</v>
      </c>
      <c r="S442" s="31">
        <f t="shared" si="108"/>
        <v>300000</v>
      </c>
      <c r="T442" s="32">
        <f>0</f>
        <v>0</v>
      </c>
      <c r="U442" s="31">
        <f t="shared" si="102"/>
        <v>0</v>
      </c>
      <c r="V442" s="30">
        <f t="shared" si="103"/>
        <v>0</v>
      </c>
      <c r="W442" s="30">
        <f t="shared" si="109"/>
        <v>0</v>
      </c>
      <c r="X442" s="31">
        <f t="shared" si="105"/>
        <v>0</v>
      </c>
    </row>
    <row r="443" spans="2:24" ht="15" thickBot="1" x14ac:dyDescent="0.35">
      <c r="B443" s="58" t="s">
        <v>32</v>
      </c>
      <c r="C443" s="34">
        <f t="shared" si="112"/>
        <v>2020</v>
      </c>
      <c r="D443" s="35">
        <v>44055</v>
      </c>
      <c r="E443" s="25">
        <f t="shared" si="113"/>
        <v>1</v>
      </c>
      <c r="F443" s="28">
        <f>0</f>
        <v>0</v>
      </c>
      <c r="G443" s="26">
        <f t="shared" si="99"/>
        <v>15</v>
      </c>
      <c r="H443" s="25">
        <f t="shared" si="114"/>
        <v>6585</v>
      </c>
      <c r="I443" s="25">
        <f t="shared" si="106"/>
        <v>26600</v>
      </c>
      <c r="J443" s="37">
        <v>0</v>
      </c>
      <c r="K443" s="41">
        <f t="shared" si="107"/>
        <v>4217.2968827616569</v>
      </c>
      <c r="L443" s="28">
        <f t="shared" si="110"/>
        <v>9.9555000000000291</v>
      </c>
      <c r="M443" s="31">
        <f t="shared" si="111"/>
        <v>19365.458535200014</v>
      </c>
      <c r="N443" s="29">
        <f t="shared" si="104"/>
        <v>2.9999999999999997E-4</v>
      </c>
      <c r="O443" s="30">
        <f t="shared" si="100"/>
        <v>13.858000000000001</v>
      </c>
      <c r="P443" s="30">
        <f t="shared" si="101"/>
        <v>12</v>
      </c>
      <c r="Q443" s="31">
        <v>15</v>
      </c>
      <c r="R443" s="31">
        <v>50000</v>
      </c>
      <c r="S443" s="31">
        <f t="shared" si="108"/>
        <v>300000</v>
      </c>
      <c r="T443" s="32">
        <f>0</f>
        <v>0</v>
      </c>
      <c r="U443" s="31">
        <f t="shared" si="102"/>
        <v>0</v>
      </c>
      <c r="V443" s="30">
        <f t="shared" si="103"/>
        <v>0</v>
      </c>
      <c r="W443" s="30">
        <f t="shared" si="109"/>
        <v>0</v>
      </c>
      <c r="X443" s="31">
        <f t="shared" si="105"/>
        <v>0</v>
      </c>
    </row>
    <row r="444" spans="2:24" ht="15" thickBot="1" x14ac:dyDescent="0.35">
      <c r="B444" s="58" t="s">
        <v>32</v>
      </c>
      <c r="C444" s="34">
        <f t="shared" si="112"/>
        <v>2020</v>
      </c>
      <c r="D444" s="35">
        <v>44056</v>
      </c>
      <c r="E444" s="25">
        <f t="shared" si="113"/>
        <v>1</v>
      </c>
      <c r="F444" s="28">
        <f>0</f>
        <v>0</v>
      </c>
      <c r="G444" s="26">
        <f t="shared" si="99"/>
        <v>15</v>
      </c>
      <c r="H444" s="25">
        <f t="shared" si="114"/>
        <v>6600</v>
      </c>
      <c r="I444" s="25">
        <f t="shared" si="106"/>
        <v>26600</v>
      </c>
      <c r="J444" s="37">
        <v>0</v>
      </c>
      <c r="K444" s="41">
        <f t="shared" si="107"/>
        <v>4227.2568827616569</v>
      </c>
      <c r="L444" s="28">
        <f t="shared" si="110"/>
        <v>9.9600000000000364</v>
      </c>
      <c r="M444" s="31">
        <f t="shared" si="111"/>
        <v>19503.484215200013</v>
      </c>
      <c r="N444" s="29">
        <f t="shared" si="104"/>
        <v>2.9999999999999997E-4</v>
      </c>
      <c r="O444" s="30">
        <f t="shared" si="100"/>
        <v>13.858000000000001</v>
      </c>
      <c r="P444" s="30">
        <f t="shared" si="101"/>
        <v>12</v>
      </c>
      <c r="Q444" s="31">
        <v>15</v>
      </c>
      <c r="R444" s="31">
        <v>50000</v>
      </c>
      <c r="S444" s="31">
        <f t="shared" si="108"/>
        <v>300000</v>
      </c>
      <c r="T444" s="32">
        <f>0</f>
        <v>0</v>
      </c>
      <c r="U444" s="31">
        <f t="shared" si="102"/>
        <v>0</v>
      </c>
      <c r="V444" s="30">
        <f t="shared" si="103"/>
        <v>0</v>
      </c>
      <c r="W444" s="30">
        <f t="shared" si="109"/>
        <v>0</v>
      </c>
      <c r="X444" s="31">
        <f t="shared" si="105"/>
        <v>0</v>
      </c>
    </row>
    <row r="445" spans="2:24" ht="15" thickBot="1" x14ac:dyDescent="0.35">
      <c r="B445" s="58" t="s">
        <v>32</v>
      </c>
      <c r="C445" s="34">
        <f t="shared" si="112"/>
        <v>2020</v>
      </c>
      <c r="D445" s="35">
        <v>44057</v>
      </c>
      <c r="E445" s="25">
        <f t="shared" si="113"/>
        <v>1</v>
      </c>
      <c r="F445" s="28">
        <f>0</f>
        <v>0</v>
      </c>
      <c r="G445" s="26">
        <f t="shared" si="99"/>
        <v>15</v>
      </c>
      <c r="H445" s="25">
        <f t="shared" si="114"/>
        <v>6615</v>
      </c>
      <c r="I445" s="25">
        <f t="shared" si="106"/>
        <v>26600</v>
      </c>
      <c r="J445" s="37">
        <v>0</v>
      </c>
      <c r="K445" s="41">
        <f t="shared" si="107"/>
        <v>4237.221382761657</v>
      </c>
      <c r="L445" s="28">
        <f t="shared" si="110"/>
        <v>9.9645000000000437</v>
      </c>
      <c r="M445" s="31">
        <f t="shared" si="111"/>
        <v>19641.572256200012</v>
      </c>
      <c r="N445" s="29">
        <f t="shared" si="104"/>
        <v>2.9999999999999997E-4</v>
      </c>
      <c r="O445" s="30">
        <f t="shared" si="100"/>
        <v>13.858000000000001</v>
      </c>
      <c r="P445" s="30">
        <f t="shared" si="101"/>
        <v>12</v>
      </c>
      <c r="Q445" s="31">
        <v>15</v>
      </c>
      <c r="R445" s="31">
        <v>50000</v>
      </c>
      <c r="S445" s="31">
        <f t="shared" si="108"/>
        <v>300000</v>
      </c>
      <c r="T445" s="32">
        <f>0</f>
        <v>0</v>
      </c>
      <c r="U445" s="31">
        <f t="shared" si="102"/>
        <v>0</v>
      </c>
      <c r="V445" s="30">
        <f t="shared" si="103"/>
        <v>0</v>
      </c>
      <c r="W445" s="30">
        <f t="shared" si="109"/>
        <v>0</v>
      </c>
      <c r="X445" s="31">
        <f t="shared" si="105"/>
        <v>0</v>
      </c>
    </row>
    <row r="446" spans="2:24" ht="15" thickBot="1" x14ac:dyDescent="0.35">
      <c r="B446" s="58" t="s">
        <v>32</v>
      </c>
      <c r="C446" s="34">
        <f t="shared" si="112"/>
        <v>2020</v>
      </c>
      <c r="D446" s="35">
        <v>44058</v>
      </c>
      <c r="E446" s="25">
        <f t="shared" si="113"/>
        <v>1</v>
      </c>
      <c r="F446" s="28">
        <f>0</f>
        <v>0</v>
      </c>
      <c r="G446" s="26">
        <f t="shared" si="99"/>
        <v>15</v>
      </c>
      <c r="H446" s="25">
        <f t="shared" si="114"/>
        <v>6630</v>
      </c>
      <c r="I446" s="25">
        <f t="shared" si="106"/>
        <v>26600</v>
      </c>
      <c r="J446" s="37">
        <v>0</v>
      </c>
      <c r="K446" s="41">
        <f t="shared" si="107"/>
        <v>4247.190382761657</v>
      </c>
      <c r="L446" s="28">
        <f t="shared" si="110"/>
        <v>9.9690000000000509</v>
      </c>
      <c r="M446" s="31">
        <f t="shared" si="111"/>
        <v>19779.722658200011</v>
      </c>
      <c r="N446" s="29">
        <f t="shared" si="104"/>
        <v>2.9999999999999997E-4</v>
      </c>
      <c r="O446" s="30">
        <f t="shared" si="100"/>
        <v>13.858000000000001</v>
      </c>
      <c r="P446" s="30">
        <f t="shared" si="101"/>
        <v>12</v>
      </c>
      <c r="Q446" s="31">
        <v>15</v>
      </c>
      <c r="R446" s="31">
        <v>50000</v>
      </c>
      <c r="S446" s="31">
        <f t="shared" si="108"/>
        <v>300000</v>
      </c>
      <c r="T446" s="32">
        <f>0</f>
        <v>0</v>
      </c>
      <c r="U446" s="31">
        <f t="shared" si="102"/>
        <v>0</v>
      </c>
      <c r="V446" s="30">
        <f t="shared" si="103"/>
        <v>0</v>
      </c>
      <c r="W446" s="30">
        <f t="shared" si="109"/>
        <v>0</v>
      </c>
      <c r="X446" s="31">
        <f t="shared" si="105"/>
        <v>0</v>
      </c>
    </row>
    <row r="447" spans="2:24" ht="15" thickBot="1" x14ac:dyDescent="0.35">
      <c r="B447" s="58" t="s">
        <v>32</v>
      </c>
      <c r="C447" s="34">
        <f t="shared" si="112"/>
        <v>2020</v>
      </c>
      <c r="D447" s="35">
        <v>44059</v>
      </c>
      <c r="E447" s="25">
        <f t="shared" si="113"/>
        <v>1</v>
      </c>
      <c r="F447" s="28">
        <f>0</f>
        <v>0</v>
      </c>
      <c r="G447" s="26">
        <f t="shared" si="99"/>
        <v>15</v>
      </c>
      <c r="H447" s="25">
        <f t="shared" si="114"/>
        <v>6645</v>
      </c>
      <c r="I447" s="25">
        <f t="shared" si="106"/>
        <v>26600</v>
      </c>
      <c r="J447" s="37">
        <v>0</v>
      </c>
      <c r="K447" s="41">
        <f t="shared" si="107"/>
        <v>4257.1638827616571</v>
      </c>
      <c r="L447" s="28">
        <f t="shared" si="110"/>
        <v>9.9735000000000582</v>
      </c>
      <c r="M447" s="31">
        <f t="shared" si="111"/>
        <v>19917.935421200011</v>
      </c>
      <c r="N447" s="29">
        <f t="shared" si="104"/>
        <v>2.9999999999999997E-4</v>
      </c>
      <c r="O447" s="30">
        <f t="shared" si="100"/>
        <v>13.858000000000001</v>
      </c>
      <c r="P447" s="30">
        <f t="shared" si="101"/>
        <v>12</v>
      </c>
      <c r="Q447" s="31">
        <v>15</v>
      </c>
      <c r="R447" s="31">
        <v>50000</v>
      </c>
      <c r="S447" s="31">
        <f t="shared" si="108"/>
        <v>300000</v>
      </c>
      <c r="T447" s="32">
        <f>0</f>
        <v>0</v>
      </c>
      <c r="U447" s="31">
        <f t="shared" si="102"/>
        <v>0</v>
      </c>
      <c r="V447" s="30">
        <f t="shared" si="103"/>
        <v>0</v>
      </c>
      <c r="W447" s="30">
        <f t="shared" si="109"/>
        <v>0</v>
      </c>
      <c r="X447" s="31">
        <f t="shared" si="105"/>
        <v>0</v>
      </c>
    </row>
    <row r="448" spans="2:24" ht="15" thickBot="1" x14ac:dyDescent="0.35">
      <c r="B448" s="58" t="s">
        <v>32</v>
      </c>
      <c r="C448" s="34">
        <f t="shared" si="112"/>
        <v>2020</v>
      </c>
      <c r="D448" s="35">
        <v>44060</v>
      </c>
      <c r="E448" s="25">
        <f t="shared" si="113"/>
        <v>1</v>
      </c>
      <c r="F448" s="28">
        <f>0</f>
        <v>0</v>
      </c>
      <c r="G448" s="26">
        <f t="shared" si="99"/>
        <v>15</v>
      </c>
      <c r="H448" s="25">
        <f t="shared" si="114"/>
        <v>6660</v>
      </c>
      <c r="I448" s="25">
        <f t="shared" si="106"/>
        <v>26600</v>
      </c>
      <c r="J448" s="37">
        <v>0</v>
      </c>
      <c r="K448" s="41">
        <f t="shared" si="107"/>
        <v>4267.1418827616571</v>
      </c>
      <c r="L448" s="28">
        <f t="shared" si="110"/>
        <v>9.9780000000000655</v>
      </c>
      <c r="M448" s="31">
        <f t="shared" si="111"/>
        <v>20056.210545200011</v>
      </c>
      <c r="N448" s="29">
        <f t="shared" si="104"/>
        <v>2.9999999999999997E-4</v>
      </c>
      <c r="O448" s="30">
        <f t="shared" si="100"/>
        <v>13.858000000000001</v>
      </c>
      <c r="P448" s="30">
        <f t="shared" si="101"/>
        <v>12</v>
      </c>
      <c r="Q448" s="31">
        <v>15</v>
      </c>
      <c r="R448" s="31">
        <v>50000</v>
      </c>
      <c r="S448" s="31">
        <f t="shared" si="108"/>
        <v>300000</v>
      </c>
      <c r="T448" s="32">
        <f>0</f>
        <v>0</v>
      </c>
      <c r="U448" s="31">
        <f t="shared" si="102"/>
        <v>0</v>
      </c>
      <c r="V448" s="30">
        <f t="shared" si="103"/>
        <v>0</v>
      </c>
      <c r="W448" s="30">
        <f t="shared" si="109"/>
        <v>0</v>
      </c>
      <c r="X448" s="31">
        <f t="shared" si="105"/>
        <v>0</v>
      </c>
    </row>
    <row r="449" spans="2:24" ht="15" thickBot="1" x14ac:dyDescent="0.35">
      <c r="B449" s="58" t="s">
        <v>32</v>
      </c>
      <c r="C449" s="34">
        <f t="shared" si="112"/>
        <v>2020</v>
      </c>
      <c r="D449" s="35">
        <v>44061</v>
      </c>
      <c r="E449" s="25">
        <f t="shared" si="113"/>
        <v>1</v>
      </c>
      <c r="F449" s="28">
        <f>0</f>
        <v>0</v>
      </c>
      <c r="G449" s="26">
        <f t="shared" si="99"/>
        <v>15</v>
      </c>
      <c r="H449" s="25">
        <f t="shared" si="114"/>
        <v>6675</v>
      </c>
      <c r="I449" s="25">
        <f t="shared" si="106"/>
        <v>26600</v>
      </c>
      <c r="J449" s="37">
        <v>0</v>
      </c>
      <c r="K449" s="41">
        <f t="shared" si="107"/>
        <v>4277.1243827616572</v>
      </c>
      <c r="L449" s="28">
        <f t="shared" si="110"/>
        <v>9.9825000000000728</v>
      </c>
      <c r="M449" s="31">
        <f t="shared" si="111"/>
        <v>20194.548030200011</v>
      </c>
      <c r="N449" s="29">
        <f t="shared" si="104"/>
        <v>2.9999999999999997E-4</v>
      </c>
      <c r="O449" s="30">
        <f t="shared" si="100"/>
        <v>13.858000000000001</v>
      </c>
      <c r="P449" s="30">
        <f t="shared" si="101"/>
        <v>12</v>
      </c>
      <c r="Q449" s="31">
        <v>15</v>
      </c>
      <c r="R449" s="31">
        <v>50000</v>
      </c>
      <c r="S449" s="31">
        <f t="shared" si="108"/>
        <v>300000</v>
      </c>
      <c r="T449" s="32">
        <f>0</f>
        <v>0</v>
      </c>
      <c r="U449" s="31">
        <f t="shared" si="102"/>
        <v>0</v>
      </c>
      <c r="V449" s="30">
        <f t="shared" si="103"/>
        <v>0</v>
      </c>
      <c r="W449" s="30">
        <f t="shared" si="109"/>
        <v>0</v>
      </c>
      <c r="X449" s="31">
        <f t="shared" si="105"/>
        <v>0</v>
      </c>
    </row>
    <row r="450" spans="2:24" ht="15" thickBot="1" x14ac:dyDescent="0.35">
      <c r="B450" s="58" t="s">
        <v>32</v>
      </c>
      <c r="C450" s="34">
        <f t="shared" si="112"/>
        <v>2020</v>
      </c>
      <c r="D450" s="35">
        <v>44062</v>
      </c>
      <c r="E450" s="25">
        <f t="shared" si="113"/>
        <v>1</v>
      </c>
      <c r="F450" s="28">
        <f>0</f>
        <v>0</v>
      </c>
      <c r="G450" s="26">
        <f t="shared" si="99"/>
        <v>15</v>
      </c>
      <c r="H450" s="25">
        <f t="shared" si="114"/>
        <v>6690</v>
      </c>
      <c r="I450" s="25">
        <f t="shared" si="106"/>
        <v>26600</v>
      </c>
      <c r="J450" s="37">
        <v>0</v>
      </c>
      <c r="K450" s="41">
        <f t="shared" si="107"/>
        <v>4287.1113827616573</v>
      </c>
      <c r="L450" s="28">
        <f t="shared" si="110"/>
        <v>9.98700000000008</v>
      </c>
      <c r="M450" s="31">
        <f t="shared" si="111"/>
        <v>20332.947876200011</v>
      </c>
      <c r="N450" s="29">
        <f t="shared" si="104"/>
        <v>2.9999999999999997E-4</v>
      </c>
      <c r="O450" s="30">
        <f t="shared" si="100"/>
        <v>13.858000000000001</v>
      </c>
      <c r="P450" s="30">
        <f t="shared" si="101"/>
        <v>12</v>
      </c>
      <c r="Q450" s="31">
        <v>15</v>
      </c>
      <c r="R450" s="31">
        <v>50000</v>
      </c>
      <c r="S450" s="31">
        <f t="shared" si="108"/>
        <v>300000</v>
      </c>
      <c r="T450" s="32">
        <f>0</f>
        <v>0</v>
      </c>
      <c r="U450" s="31">
        <f t="shared" si="102"/>
        <v>0</v>
      </c>
      <c r="V450" s="30">
        <f t="shared" si="103"/>
        <v>0</v>
      </c>
      <c r="W450" s="30">
        <f t="shared" si="109"/>
        <v>0</v>
      </c>
      <c r="X450" s="31">
        <f t="shared" si="105"/>
        <v>0</v>
      </c>
    </row>
    <row r="451" spans="2:24" ht="15" thickBot="1" x14ac:dyDescent="0.35">
      <c r="B451" s="58" t="s">
        <v>32</v>
      </c>
      <c r="C451" s="34">
        <f t="shared" si="112"/>
        <v>2020</v>
      </c>
      <c r="D451" s="35">
        <v>44063</v>
      </c>
      <c r="E451" s="25">
        <f t="shared" si="113"/>
        <v>1</v>
      </c>
      <c r="F451" s="28">
        <f>0</f>
        <v>0</v>
      </c>
      <c r="G451" s="26">
        <f t="shared" si="99"/>
        <v>15</v>
      </c>
      <c r="H451" s="25">
        <f t="shared" si="114"/>
        <v>6705</v>
      </c>
      <c r="I451" s="25">
        <f t="shared" si="106"/>
        <v>26600</v>
      </c>
      <c r="J451" s="37">
        <v>0</v>
      </c>
      <c r="K451" s="41">
        <f t="shared" si="107"/>
        <v>4297.1028827616574</v>
      </c>
      <c r="L451" s="28">
        <f t="shared" si="110"/>
        <v>9.9915000000000873</v>
      </c>
      <c r="M451" s="31">
        <f t="shared" si="111"/>
        <v>20471.410083200011</v>
      </c>
      <c r="N451" s="29">
        <f t="shared" si="104"/>
        <v>2.9999999999999997E-4</v>
      </c>
      <c r="O451" s="30">
        <f t="shared" si="100"/>
        <v>13.858000000000001</v>
      </c>
      <c r="P451" s="30">
        <f t="shared" si="101"/>
        <v>12</v>
      </c>
      <c r="Q451" s="31">
        <v>15</v>
      </c>
      <c r="R451" s="31">
        <v>50000</v>
      </c>
      <c r="S451" s="31">
        <f t="shared" si="108"/>
        <v>300000</v>
      </c>
      <c r="T451" s="32">
        <f>0</f>
        <v>0</v>
      </c>
      <c r="U451" s="31">
        <f t="shared" si="102"/>
        <v>0</v>
      </c>
      <c r="V451" s="30">
        <f t="shared" si="103"/>
        <v>0</v>
      </c>
      <c r="W451" s="30">
        <f t="shared" si="109"/>
        <v>0</v>
      </c>
      <c r="X451" s="31">
        <f t="shared" si="105"/>
        <v>0</v>
      </c>
    </row>
    <row r="452" spans="2:24" ht="15" thickBot="1" x14ac:dyDescent="0.35">
      <c r="B452" s="58" t="s">
        <v>32</v>
      </c>
      <c r="C452" s="34">
        <f t="shared" si="112"/>
        <v>2020</v>
      </c>
      <c r="D452" s="35">
        <v>44064</v>
      </c>
      <c r="E452" s="25">
        <f t="shared" si="113"/>
        <v>1</v>
      </c>
      <c r="F452" s="28">
        <f>0</f>
        <v>0</v>
      </c>
      <c r="G452" s="26">
        <f t="shared" ref="G452:G515" si="115">E452*Q452</f>
        <v>15</v>
      </c>
      <c r="H452" s="25">
        <f t="shared" si="114"/>
        <v>6720</v>
      </c>
      <c r="I452" s="25">
        <f t="shared" si="106"/>
        <v>26600</v>
      </c>
      <c r="J452" s="37">
        <v>0</v>
      </c>
      <c r="K452" s="41">
        <f t="shared" si="107"/>
        <v>4307.0988827616575</v>
      </c>
      <c r="L452" s="28">
        <f t="shared" si="110"/>
        <v>9.9960000000000946</v>
      </c>
      <c r="M452" s="31">
        <f t="shared" si="111"/>
        <v>20609.934651200012</v>
      </c>
      <c r="N452" s="29">
        <f t="shared" si="104"/>
        <v>2.9999999999999997E-4</v>
      </c>
      <c r="O452" s="30">
        <f t="shared" ref="O452:O515" si="116">IF(C452=2019,234/15,IF(C452=2020,207.87/15,2085.3/15))</f>
        <v>13.858000000000001</v>
      </c>
      <c r="P452" s="30">
        <f t="shared" ref="P452:P515" si="117">IF(C452=2019,14,IF(C452=2020,12,10))</f>
        <v>12</v>
      </c>
      <c r="Q452" s="31">
        <v>15</v>
      </c>
      <c r="R452" s="31">
        <v>50000</v>
      </c>
      <c r="S452" s="31">
        <f t="shared" si="108"/>
        <v>300000</v>
      </c>
      <c r="T452" s="32">
        <f>0</f>
        <v>0</v>
      </c>
      <c r="U452" s="31">
        <f t="shared" ref="U452:U515" si="118">F452*R452</f>
        <v>0</v>
      </c>
      <c r="V452" s="30">
        <f t="shared" ref="V452:V515" si="119">300000*J452</f>
        <v>0</v>
      </c>
      <c r="W452" s="30">
        <f t="shared" si="109"/>
        <v>0</v>
      </c>
      <c r="X452" s="31">
        <f t="shared" si="105"/>
        <v>0</v>
      </c>
    </row>
    <row r="453" spans="2:24" ht="15" thickBot="1" x14ac:dyDescent="0.35">
      <c r="B453" s="58" t="s">
        <v>32</v>
      </c>
      <c r="C453" s="34">
        <f t="shared" si="112"/>
        <v>2020</v>
      </c>
      <c r="D453" s="35">
        <v>44065</v>
      </c>
      <c r="E453" s="25">
        <f t="shared" si="113"/>
        <v>1</v>
      </c>
      <c r="F453" s="28">
        <f>0</f>
        <v>0</v>
      </c>
      <c r="G453" s="26">
        <f t="shared" si="115"/>
        <v>15</v>
      </c>
      <c r="H453" s="25">
        <f t="shared" si="114"/>
        <v>6735</v>
      </c>
      <c r="I453" s="25">
        <f t="shared" si="106"/>
        <v>26600</v>
      </c>
      <c r="J453" s="37">
        <v>0</v>
      </c>
      <c r="K453" s="41">
        <f t="shared" si="107"/>
        <v>4317.0993827616576</v>
      </c>
      <c r="L453" s="28">
        <f t="shared" si="110"/>
        <v>10.000500000000102</v>
      </c>
      <c r="M453" s="31">
        <f t="shared" si="111"/>
        <v>20748.521580200013</v>
      </c>
      <c r="N453" s="29">
        <f t="shared" ref="N453:N516" si="120">0.0003</f>
        <v>2.9999999999999997E-4</v>
      </c>
      <c r="O453" s="30">
        <f t="shared" si="116"/>
        <v>13.858000000000001</v>
      </c>
      <c r="P453" s="30">
        <f t="shared" si="117"/>
        <v>12</v>
      </c>
      <c r="Q453" s="31">
        <v>15</v>
      </c>
      <c r="R453" s="31">
        <v>50000</v>
      </c>
      <c r="S453" s="31">
        <f t="shared" si="108"/>
        <v>300000</v>
      </c>
      <c r="T453" s="32">
        <f>0</f>
        <v>0</v>
      </c>
      <c r="U453" s="31">
        <f t="shared" si="118"/>
        <v>0</v>
      </c>
      <c r="V453" s="30">
        <f t="shared" si="119"/>
        <v>0</v>
      </c>
      <c r="W453" s="30">
        <f t="shared" si="109"/>
        <v>0</v>
      </c>
      <c r="X453" s="31">
        <f t="shared" ref="X453:X516" si="121">U453+V453+W453</f>
        <v>0</v>
      </c>
    </row>
    <row r="454" spans="2:24" ht="15" thickBot="1" x14ac:dyDescent="0.35">
      <c r="B454" s="58" t="s">
        <v>32</v>
      </c>
      <c r="C454" s="34">
        <f t="shared" si="112"/>
        <v>2020</v>
      </c>
      <c r="D454" s="35">
        <v>44066</v>
      </c>
      <c r="E454" s="25">
        <f t="shared" si="113"/>
        <v>1</v>
      </c>
      <c r="F454" s="28">
        <f>0</f>
        <v>0</v>
      </c>
      <c r="G454" s="26">
        <f t="shared" si="115"/>
        <v>15</v>
      </c>
      <c r="H454" s="25">
        <f t="shared" si="114"/>
        <v>6750</v>
      </c>
      <c r="I454" s="25">
        <f t="shared" ref="I454:I517" si="122">I453+J454*20000</f>
        <v>26600</v>
      </c>
      <c r="J454" s="37">
        <v>0</v>
      </c>
      <c r="K454" s="41">
        <f t="shared" ref="K454:K517" si="123">K453+(I454+H454)*N454-X454/O454</f>
        <v>4327.1043827616577</v>
      </c>
      <c r="L454" s="28">
        <f t="shared" si="110"/>
        <v>10.005000000000109</v>
      </c>
      <c r="M454" s="31">
        <f t="shared" si="111"/>
        <v>20887.170870200014</v>
      </c>
      <c r="N454" s="29">
        <f t="shared" si="120"/>
        <v>2.9999999999999997E-4</v>
      </c>
      <c r="O454" s="30">
        <f t="shared" si="116"/>
        <v>13.858000000000001</v>
      </c>
      <c r="P454" s="30">
        <f t="shared" si="117"/>
        <v>12</v>
      </c>
      <c r="Q454" s="31">
        <v>15</v>
      </c>
      <c r="R454" s="31">
        <v>50000</v>
      </c>
      <c r="S454" s="31">
        <f t="shared" ref="S454:S517" si="124">300000</f>
        <v>300000</v>
      </c>
      <c r="T454" s="32">
        <f>0</f>
        <v>0</v>
      </c>
      <c r="U454" s="31">
        <f t="shared" si="118"/>
        <v>0</v>
      </c>
      <c r="V454" s="30">
        <f t="shared" si="119"/>
        <v>0</v>
      </c>
      <c r="W454" s="30">
        <f t="shared" ref="W454:W517" si="125">T454*500000</f>
        <v>0</v>
      </c>
      <c r="X454" s="31">
        <f t="shared" si="121"/>
        <v>0</v>
      </c>
    </row>
    <row r="455" spans="2:24" ht="15" thickBot="1" x14ac:dyDescent="0.35">
      <c r="B455" s="58" t="s">
        <v>32</v>
      </c>
      <c r="C455" s="34">
        <f t="shared" si="112"/>
        <v>2020</v>
      </c>
      <c r="D455" s="35">
        <v>44067</v>
      </c>
      <c r="E455" s="25">
        <f t="shared" si="113"/>
        <v>1</v>
      </c>
      <c r="F455" s="28">
        <f>0</f>
        <v>0</v>
      </c>
      <c r="G455" s="26">
        <f t="shared" si="115"/>
        <v>15</v>
      </c>
      <c r="H455" s="25">
        <f t="shared" si="114"/>
        <v>6765</v>
      </c>
      <c r="I455" s="25">
        <f t="shared" si="122"/>
        <v>26600</v>
      </c>
      <c r="J455" s="37">
        <v>0</v>
      </c>
      <c r="K455" s="41">
        <f t="shared" si="123"/>
        <v>4337.1138827616578</v>
      </c>
      <c r="L455" s="28">
        <f t="shared" ref="L455:L518" si="126">K455-K454</f>
        <v>10.009500000000116</v>
      </c>
      <c r="M455" s="31">
        <f t="shared" ref="M455:M518" si="127">L455*O455+M454</f>
        <v>21025.882521200016</v>
      </c>
      <c r="N455" s="29">
        <f t="shared" si="120"/>
        <v>2.9999999999999997E-4</v>
      </c>
      <c r="O455" s="30">
        <f t="shared" si="116"/>
        <v>13.858000000000001</v>
      </c>
      <c r="P455" s="30">
        <f t="shared" si="117"/>
        <v>12</v>
      </c>
      <c r="Q455" s="31">
        <v>15</v>
      </c>
      <c r="R455" s="31">
        <v>50000</v>
      </c>
      <c r="S455" s="31">
        <f t="shared" si="124"/>
        <v>300000</v>
      </c>
      <c r="T455" s="32">
        <f>0</f>
        <v>0</v>
      </c>
      <c r="U455" s="31">
        <f t="shared" si="118"/>
        <v>0</v>
      </c>
      <c r="V455" s="30">
        <f t="shared" si="119"/>
        <v>0</v>
      </c>
      <c r="W455" s="30">
        <f t="shared" si="125"/>
        <v>0</v>
      </c>
      <c r="X455" s="31">
        <f t="shared" si="121"/>
        <v>0</v>
      </c>
    </row>
    <row r="456" spans="2:24" ht="15" thickBot="1" x14ac:dyDescent="0.35">
      <c r="B456" s="58" t="s">
        <v>32</v>
      </c>
      <c r="C456" s="34">
        <f t="shared" si="112"/>
        <v>2020</v>
      </c>
      <c r="D456" s="35">
        <v>44068</v>
      </c>
      <c r="E456" s="25">
        <f t="shared" si="113"/>
        <v>1</v>
      </c>
      <c r="F456" s="28">
        <f>0</f>
        <v>0</v>
      </c>
      <c r="G456" s="26">
        <f t="shared" si="115"/>
        <v>15</v>
      </c>
      <c r="H456" s="25">
        <f t="shared" si="114"/>
        <v>6780</v>
      </c>
      <c r="I456" s="25">
        <f t="shared" si="122"/>
        <v>26600</v>
      </c>
      <c r="J456" s="37">
        <v>0</v>
      </c>
      <c r="K456" s="41">
        <f t="shared" si="123"/>
        <v>4347.1278827616579</v>
      </c>
      <c r="L456" s="28">
        <f t="shared" si="126"/>
        <v>10.014000000000124</v>
      </c>
      <c r="M456" s="31">
        <f t="shared" si="127"/>
        <v>21164.656533200017</v>
      </c>
      <c r="N456" s="29">
        <f t="shared" si="120"/>
        <v>2.9999999999999997E-4</v>
      </c>
      <c r="O456" s="30">
        <f t="shared" si="116"/>
        <v>13.858000000000001</v>
      </c>
      <c r="P456" s="30">
        <f t="shared" si="117"/>
        <v>12</v>
      </c>
      <c r="Q456" s="31">
        <v>15</v>
      </c>
      <c r="R456" s="31">
        <v>50000</v>
      </c>
      <c r="S456" s="31">
        <f t="shared" si="124"/>
        <v>300000</v>
      </c>
      <c r="T456" s="32">
        <f>0</f>
        <v>0</v>
      </c>
      <c r="U456" s="31">
        <f t="shared" si="118"/>
        <v>0</v>
      </c>
      <c r="V456" s="30">
        <f t="shared" si="119"/>
        <v>0</v>
      </c>
      <c r="W456" s="30">
        <f t="shared" si="125"/>
        <v>0</v>
      </c>
      <c r="X456" s="31">
        <f t="shared" si="121"/>
        <v>0</v>
      </c>
    </row>
    <row r="457" spans="2:24" ht="15" thickBot="1" x14ac:dyDescent="0.35">
      <c r="B457" s="58" t="s">
        <v>32</v>
      </c>
      <c r="C457" s="34">
        <f t="shared" si="112"/>
        <v>2020</v>
      </c>
      <c r="D457" s="35">
        <v>44069</v>
      </c>
      <c r="E457" s="25">
        <f t="shared" si="113"/>
        <v>1</v>
      </c>
      <c r="F457" s="28">
        <f>0</f>
        <v>0</v>
      </c>
      <c r="G457" s="26">
        <f t="shared" si="115"/>
        <v>15</v>
      </c>
      <c r="H457" s="25">
        <f t="shared" si="114"/>
        <v>6795</v>
      </c>
      <c r="I457" s="25">
        <f t="shared" si="122"/>
        <v>26600</v>
      </c>
      <c r="J457" s="37">
        <v>0</v>
      </c>
      <c r="K457" s="41">
        <f t="shared" si="123"/>
        <v>4357.1463827616581</v>
      </c>
      <c r="L457" s="28">
        <f t="shared" si="126"/>
        <v>10.018500000000131</v>
      </c>
      <c r="M457" s="31">
        <f t="shared" si="127"/>
        <v>21303.492906200019</v>
      </c>
      <c r="N457" s="29">
        <f t="shared" si="120"/>
        <v>2.9999999999999997E-4</v>
      </c>
      <c r="O457" s="30">
        <f t="shared" si="116"/>
        <v>13.858000000000001</v>
      </c>
      <c r="P457" s="30">
        <f t="shared" si="117"/>
        <v>12</v>
      </c>
      <c r="Q457" s="31">
        <v>15</v>
      </c>
      <c r="R457" s="31">
        <v>50000</v>
      </c>
      <c r="S457" s="31">
        <f t="shared" si="124"/>
        <v>300000</v>
      </c>
      <c r="T457" s="32">
        <f>0</f>
        <v>0</v>
      </c>
      <c r="U457" s="31">
        <f t="shared" si="118"/>
        <v>0</v>
      </c>
      <c r="V457" s="30">
        <f t="shared" si="119"/>
        <v>0</v>
      </c>
      <c r="W457" s="30">
        <f t="shared" si="125"/>
        <v>0</v>
      </c>
      <c r="X457" s="31">
        <f t="shared" si="121"/>
        <v>0</v>
      </c>
    </row>
    <row r="458" spans="2:24" ht="15" thickBot="1" x14ac:dyDescent="0.35">
      <c r="B458" s="58" t="s">
        <v>32</v>
      </c>
      <c r="C458" s="34">
        <f t="shared" si="112"/>
        <v>2020</v>
      </c>
      <c r="D458" s="35">
        <v>44070</v>
      </c>
      <c r="E458" s="25">
        <f t="shared" si="113"/>
        <v>1</v>
      </c>
      <c r="F458" s="28">
        <f>0</f>
        <v>0</v>
      </c>
      <c r="G458" s="26">
        <f t="shared" si="115"/>
        <v>15</v>
      </c>
      <c r="H458" s="25">
        <f t="shared" si="114"/>
        <v>6810</v>
      </c>
      <c r="I458" s="25">
        <f t="shared" si="122"/>
        <v>26600</v>
      </c>
      <c r="J458" s="37">
        <v>0</v>
      </c>
      <c r="K458" s="41">
        <f t="shared" si="123"/>
        <v>4367.1693827616582</v>
      </c>
      <c r="L458" s="28">
        <f t="shared" si="126"/>
        <v>10.023000000000138</v>
      </c>
      <c r="M458" s="31">
        <f t="shared" si="127"/>
        <v>21442.391640200021</v>
      </c>
      <c r="N458" s="29">
        <f t="shared" si="120"/>
        <v>2.9999999999999997E-4</v>
      </c>
      <c r="O458" s="30">
        <f t="shared" si="116"/>
        <v>13.858000000000001</v>
      </c>
      <c r="P458" s="30">
        <f t="shared" si="117"/>
        <v>12</v>
      </c>
      <c r="Q458" s="31">
        <v>15</v>
      </c>
      <c r="R458" s="31">
        <v>50000</v>
      </c>
      <c r="S458" s="31">
        <f t="shared" si="124"/>
        <v>300000</v>
      </c>
      <c r="T458" s="32">
        <f>0</f>
        <v>0</v>
      </c>
      <c r="U458" s="31">
        <f t="shared" si="118"/>
        <v>0</v>
      </c>
      <c r="V458" s="30">
        <f t="shared" si="119"/>
        <v>0</v>
      </c>
      <c r="W458" s="30">
        <f t="shared" si="125"/>
        <v>0</v>
      </c>
      <c r="X458" s="31">
        <f t="shared" si="121"/>
        <v>0</v>
      </c>
    </row>
    <row r="459" spans="2:24" ht="15" thickBot="1" x14ac:dyDescent="0.35">
      <c r="B459" s="58" t="s">
        <v>32</v>
      </c>
      <c r="C459" s="34">
        <f t="shared" si="112"/>
        <v>2020</v>
      </c>
      <c r="D459" s="35">
        <v>44071</v>
      </c>
      <c r="E459" s="25">
        <f t="shared" si="113"/>
        <v>1</v>
      </c>
      <c r="F459" s="28">
        <f>0</f>
        <v>0</v>
      </c>
      <c r="G459" s="26">
        <f t="shared" si="115"/>
        <v>15</v>
      </c>
      <c r="H459" s="25">
        <f t="shared" si="114"/>
        <v>6825</v>
      </c>
      <c r="I459" s="25">
        <f t="shared" si="122"/>
        <v>26600</v>
      </c>
      <c r="J459" s="37">
        <v>0</v>
      </c>
      <c r="K459" s="41">
        <f t="shared" si="123"/>
        <v>4377.1968827616583</v>
      </c>
      <c r="L459" s="28">
        <f t="shared" si="126"/>
        <v>10.027500000000146</v>
      </c>
      <c r="M459" s="31">
        <f t="shared" si="127"/>
        <v>21581.352735200024</v>
      </c>
      <c r="N459" s="29">
        <f t="shared" si="120"/>
        <v>2.9999999999999997E-4</v>
      </c>
      <c r="O459" s="30">
        <f t="shared" si="116"/>
        <v>13.858000000000001</v>
      </c>
      <c r="P459" s="30">
        <f t="shared" si="117"/>
        <v>12</v>
      </c>
      <c r="Q459" s="31">
        <v>15</v>
      </c>
      <c r="R459" s="31">
        <v>50000</v>
      </c>
      <c r="S459" s="31">
        <f t="shared" si="124"/>
        <v>300000</v>
      </c>
      <c r="T459" s="32">
        <f>0</f>
        <v>0</v>
      </c>
      <c r="U459" s="31">
        <f t="shared" si="118"/>
        <v>0</v>
      </c>
      <c r="V459" s="30">
        <f t="shared" si="119"/>
        <v>0</v>
      </c>
      <c r="W459" s="30">
        <f t="shared" si="125"/>
        <v>0</v>
      </c>
      <c r="X459" s="31">
        <f t="shared" si="121"/>
        <v>0</v>
      </c>
    </row>
    <row r="460" spans="2:24" ht="15" thickBot="1" x14ac:dyDescent="0.35">
      <c r="B460" s="58" t="s">
        <v>32</v>
      </c>
      <c r="C460" s="34">
        <f t="shared" si="112"/>
        <v>2020</v>
      </c>
      <c r="D460" s="35">
        <v>44072</v>
      </c>
      <c r="E460" s="25">
        <f t="shared" si="113"/>
        <v>1</v>
      </c>
      <c r="F460" s="28">
        <f>0</f>
        <v>0</v>
      </c>
      <c r="G460" s="26">
        <f t="shared" si="115"/>
        <v>15</v>
      </c>
      <c r="H460" s="25">
        <f t="shared" si="114"/>
        <v>6840</v>
      </c>
      <c r="I460" s="25">
        <f t="shared" si="122"/>
        <v>26600</v>
      </c>
      <c r="J460" s="37">
        <v>0</v>
      </c>
      <c r="K460" s="41">
        <f t="shared" si="123"/>
        <v>4387.2288827616585</v>
      </c>
      <c r="L460" s="28">
        <f t="shared" si="126"/>
        <v>10.032000000000153</v>
      </c>
      <c r="M460" s="31">
        <f t="shared" si="127"/>
        <v>21720.376191200026</v>
      </c>
      <c r="N460" s="29">
        <f t="shared" si="120"/>
        <v>2.9999999999999997E-4</v>
      </c>
      <c r="O460" s="30">
        <f t="shared" si="116"/>
        <v>13.858000000000001</v>
      </c>
      <c r="P460" s="30">
        <f t="shared" si="117"/>
        <v>12</v>
      </c>
      <c r="Q460" s="31">
        <v>15</v>
      </c>
      <c r="R460" s="31">
        <v>50000</v>
      </c>
      <c r="S460" s="31">
        <f t="shared" si="124"/>
        <v>300000</v>
      </c>
      <c r="T460" s="32">
        <f>0</f>
        <v>0</v>
      </c>
      <c r="U460" s="31">
        <f t="shared" si="118"/>
        <v>0</v>
      </c>
      <c r="V460" s="30">
        <f t="shared" si="119"/>
        <v>0</v>
      </c>
      <c r="W460" s="30">
        <f t="shared" si="125"/>
        <v>0</v>
      </c>
      <c r="X460" s="31">
        <f t="shared" si="121"/>
        <v>0</v>
      </c>
    </row>
    <row r="461" spans="2:24" ht="15" thickBot="1" x14ac:dyDescent="0.35">
      <c r="B461" s="58" t="s">
        <v>32</v>
      </c>
      <c r="C461" s="34">
        <f t="shared" si="112"/>
        <v>2020</v>
      </c>
      <c r="D461" s="35">
        <v>44073</v>
      </c>
      <c r="E461" s="25">
        <f t="shared" si="113"/>
        <v>1</v>
      </c>
      <c r="F461" s="28">
        <f>0</f>
        <v>0</v>
      </c>
      <c r="G461" s="26">
        <f t="shared" si="115"/>
        <v>15</v>
      </c>
      <c r="H461" s="25">
        <f t="shared" si="114"/>
        <v>6855</v>
      </c>
      <c r="I461" s="25">
        <f t="shared" si="122"/>
        <v>26600</v>
      </c>
      <c r="J461" s="37">
        <v>0</v>
      </c>
      <c r="K461" s="41">
        <f t="shared" si="123"/>
        <v>4397.2653827616587</v>
      </c>
      <c r="L461" s="28">
        <f t="shared" si="126"/>
        <v>10.03650000000016</v>
      </c>
      <c r="M461" s="31">
        <f t="shared" si="127"/>
        <v>21859.462008200029</v>
      </c>
      <c r="N461" s="29">
        <f t="shared" si="120"/>
        <v>2.9999999999999997E-4</v>
      </c>
      <c r="O461" s="30">
        <f t="shared" si="116"/>
        <v>13.858000000000001</v>
      </c>
      <c r="P461" s="30">
        <f t="shared" si="117"/>
        <v>12</v>
      </c>
      <c r="Q461" s="31">
        <v>15</v>
      </c>
      <c r="R461" s="31">
        <v>50000</v>
      </c>
      <c r="S461" s="31">
        <f t="shared" si="124"/>
        <v>300000</v>
      </c>
      <c r="T461" s="32">
        <f>0</f>
        <v>0</v>
      </c>
      <c r="U461" s="31">
        <f t="shared" si="118"/>
        <v>0</v>
      </c>
      <c r="V461" s="30">
        <f t="shared" si="119"/>
        <v>0</v>
      </c>
      <c r="W461" s="30">
        <f t="shared" si="125"/>
        <v>0</v>
      </c>
      <c r="X461" s="31">
        <f t="shared" si="121"/>
        <v>0</v>
      </c>
    </row>
    <row r="462" spans="2:24" ht="15" thickBot="1" x14ac:dyDescent="0.35">
      <c r="B462" s="58" t="s">
        <v>32</v>
      </c>
      <c r="C462" s="34">
        <f t="shared" si="112"/>
        <v>2020</v>
      </c>
      <c r="D462" s="35">
        <v>44074</v>
      </c>
      <c r="E462" s="25">
        <f t="shared" si="113"/>
        <v>1</v>
      </c>
      <c r="F462" s="28">
        <f>0</f>
        <v>0</v>
      </c>
      <c r="G462" s="26">
        <f t="shared" si="115"/>
        <v>15</v>
      </c>
      <c r="H462" s="25">
        <f t="shared" si="114"/>
        <v>6870</v>
      </c>
      <c r="I462" s="25">
        <f t="shared" si="122"/>
        <v>26600</v>
      </c>
      <c r="J462" s="37">
        <v>0</v>
      </c>
      <c r="K462" s="41">
        <f t="shared" si="123"/>
        <v>4407.3063827616588</v>
      </c>
      <c r="L462" s="28">
        <f t="shared" si="126"/>
        <v>10.041000000000167</v>
      </c>
      <c r="M462" s="31">
        <f t="shared" si="127"/>
        <v>21998.610186200032</v>
      </c>
      <c r="N462" s="29">
        <f t="shared" si="120"/>
        <v>2.9999999999999997E-4</v>
      </c>
      <c r="O462" s="30">
        <f t="shared" si="116"/>
        <v>13.858000000000001</v>
      </c>
      <c r="P462" s="30">
        <f t="shared" si="117"/>
        <v>12</v>
      </c>
      <c r="Q462" s="31">
        <v>15</v>
      </c>
      <c r="R462" s="31">
        <v>50000</v>
      </c>
      <c r="S462" s="31">
        <f t="shared" si="124"/>
        <v>300000</v>
      </c>
      <c r="T462" s="32">
        <f>0</f>
        <v>0</v>
      </c>
      <c r="U462" s="31">
        <f t="shared" si="118"/>
        <v>0</v>
      </c>
      <c r="V462" s="30">
        <f t="shared" si="119"/>
        <v>0</v>
      </c>
      <c r="W462" s="30">
        <f t="shared" si="125"/>
        <v>0</v>
      </c>
      <c r="X462" s="31">
        <f t="shared" si="121"/>
        <v>0</v>
      </c>
    </row>
    <row r="463" spans="2:24" ht="15" thickBot="1" x14ac:dyDescent="0.35">
      <c r="B463" s="58" t="s">
        <v>32</v>
      </c>
      <c r="C463" s="34">
        <f t="shared" si="112"/>
        <v>2020</v>
      </c>
      <c r="D463" s="35">
        <v>44075</v>
      </c>
      <c r="E463" s="25">
        <f t="shared" si="113"/>
        <v>1</v>
      </c>
      <c r="F463" s="28">
        <f>0</f>
        <v>0</v>
      </c>
      <c r="G463" s="26">
        <f t="shared" si="115"/>
        <v>15</v>
      </c>
      <c r="H463" s="25">
        <f t="shared" si="114"/>
        <v>6885</v>
      </c>
      <c r="I463" s="25">
        <f t="shared" si="122"/>
        <v>26600</v>
      </c>
      <c r="J463" s="37">
        <v>0</v>
      </c>
      <c r="K463" s="41">
        <f t="shared" si="123"/>
        <v>4417.351882761659</v>
      </c>
      <c r="L463" s="28">
        <f t="shared" si="126"/>
        <v>10.045500000000175</v>
      </c>
      <c r="M463" s="31">
        <f t="shared" si="127"/>
        <v>22137.820725200036</v>
      </c>
      <c r="N463" s="29">
        <f t="shared" si="120"/>
        <v>2.9999999999999997E-4</v>
      </c>
      <c r="O463" s="30">
        <f t="shared" si="116"/>
        <v>13.858000000000001</v>
      </c>
      <c r="P463" s="30">
        <f t="shared" si="117"/>
        <v>12</v>
      </c>
      <c r="Q463" s="31">
        <v>15</v>
      </c>
      <c r="R463" s="31">
        <v>50000</v>
      </c>
      <c r="S463" s="31">
        <f t="shared" si="124"/>
        <v>300000</v>
      </c>
      <c r="T463" s="32">
        <f>0</f>
        <v>0</v>
      </c>
      <c r="U463" s="31">
        <f t="shared" si="118"/>
        <v>0</v>
      </c>
      <c r="V463" s="30">
        <f t="shared" si="119"/>
        <v>0</v>
      </c>
      <c r="W463" s="30">
        <f t="shared" si="125"/>
        <v>0</v>
      </c>
      <c r="X463" s="31">
        <f t="shared" si="121"/>
        <v>0</v>
      </c>
    </row>
    <row r="464" spans="2:24" ht="15" thickBot="1" x14ac:dyDescent="0.35">
      <c r="B464" s="58" t="s">
        <v>32</v>
      </c>
      <c r="C464" s="34">
        <f t="shared" si="112"/>
        <v>2020</v>
      </c>
      <c r="D464" s="35">
        <v>44076</v>
      </c>
      <c r="E464" s="25">
        <f t="shared" si="113"/>
        <v>1</v>
      </c>
      <c r="F464" s="28">
        <f>0</f>
        <v>0</v>
      </c>
      <c r="G464" s="26">
        <f t="shared" si="115"/>
        <v>15</v>
      </c>
      <c r="H464" s="25">
        <f t="shared" si="114"/>
        <v>6900</v>
      </c>
      <c r="I464" s="25">
        <f t="shared" si="122"/>
        <v>26600</v>
      </c>
      <c r="J464" s="37">
        <v>0</v>
      </c>
      <c r="K464" s="41">
        <f t="shared" si="123"/>
        <v>4427.4018827616592</v>
      </c>
      <c r="L464" s="28">
        <f t="shared" si="126"/>
        <v>10.050000000000182</v>
      </c>
      <c r="M464" s="31">
        <f t="shared" si="127"/>
        <v>22277.093625200039</v>
      </c>
      <c r="N464" s="29">
        <f t="shared" si="120"/>
        <v>2.9999999999999997E-4</v>
      </c>
      <c r="O464" s="30">
        <f t="shared" si="116"/>
        <v>13.858000000000001</v>
      </c>
      <c r="P464" s="30">
        <f t="shared" si="117"/>
        <v>12</v>
      </c>
      <c r="Q464" s="31">
        <v>15</v>
      </c>
      <c r="R464" s="31">
        <v>50000</v>
      </c>
      <c r="S464" s="31">
        <f t="shared" si="124"/>
        <v>300000</v>
      </c>
      <c r="T464" s="32">
        <f>0</f>
        <v>0</v>
      </c>
      <c r="U464" s="31">
        <f t="shared" si="118"/>
        <v>0</v>
      </c>
      <c r="V464" s="30">
        <f t="shared" si="119"/>
        <v>0</v>
      </c>
      <c r="W464" s="30">
        <f t="shared" si="125"/>
        <v>0</v>
      </c>
      <c r="X464" s="31">
        <f t="shared" si="121"/>
        <v>0</v>
      </c>
    </row>
    <row r="465" spans="2:24" ht="15" thickBot="1" x14ac:dyDescent="0.35">
      <c r="B465" s="58" t="s">
        <v>32</v>
      </c>
      <c r="C465" s="34">
        <f t="shared" si="112"/>
        <v>2020</v>
      </c>
      <c r="D465" s="35">
        <v>44077</v>
      </c>
      <c r="E465" s="25">
        <f t="shared" si="113"/>
        <v>1</v>
      </c>
      <c r="F465" s="28">
        <f>0</f>
        <v>0</v>
      </c>
      <c r="G465" s="26">
        <f t="shared" si="115"/>
        <v>15</v>
      </c>
      <c r="H465" s="25">
        <f t="shared" si="114"/>
        <v>6915</v>
      </c>
      <c r="I465" s="25">
        <f t="shared" si="122"/>
        <v>26600</v>
      </c>
      <c r="J465" s="37">
        <v>0</v>
      </c>
      <c r="K465" s="41">
        <f t="shared" si="123"/>
        <v>4437.4563827616594</v>
      </c>
      <c r="L465" s="28">
        <f t="shared" si="126"/>
        <v>10.054500000000189</v>
      </c>
      <c r="M465" s="31">
        <f t="shared" si="127"/>
        <v>22416.428886200043</v>
      </c>
      <c r="N465" s="29">
        <f t="shared" si="120"/>
        <v>2.9999999999999997E-4</v>
      </c>
      <c r="O465" s="30">
        <f t="shared" si="116"/>
        <v>13.858000000000001</v>
      </c>
      <c r="P465" s="30">
        <f t="shared" si="117"/>
        <v>12</v>
      </c>
      <c r="Q465" s="31">
        <v>15</v>
      </c>
      <c r="R465" s="31">
        <v>50000</v>
      </c>
      <c r="S465" s="31">
        <f t="shared" si="124"/>
        <v>300000</v>
      </c>
      <c r="T465" s="32">
        <f>0</f>
        <v>0</v>
      </c>
      <c r="U465" s="31">
        <f t="shared" si="118"/>
        <v>0</v>
      </c>
      <c r="V465" s="30">
        <f t="shared" si="119"/>
        <v>0</v>
      </c>
      <c r="W465" s="30">
        <f t="shared" si="125"/>
        <v>0</v>
      </c>
      <c r="X465" s="31">
        <f t="shared" si="121"/>
        <v>0</v>
      </c>
    </row>
    <row r="466" spans="2:24" ht="15" thickBot="1" x14ac:dyDescent="0.35">
      <c r="B466" s="58" t="s">
        <v>32</v>
      </c>
      <c r="C466" s="34">
        <f t="shared" si="112"/>
        <v>2020</v>
      </c>
      <c r="D466" s="35">
        <v>44078</v>
      </c>
      <c r="E466" s="25">
        <f t="shared" si="113"/>
        <v>1</v>
      </c>
      <c r="F466" s="28">
        <f>0</f>
        <v>0</v>
      </c>
      <c r="G466" s="26">
        <f t="shared" si="115"/>
        <v>15</v>
      </c>
      <c r="H466" s="25">
        <f t="shared" si="114"/>
        <v>6930</v>
      </c>
      <c r="I466" s="25">
        <f t="shared" si="122"/>
        <v>26600</v>
      </c>
      <c r="J466" s="37">
        <v>0</v>
      </c>
      <c r="K466" s="41">
        <f t="shared" si="123"/>
        <v>4447.5153827616596</v>
      </c>
      <c r="L466" s="28">
        <f t="shared" si="126"/>
        <v>10.059000000000196</v>
      </c>
      <c r="M466" s="31">
        <f t="shared" si="127"/>
        <v>22555.826508200047</v>
      </c>
      <c r="N466" s="29">
        <f t="shared" si="120"/>
        <v>2.9999999999999997E-4</v>
      </c>
      <c r="O466" s="30">
        <f t="shared" si="116"/>
        <v>13.858000000000001</v>
      </c>
      <c r="P466" s="30">
        <f t="shared" si="117"/>
        <v>12</v>
      </c>
      <c r="Q466" s="31">
        <v>15</v>
      </c>
      <c r="R466" s="31">
        <v>50000</v>
      </c>
      <c r="S466" s="31">
        <f t="shared" si="124"/>
        <v>300000</v>
      </c>
      <c r="T466" s="32">
        <f>0</f>
        <v>0</v>
      </c>
      <c r="U466" s="31">
        <f t="shared" si="118"/>
        <v>0</v>
      </c>
      <c r="V466" s="30">
        <f t="shared" si="119"/>
        <v>0</v>
      </c>
      <c r="W466" s="30">
        <f t="shared" si="125"/>
        <v>0</v>
      </c>
      <c r="X466" s="31">
        <f t="shared" si="121"/>
        <v>0</v>
      </c>
    </row>
    <row r="467" spans="2:24" ht="15" thickBot="1" x14ac:dyDescent="0.35">
      <c r="B467" s="58" t="s">
        <v>32</v>
      </c>
      <c r="C467" s="34">
        <f t="shared" si="112"/>
        <v>2020</v>
      </c>
      <c r="D467" s="35">
        <v>44079</v>
      </c>
      <c r="E467" s="25">
        <f t="shared" si="113"/>
        <v>1</v>
      </c>
      <c r="F467" s="28">
        <f>0</f>
        <v>0</v>
      </c>
      <c r="G467" s="26">
        <f t="shared" si="115"/>
        <v>15</v>
      </c>
      <c r="H467" s="25">
        <f t="shared" si="114"/>
        <v>6945</v>
      </c>
      <c r="I467" s="25">
        <f t="shared" si="122"/>
        <v>26600</v>
      </c>
      <c r="J467" s="37">
        <v>0</v>
      </c>
      <c r="K467" s="41">
        <f t="shared" si="123"/>
        <v>4457.5788827616598</v>
      </c>
      <c r="L467" s="28">
        <f t="shared" si="126"/>
        <v>10.063500000000204</v>
      </c>
      <c r="M467" s="31">
        <f t="shared" si="127"/>
        <v>22695.286491200051</v>
      </c>
      <c r="N467" s="29">
        <f t="shared" si="120"/>
        <v>2.9999999999999997E-4</v>
      </c>
      <c r="O467" s="30">
        <f t="shared" si="116"/>
        <v>13.858000000000001</v>
      </c>
      <c r="P467" s="30">
        <f t="shared" si="117"/>
        <v>12</v>
      </c>
      <c r="Q467" s="31">
        <v>15</v>
      </c>
      <c r="R467" s="31">
        <v>50000</v>
      </c>
      <c r="S467" s="31">
        <f t="shared" si="124"/>
        <v>300000</v>
      </c>
      <c r="T467" s="32">
        <f>0</f>
        <v>0</v>
      </c>
      <c r="U467" s="31">
        <f t="shared" si="118"/>
        <v>0</v>
      </c>
      <c r="V467" s="30">
        <f t="shared" si="119"/>
        <v>0</v>
      </c>
      <c r="W467" s="30">
        <f t="shared" si="125"/>
        <v>0</v>
      </c>
      <c r="X467" s="31">
        <f t="shared" si="121"/>
        <v>0</v>
      </c>
    </row>
    <row r="468" spans="2:24" ht="15" thickBot="1" x14ac:dyDescent="0.35">
      <c r="B468" s="58" t="s">
        <v>32</v>
      </c>
      <c r="C468" s="34">
        <f t="shared" si="112"/>
        <v>2020</v>
      </c>
      <c r="D468" s="35">
        <v>44080</v>
      </c>
      <c r="E468" s="25">
        <f t="shared" si="113"/>
        <v>1</v>
      </c>
      <c r="F468" s="28">
        <f>0</f>
        <v>0</v>
      </c>
      <c r="G468" s="26">
        <f t="shared" si="115"/>
        <v>15</v>
      </c>
      <c r="H468" s="25">
        <f t="shared" si="114"/>
        <v>6960</v>
      </c>
      <c r="I468" s="25">
        <f t="shared" si="122"/>
        <v>26600</v>
      </c>
      <c r="J468" s="37">
        <v>0</v>
      </c>
      <c r="K468" s="41">
        <f t="shared" si="123"/>
        <v>4467.64688276166</v>
      </c>
      <c r="L468" s="28">
        <f t="shared" si="126"/>
        <v>10.068000000000211</v>
      </c>
      <c r="M468" s="31">
        <f t="shared" si="127"/>
        <v>22834.808835200056</v>
      </c>
      <c r="N468" s="29">
        <f t="shared" si="120"/>
        <v>2.9999999999999997E-4</v>
      </c>
      <c r="O468" s="30">
        <f t="shared" si="116"/>
        <v>13.858000000000001</v>
      </c>
      <c r="P468" s="30">
        <f t="shared" si="117"/>
        <v>12</v>
      </c>
      <c r="Q468" s="31">
        <v>15</v>
      </c>
      <c r="R468" s="31">
        <v>50000</v>
      </c>
      <c r="S468" s="31">
        <f t="shared" si="124"/>
        <v>300000</v>
      </c>
      <c r="T468" s="32">
        <f>0</f>
        <v>0</v>
      </c>
      <c r="U468" s="31">
        <f t="shared" si="118"/>
        <v>0</v>
      </c>
      <c r="V468" s="30">
        <f t="shared" si="119"/>
        <v>0</v>
      </c>
      <c r="W468" s="30">
        <f t="shared" si="125"/>
        <v>0</v>
      </c>
      <c r="X468" s="31">
        <f t="shared" si="121"/>
        <v>0</v>
      </c>
    </row>
    <row r="469" spans="2:24" ht="15" thickBot="1" x14ac:dyDescent="0.35">
      <c r="B469" s="58" t="s">
        <v>32</v>
      </c>
      <c r="C469" s="34">
        <f t="shared" si="112"/>
        <v>2020</v>
      </c>
      <c r="D469" s="35">
        <v>44081</v>
      </c>
      <c r="E469" s="25">
        <f t="shared" si="113"/>
        <v>1</v>
      </c>
      <c r="F469" s="28">
        <f>0</f>
        <v>0</v>
      </c>
      <c r="G469" s="26">
        <f t="shared" si="115"/>
        <v>15</v>
      </c>
      <c r="H469" s="25">
        <f t="shared" si="114"/>
        <v>6975</v>
      </c>
      <c r="I469" s="25">
        <f t="shared" si="122"/>
        <v>26600</v>
      </c>
      <c r="J469" s="37">
        <v>0</v>
      </c>
      <c r="K469" s="41">
        <f t="shared" si="123"/>
        <v>4477.7193827616602</v>
      </c>
      <c r="L469" s="28">
        <f t="shared" si="126"/>
        <v>10.072500000000218</v>
      </c>
      <c r="M469" s="31">
        <f t="shared" si="127"/>
        <v>22974.393540200061</v>
      </c>
      <c r="N469" s="29">
        <f t="shared" si="120"/>
        <v>2.9999999999999997E-4</v>
      </c>
      <c r="O469" s="30">
        <f t="shared" si="116"/>
        <v>13.858000000000001</v>
      </c>
      <c r="P469" s="30">
        <f t="shared" si="117"/>
        <v>12</v>
      </c>
      <c r="Q469" s="31">
        <v>15</v>
      </c>
      <c r="R469" s="31">
        <v>50000</v>
      </c>
      <c r="S469" s="31">
        <f t="shared" si="124"/>
        <v>300000</v>
      </c>
      <c r="T469" s="32">
        <f>0</f>
        <v>0</v>
      </c>
      <c r="U469" s="31">
        <f t="shared" si="118"/>
        <v>0</v>
      </c>
      <c r="V469" s="30">
        <f t="shared" si="119"/>
        <v>0</v>
      </c>
      <c r="W469" s="30">
        <f t="shared" si="125"/>
        <v>0</v>
      </c>
      <c r="X469" s="31">
        <f t="shared" si="121"/>
        <v>0</v>
      </c>
    </row>
    <row r="470" spans="2:24" ht="15" thickBot="1" x14ac:dyDescent="0.35">
      <c r="B470" s="58" t="s">
        <v>32</v>
      </c>
      <c r="C470" s="34">
        <f t="shared" si="112"/>
        <v>2020</v>
      </c>
      <c r="D470" s="35">
        <v>44082</v>
      </c>
      <c r="E470" s="25">
        <f t="shared" si="113"/>
        <v>1</v>
      </c>
      <c r="F470" s="28">
        <f>0</f>
        <v>0</v>
      </c>
      <c r="G470" s="26">
        <f t="shared" si="115"/>
        <v>15</v>
      </c>
      <c r="H470" s="25">
        <f t="shared" si="114"/>
        <v>6990</v>
      </c>
      <c r="I470" s="25">
        <f t="shared" si="122"/>
        <v>26600</v>
      </c>
      <c r="J470" s="37">
        <v>0</v>
      </c>
      <c r="K470" s="41">
        <f t="shared" si="123"/>
        <v>4487.7963827616604</v>
      </c>
      <c r="L470" s="28">
        <f t="shared" si="126"/>
        <v>10.077000000000226</v>
      </c>
      <c r="M470" s="31">
        <f t="shared" si="127"/>
        <v>23114.040606200062</v>
      </c>
      <c r="N470" s="29">
        <f t="shared" si="120"/>
        <v>2.9999999999999997E-4</v>
      </c>
      <c r="O470" s="30">
        <f t="shared" si="116"/>
        <v>13.858000000000001</v>
      </c>
      <c r="P470" s="30">
        <f t="shared" si="117"/>
        <v>12</v>
      </c>
      <c r="Q470" s="31">
        <v>15</v>
      </c>
      <c r="R470" s="31">
        <v>50000</v>
      </c>
      <c r="S470" s="31">
        <f t="shared" si="124"/>
        <v>300000</v>
      </c>
      <c r="T470" s="32">
        <f>0</f>
        <v>0</v>
      </c>
      <c r="U470" s="31">
        <f t="shared" si="118"/>
        <v>0</v>
      </c>
      <c r="V470" s="30">
        <f t="shared" si="119"/>
        <v>0</v>
      </c>
      <c r="W470" s="30">
        <f t="shared" si="125"/>
        <v>0</v>
      </c>
      <c r="X470" s="31">
        <f t="shared" si="121"/>
        <v>0</v>
      </c>
    </row>
    <row r="471" spans="2:24" ht="15" thickBot="1" x14ac:dyDescent="0.35">
      <c r="B471" s="58" t="s">
        <v>32</v>
      </c>
      <c r="C471" s="34">
        <f t="shared" si="112"/>
        <v>2020</v>
      </c>
      <c r="D471" s="35">
        <v>44083</v>
      </c>
      <c r="E471" s="25">
        <f t="shared" si="113"/>
        <v>1</v>
      </c>
      <c r="F471" s="28">
        <f>0</f>
        <v>0</v>
      </c>
      <c r="G471" s="26">
        <f t="shared" si="115"/>
        <v>15</v>
      </c>
      <c r="H471" s="25">
        <f t="shared" si="114"/>
        <v>7005</v>
      </c>
      <c r="I471" s="25">
        <f t="shared" si="122"/>
        <v>26600</v>
      </c>
      <c r="J471" s="37">
        <v>0</v>
      </c>
      <c r="K471" s="41">
        <f t="shared" si="123"/>
        <v>4497.8778827616607</v>
      </c>
      <c r="L471" s="28">
        <f t="shared" si="126"/>
        <v>10.081500000000233</v>
      </c>
      <c r="M471" s="31">
        <f t="shared" si="127"/>
        <v>23253.750033200064</v>
      </c>
      <c r="N471" s="29">
        <f t="shared" si="120"/>
        <v>2.9999999999999997E-4</v>
      </c>
      <c r="O471" s="30">
        <f t="shared" si="116"/>
        <v>13.858000000000001</v>
      </c>
      <c r="P471" s="30">
        <f t="shared" si="117"/>
        <v>12</v>
      </c>
      <c r="Q471" s="31">
        <v>15</v>
      </c>
      <c r="R471" s="31">
        <v>50000</v>
      </c>
      <c r="S471" s="31">
        <f t="shared" si="124"/>
        <v>300000</v>
      </c>
      <c r="T471" s="32">
        <f>0</f>
        <v>0</v>
      </c>
      <c r="U471" s="31">
        <f t="shared" si="118"/>
        <v>0</v>
      </c>
      <c r="V471" s="30">
        <f t="shared" si="119"/>
        <v>0</v>
      </c>
      <c r="W471" s="30">
        <f t="shared" si="125"/>
        <v>0</v>
      </c>
      <c r="X471" s="31">
        <f t="shared" si="121"/>
        <v>0</v>
      </c>
    </row>
    <row r="472" spans="2:24" ht="15" thickBot="1" x14ac:dyDescent="0.35">
      <c r="B472" s="58" t="s">
        <v>32</v>
      </c>
      <c r="C472" s="34">
        <f t="shared" si="112"/>
        <v>2020</v>
      </c>
      <c r="D472" s="35">
        <v>44084</v>
      </c>
      <c r="E472" s="25">
        <f t="shared" si="113"/>
        <v>1</v>
      </c>
      <c r="F472" s="28">
        <f>0</f>
        <v>0</v>
      </c>
      <c r="G472" s="26">
        <f t="shared" si="115"/>
        <v>15</v>
      </c>
      <c r="H472" s="25">
        <f t="shared" si="114"/>
        <v>7020</v>
      </c>
      <c r="I472" s="25">
        <f t="shared" si="122"/>
        <v>26600</v>
      </c>
      <c r="J472" s="37">
        <v>0</v>
      </c>
      <c r="K472" s="41">
        <f t="shared" si="123"/>
        <v>4507.9638827616609</v>
      </c>
      <c r="L472" s="28">
        <f t="shared" si="126"/>
        <v>10.08600000000024</v>
      </c>
      <c r="M472" s="31">
        <f t="shared" si="127"/>
        <v>23393.521821200065</v>
      </c>
      <c r="N472" s="29">
        <f t="shared" si="120"/>
        <v>2.9999999999999997E-4</v>
      </c>
      <c r="O472" s="30">
        <f t="shared" si="116"/>
        <v>13.858000000000001</v>
      </c>
      <c r="P472" s="30">
        <f t="shared" si="117"/>
        <v>12</v>
      </c>
      <c r="Q472" s="31">
        <v>15</v>
      </c>
      <c r="R472" s="31">
        <v>50000</v>
      </c>
      <c r="S472" s="31">
        <f t="shared" si="124"/>
        <v>300000</v>
      </c>
      <c r="T472" s="32">
        <f>0</f>
        <v>0</v>
      </c>
      <c r="U472" s="31">
        <f t="shared" si="118"/>
        <v>0</v>
      </c>
      <c r="V472" s="30">
        <f t="shared" si="119"/>
        <v>0</v>
      </c>
      <c r="W472" s="30">
        <f t="shared" si="125"/>
        <v>0</v>
      </c>
      <c r="X472" s="31">
        <f t="shared" si="121"/>
        <v>0</v>
      </c>
    </row>
    <row r="473" spans="2:24" ht="15" thickBot="1" x14ac:dyDescent="0.35">
      <c r="B473" s="58" t="s">
        <v>32</v>
      </c>
      <c r="C473" s="34">
        <f t="shared" si="112"/>
        <v>2020</v>
      </c>
      <c r="D473" s="35">
        <v>44085</v>
      </c>
      <c r="E473" s="25">
        <f t="shared" si="113"/>
        <v>1</v>
      </c>
      <c r="F473" s="28">
        <f>0</f>
        <v>0</v>
      </c>
      <c r="G473" s="26">
        <f t="shared" si="115"/>
        <v>15</v>
      </c>
      <c r="H473" s="25">
        <f t="shared" si="114"/>
        <v>7035</v>
      </c>
      <c r="I473" s="25">
        <f t="shared" si="122"/>
        <v>26600</v>
      </c>
      <c r="J473" s="37">
        <v>0</v>
      </c>
      <c r="K473" s="41">
        <f t="shared" si="123"/>
        <v>4518.0543827616611</v>
      </c>
      <c r="L473" s="28">
        <f t="shared" si="126"/>
        <v>10.090500000000247</v>
      </c>
      <c r="M473" s="31">
        <f t="shared" si="127"/>
        <v>23533.355970200068</v>
      </c>
      <c r="N473" s="29">
        <f t="shared" si="120"/>
        <v>2.9999999999999997E-4</v>
      </c>
      <c r="O473" s="30">
        <f t="shared" si="116"/>
        <v>13.858000000000001</v>
      </c>
      <c r="P473" s="30">
        <f t="shared" si="117"/>
        <v>12</v>
      </c>
      <c r="Q473" s="31">
        <v>15</v>
      </c>
      <c r="R473" s="31">
        <v>50000</v>
      </c>
      <c r="S473" s="31">
        <f t="shared" si="124"/>
        <v>300000</v>
      </c>
      <c r="T473" s="32">
        <f>0</f>
        <v>0</v>
      </c>
      <c r="U473" s="31">
        <f t="shared" si="118"/>
        <v>0</v>
      </c>
      <c r="V473" s="30">
        <f t="shared" si="119"/>
        <v>0</v>
      </c>
      <c r="W473" s="30">
        <f t="shared" si="125"/>
        <v>0</v>
      </c>
      <c r="X473" s="31">
        <f t="shared" si="121"/>
        <v>0</v>
      </c>
    </row>
    <row r="474" spans="2:24" ht="15" thickBot="1" x14ac:dyDescent="0.35">
      <c r="B474" s="58" t="s">
        <v>32</v>
      </c>
      <c r="C474" s="34">
        <f t="shared" si="112"/>
        <v>2020</v>
      </c>
      <c r="D474" s="35">
        <v>44086</v>
      </c>
      <c r="E474" s="25">
        <f t="shared" si="113"/>
        <v>1</v>
      </c>
      <c r="F474" s="28">
        <f>0</f>
        <v>0</v>
      </c>
      <c r="G474" s="26">
        <f t="shared" si="115"/>
        <v>15</v>
      </c>
      <c r="H474" s="25">
        <f t="shared" si="114"/>
        <v>7050</v>
      </c>
      <c r="I474" s="25">
        <f t="shared" si="122"/>
        <v>26600</v>
      </c>
      <c r="J474" s="37">
        <v>0</v>
      </c>
      <c r="K474" s="41">
        <f t="shared" si="123"/>
        <v>4528.1493827616614</v>
      </c>
      <c r="L474" s="28">
        <f t="shared" si="126"/>
        <v>10.095000000000255</v>
      </c>
      <c r="M474" s="31">
        <f t="shared" si="127"/>
        <v>23673.25248020007</v>
      </c>
      <c r="N474" s="29">
        <f t="shared" si="120"/>
        <v>2.9999999999999997E-4</v>
      </c>
      <c r="O474" s="30">
        <f t="shared" si="116"/>
        <v>13.858000000000001</v>
      </c>
      <c r="P474" s="30">
        <f t="shared" si="117"/>
        <v>12</v>
      </c>
      <c r="Q474" s="31">
        <v>15</v>
      </c>
      <c r="R474" s="31">
        <v>50000</v>
      </c>
      <c r="S474" s="31">
        <f t="shared" si="124"/>
        <v>300000</v>
      </c>
      <c r="T474" s="32">
        <f>0</f>
        <v>0</v>
      </c>
      <c r="U474" s="31">
        <f t="shared" si="118"/>
        <v>0</v>
      </c>
      <c r="V474" s="30">
        <f t="shared" si="119"/>
        <v>0</v>
      </c>
      <c r="W474" s="30">
        <f t="shared" si="125"/>
        <v>0</v>
      </c>
      <c r="X474" s="31">
        <f t="shared" si="121"/>
        <v>0</v>
      </c>
    </row>
    <row r="475" spans="2:24" ht="15" thickBot="1" x14ac:dyDescent="0.35">
      <c r="B475" s="58" t="s">
        <v>32</v>
      </c>
      <c r="C475" s="34">
        <f t="shared" si="112"/>
        <v>2020</v>
      </c>
      <c r="D475" s="35">
        <v>44087</v>
      </c>
      <c r="E475" s="25">
        <f t="shared" si="113"/>
        <v>1</v>
      </c>
      <c r="F475" s="28">
        <f>0</f>
        <v>0</v>
      </c>
      <c r="G475" s="26">
        <f t="shared" si="115"/>
        <v>15</v>
      </c>
      <c r="H475" s="25">
        <f t="shared" si="114"/>
        <v>7065</v>
      </c>
      <c r="I475" s="25">
        <f t="shared" si="122"/>
        <v>26600</v>
      </c>
      <c r="J475" s="37">
        <v>0</v>
      </c>
      <c r="K475" s="41">
        <f t="shared" si="123"/>
        <v>4538.2488827616617</v>
      </c>
      <c r="L475" s="28">
        <f t="shared" si="126"/>
        <v>10.099500000000262</v>
      </c>
      <c r="M475" s="31">
        <f t="shared" si="127"/>
        <v>23813.211351200072</v>
      </c>
      <c r="N475" s="29">
        <f t="shared" si="120"/>
        <v>2.9999999999999997E-4</v>
      </c>
      <c r="O475" s="30">
        <f t="shared" si="116"/>
        <v>13.858000000000001</v>
      </c>
      <c r="P475" s="30">
        <f t="shared" si="117"/>
        <v>12</v>
      </c>
      <c r="Q475" s="31">
        <v>15</v>
      </c>
      <c r="R475" s="31">
        <v>50000</v>
      </c>
      <c r="S475" s="31">
        <f t="shared" si="124"/>
        <v>300000</v>
      </c>
      <c r="T475" s="32">
        <f>0</f>
        <v>0</v>
      </c>
      <c r="U475" s="31">
        <f t="shared" si="118"/>
        <v>0</v>
      </c>
      <c r="V475" s="30">
        <f t="shared" si="119"/>
        <v>0</v>
      </c>
      <c r="W475" s="30">
        <f t="shared" si="125"/>
        <v>0</v>
      </c>
      <c r="X475" s="31">
        <f t="shared" si="121"/>
        <v>0</v>
      </c>
    </row>
    <row r="476" spans="2:24" ht="15" thickBot="1" x14ac:dyDescent="0.35">
      <c r="B476" s="58" t="s">
        <v>32</v>
      </c>
      <c r="C476" s="34">
        <f t="shared" si="112"/>
        <v>2020</v>
      </c>
      <c r="D476" s="35">
        <v>44088</v>
      </c>
      <c r="E476" s="25">
        <f t="shared" si="113"/>
        <v>1</v>
      </c>
      <c r="F476" s="28">
        <f>0</f>
        <v>0</v>
      </c>
      <c r="G476" s="26">
        <f t="shared" si="115"/>
        <v>15</v>
      </c>
      <c r="H476" s="25">
        <f t="shared" si="114"/>
        <v>7080</v>
      </c>
      <c r="I476" s="25">
        <f t="shared" si="122"/>
        <v>26600</v>
      </c>
      <c r="J476" s="37">
        <v>0</v>
      </c>
      <c r="K476" s="41">
        <f t="shared" si="123"/>
        <v>4548.3528827616619</v>
      </c>
      <c r="L476" s="28">
        <f t="shared" si="126"/>
        <v>10.104000000000269</v>
      </c>
      <c r="M476" s="31">
        <f t="shared" si="127"/>
        <v>23953.232583200075</v>
      </c>
      <c r="N476" s="29">
        <f t="shared" si="120"/>
        <v>2.9999999999999997E-4</v>
      </c>
      <c r="O476" s="30">
        <f t="shared" si="116"/>
        <v>13.858000000000001</v>
      </c>
      <c r="P476" s="30">
        <f t="shared" si="117"/>
        <v>12</v>
      </c>
      <c r="Q476" s="31">
        <v>15</v>
      </c>
      <c r="R476" s="31">
        <v>50000</v>
      </c>
      <c r="S476" s="31">
        <f t="shared" si="124"/>
        <v>300000</v>
      </c>
      <c r="T476" s="32">
        <f>0</f>
        <v>0</v>
      </c>
      <c r="U476" s="31">
        <f t="shared" si="118"/>
        <v>0</v>
      </c>
      <c r="V476" s="30">
        <f t="shared" si="119"/>
        <v>0</v>
      </c>
      <c r="W476" s="30">
        <f t="shared" si="125"/>
        <v>0</v>
      </c>
      <c r="X476" s="31">
        <f t="shared" si="121"/>
        <v>0</v>
      </c>
    </row>
    <row r="477" spans="2:24" ht="15" thickBot="1" x14ac:dyDescent="0.35">
      <c r="B477" s="58" t="s">
        <v>32</v>
      </c>
      <c r="C477" s="34">
        <f t="shared" si="112"/>
        <v>2020</v>
      </c>
      <c r="D477" s="35">
        <v>44089</v>
      </c>
      <c r="E477" s="25">
        <f t="shared" si="113"/>
        <v>1</v>
      </c>
      <c r="F477" s="28">
        <f>0</f>
        <v>0</v>
      </c>
      <c r="G477" s="26">
        <f t="shared" si="115"/>
        <v>15</v>
      </c>
      <c r="H477" s="25">
        <f t="shared" si="114"/>
        <v>7095</v>
      </c>
      <c r="I477" s="25">
        <f t="shared" si="122"/>
        <v>26600</v>
      </c>
      <c r="J477" s="37">
        <v>0</v>
      </c>
      <c r="K477" s="41">
        <f t="shared" si="123"/>
        <v>4558.4613827616622</v>
      </c>
      <c r="L477" s="28">
        <f t="shared" si="126"/>
        <v>10.108500000000276</v>
      </c>
      <c r="M477" s="31">
        <f t="shared" si="127"/>
        <v>24093.316176200078</v>
      </c>
      <c r="N477" s="29">
        <f t="shared" si="120"/>
        <v>2.9999999999999997E-4</v>
      </c>
      <c r="O477" s="30">
        <f t="shared" si="116"/>
        <v>13.858000000000001</v>
      </c>
      <c r="P477" s="30">
        <f t="shared" si="117"/>
        <v>12</v>
      </c>
      <c r="Q477" s="31">
        <v>15</v>
      </c>
      <c r="R477" s="31">
        <v>50000</v>
      </c>
      <c r="S477" s="31">
        <f t="shared" si="124"/>
        <v>300000</v>
      </c>
      <c r="T477" s="32">
        <f>0</f>
        <v>0</v>
      </c>
      <c r="U477" s="31">
        <f t="shared" si="118"/>
        <v>0</v>
      </c>
      <c r="V477" s="30">
        <f t="shared" si="119"/>
        <v>0</v>
      </c>
      <c r="W477" s="30">
        <f t="shared" si="125"/>
        <v>0</v>
      </c>
      <c r="X477" s="31">
        <f t="shared" si="121"/>
        <v>0</v>
      </c>
    </row>
    <row r="478" spans="2:24" ht="15" thickBot="1" x14ac:dyDescent="0.35">
      <c r="B478" s="58" t="s">
        <v>32</v>
      </c>
      <c r="C478" s="34">
        <f t="shared" si="112"/>
        <v>2020</v>
      </c>
      <c r="D478" s="35">
        <v>44090</v>
      </c>
      <c r="E478" s="25">
        <f t="shared" si="113"/>
        <v>1</v>
      </c>
      <c r="F478" s="28">
        <f>0</f>
        <v>0</v>
      </c>
      <c r="G478" s="26">
        <f t="shared" si="115"/>
        <v>15</v>
      </c>
      <c r="H478" s="25">
        <f t="shared" si="114"/>
        <v>7110</v>
      </c>
      <c r="I478" s="25">
        <f t="shared" si="122"/>
        <v>26600</v>
      </c>
      <c r="J478" s="37">
        <v>0</v>
      </c>
      <c r="K478" s="41">
        <f t="shared" si="123"/>
        <v>4568.5743827616625</v>
      </c>
      <c r="L478" s="28">
        <f t="shared" si="126"/>
        <v>10.113000000000284</v>
      </c>
      <c r="M478" s="31">
        <f t="shared" si="127"/>
        <v>24233.462130200081</v>
      </c>
      <c r="N478" s="29">
        <f t="shared" si="120"/>
        <v>2.9999999999999997E-4</v>
      </c>
      <c r="O478" s="30">
        <f t="shared" si="116"/>
        <v>13.858000000000001</v>
      </c>
      <c r="P478" s="30">
        <f t="shared" si="117"/>
        <v>12</v>
      </c>
      <c r="Q478" s="31">
        <v>15</v>
      </c>
      <c r="R478" s="31">
        <v>50000</v>
      </c>
      <c r="S478" s="31">
        <f t="shared" si="124"/>
        <v>300000</v>
      </c>
      <c r="T478" s="32">
        <f>0</f>
        <v>0</v>
      </c>
      <c r="U478" s="31">
        <f t="shared" si="118"/>
        <v>0</v>
      </c>
      <c r="V478" s="30">
        <f t="shared" si="119"/>
        <v>0</v>
      </c>
      <c r="W478" s="30">
        <f t="shared" si="125"/>
        <v>0</v>
      </c>
      <c r="X478" s="31">
        <f t="shared" si="121"/>
        <v>0</v>
      </c>
    </row>
    <row r="479" spans="2:24" ht="15" thickBot="1" x14ac:dyDescent="0.35">
      <c r="B479" s="58" t="s">
        <v>32</v>
      </c>
      <c r="C479" s="34">
        <f t="shared" si="112"/>
        <v>2020</v>
      </c>
      <c r="D479" s="35">
        <v>44091</v>
      </c>
      <c r="E479" s="25">
        <f t="shared" si="113"/>
        <v>1</v>
      </c>
      <c r="F479" s="28">
        <f>0</f>
        <v>0</v>
      </c>
      <c r="G479" s="26">
        <f t="shared" si="115"/>
        <v>15</v>
      </c>
      <c r="H479" s="25">
        <f t="shared" si="114"/>
        <v>7125</v>
      </c>
      <c r="I479" s="25">
        <f t="shared" si="122"/>
        <v>26600</v>
      </c>
      <c r="J479" s="37">
        <v>0</v>
      </c>
      <c r="K479" s="41">
        <f t="shared" si="123"/>
        <v>4578.6918827616628</v>
      </c>
      <c r="L479" s="28">
        <f t="shared" si="126"/>
        <v>10.117500000000291</v>
      </c>
      <c r="M479" s="31">
        <f t="shared" si="127"/>
        <v>24373.670445200085</v>
      </c>
      <c r="N479" s="29">
        <f t="shared" si="120"/>
        <v>2.9999999999999997E-4</v>
      </c>
      <c r="O479" s="30">
        <f t="shared" si="116"/>
        <v>13.858000000000001</v>
      </c>
      <c r="P479" s="30">
        <f t="shared" si="117"/>
        <v>12</v>
      </c>
      <c r="Q479" s="31">
        <v>15</v>
      </c>
      <c r="R479" s="31">
        <v>50000</v>
      </c>
      <c r="S479" s="31">
        <f t="shared" si="124"/>
        <v>300000</v>
      </c>
      <c r="T479" s="32">
        <f>0</f>
        <v>0</v>
      </c>
      <c r="U479" s="31">
        <f t="shared" si="118"/>
        <v>0</v>
      </c>
      <c r="V479" s="30">
        <f t="shared" si="119"/>
        <v>0</v>
      </c>
      <c r="W479" s="30">
        <f t="shared" si="125"/>
        <v>0</v>
      </c>
      <c r="X479" s="31">
        <f t="shared" si="121"/>
        <v>0</v>
      </c>
    </row>
    <row r="480" spans="2:24" ht="15" thickBot="1" x14ac:dyDescent="0.35">
      <c r="B480" s="58" t="s">
        <v>32</v>
      </c>
      <c r="C480" s="34">
        <f t="shared" si="112"/>
        <v>2020</v>
      </c>
      <c r="D480" s="35">
        <v>44092</v>
      </c>
      <c r="E480" s="25">
        <f t="shared" si="113"/>
        <v>1</v>
      </c>
      <c r="F480" s="28">
        <f>0</f>
        <v>0</v>
      </c>
      <c r="G480" s="26">
        <f t="shared" si="115"/>
        <v>15</v>
      </c>
      <c r="H480" s="25">
        <f t="shared" si="114"/>
        <v>7140</v>
      </c>
      <c r="I480" s="25">
        <f t="shared" si="122"/>
        <v>26600</v>
      </c>
      <c r="J480" s="37">
        <v>0</v>
      </c>
      <c r="K480" s="41">
        <f t="shared" si="123"/>
        <v>4588.8138827616631</v>
      </c>
      <c r="L480" s="28">
        <f t="shared" si="126"/>
        <v>10.122000000000298</v>
      </c>
      <c r="M480" s="31">
        <f t="shared" si="127"/>
        <v>24513.941121200089</v>
      </c>
      <c r="N480" s="29">
        <f t="shared" si="120"/>
        <v>2.9999999999999997E-4</v>
      </c>
      <c r="O480" s="30">
        <f t="shared" si="116"/>
        <v>13.858000000000001</v>
      </c>
      <c r="P480" s="30">
        <f t="shared" si="117"/>
        <v>12</v>
      </c>
      <c r="Q480" s="31">
        <v>15</v>
      </c>
      <c r="R480" s="31">
        <v>50000</v>
      </c>
      <c r="S480" s="31">
        <f t="shared" si="124"/>
        <v>300000</v>
      </c>
      <c r="T480" s="32">
        <f>0</f>
        <v>0</v>
      </c>
      <c r="U480" s="31">
        <f t="shared" si="118"/>
        <v>0</v>
      </c>
      <c r="V480" s="30">
        <f t="shared" si="119"/>
        <v>0</v>
      </c>
      <c r="W480" s="30">
        <f t="shared" si="125"/>
        <v>0</v>
      </c>
      <c r="X480" s="31">
        <f t="shared" si="121"/>
        <v>0</v>
      </c>
    </row>
    <row r="481" spans="2:24" ht="15" thickBot="1" x14ac:dyDescent="0.35">
      <c r="B481" s="58" t="s">
        <v>32</v>
      </c>
      <c r="C481" s="34">
        <f t="shared" si="112"/>
        <v>2020</v>
      </c>
      <c r="D481" s="35">
        <v>44093</v>
      </c>
      <c r="E481" s="25">
        <f t="shared" si="113"/>
        <v>1</v>
      </c>
      <c r="F481" s="28">
        <f>0</f>
        <v>0</v>
      </c>
      <c r="G481" s="26">
        <f t="shared" si="115"/>
        <v>15</v>
      </c>
      <c r="H481" s="25">
        <f t="shared" si="114"/>
        <v>7155</v>
      </c>
      <c r="I481" s="25">
        <f t="shared" si="122"/>
        <v>26600</v>
      </c>
      <c r="J481" s="37">
        <v>0</v>
      </c>
      <c r="K481" s="41">
        <f t="shared" si="123"/>
        <v>4598.9403827616634</v>
      </c>
      <c r="L481" s="28">
        <f t="shared" si="126"/>
        <v>10.126500000000306</v>
      </c>
      <c r="M481" s="31">
        <f t="shared" si="127"/>
        <v>24654.274158200093</v>
      </c>
      <c r="N481" s="29">
        <f t="shared" si="120"/>
        <v>2.9999999999999997E-4</v>
      </c>
      <c r="O481" s="30">
        <f t="shared" si="116"/>
        <v>13.858000000000001</v>
      </c>
      <c r="P481" s="30">
        <f t="shared" si="117"/>
        <v>12</v>
      </c>
      <c r="Q481" s="31">
        <v>15</v>
      </c>
      <c r="R481" s="31">
        <v>50000</v>
      </c>
      <c r="S481" s="31">
        <f t="shared" si="124"/>
        <v>300000</v>
      </c>
      <c r="T481" s="32">
        <f>0</f>
        <v>0</v>
      </c>
      <c r="U481" s="31">
        <f t="shared" si="118"/>
        <v>0</v>
      </c>
      <c r="V481" s="30">
        <f t="shared" si="119"/>
        <v>0</v>
      </c>
      <c r="W481" s="30">
        <f t="shared" si="125"/>
        <v>0</v>
      </c>
      <c r="X481" s="31">
        <f t="shared" si="121"/>
        <v>0</v>
      </c>
    </row>
    <row r="482" spans="2:24" ht="15" thickBot="1" x14ac:dyDescent="0.35">
      <c r="B482" s="58" t="s">
        <v>32</v>
      </c>
      <c r="C482" s="34">
        <f t="shared" si="112"/>
        <v>2020</v>
      </c>
      <c r="D482" s="35">
        <v>44094</v>
      </c>
      <c r="E482" s="25">
        <f t="shared" si="113"/>
        <v>1</v>
      </c>
      <c r="F482" s="28">
        <f>0</f>
        <v>0</v>
      </c>
      <c r="G482" s="26">
        <f t="shared" si="115"/>
        <v>15</v>
      </c>
      <c r="H482" s="25">
        <f t="shared" si="114"/>
        <v>7170</v>
      </c>
      <c r="I482" s="25">
        <f t="shared" si="122"/>
        <v>26600</v>
      </c>
      <c r="J482" s="37">
        <v>0</v>
      </c>
      <c r="K482" s="41">
        <f t="shared" si="123"/>
        <v>4609.0713827616637</v>
      </c>
      <c r="L482" s="28">
        <f t="shared" si="126"/>
        <v>10.131000000000313</v>
      </c>
      <c r="M482" s="31">
        <f t="shared" si="127"/>
        <v>24794.669556200097</v>
      </c>
      <c r="N482" s="29">
        <f t="shared" si="120"/>
        <v>2.9999999999999997E-4</v>
      </c>
      <c r="O482" s="30">
        <f t="shared" si="116"/>
        <v>13.858000000000001</v>
      </c>
      <c r="P482" s="30">
        <f t="shared" si="117"/>
        <v>12</v>
      </c>
      <c r="Q482" s="31">
        <v>15</v>
      </c>
      <c r="R482" s="31">
        <v>50000</v>
      </c>
      <c r="S482" s="31">
        <f t="shared" si="124"/>
        <v>300000</v>
      </c>
      <c r="T482" s="32">
        <f>0</f>
        <v>0</v>
      </c>
      <c r="U482" s="31">
        <f t="shared" si="118"/>
        <v>0</v>
      </c>
      <c r="V482" s="30">
        <f t="shared" si="119"/>
        <v>0</v>
      </c>
      <c r="W482" s="30">
        <f t="shared" si="125"/>
        <v>0</v>
      </c>
      <c r="X482" s="31">
        <f t="shared" si="121"/>
        <v>0</v>
      </c>
    </row>
    <row r="483" spans="2:24" ht="15" thickBot="1" x14ac:dyDescent="0.35">
      <c r="B483" s="58" t="s">
        <v>32</v>
      </c>
      <c r="C483" s="34">
        <f t="shared" si="112"/>
        <v>2020</v>
      </c>
      <c r="D483" s="35">
        <v>44095</v>
      </c>
      <c r="E483" s="25">
        <f t="shared" si="113"/>
        <v>1</v>
      </c>
      <c r="F483" s="28">
        <f>0</f>
        <v>0</v>
      </c>
      <c r="G483" s="26">
        <f t="shared" si="115"/>
        <v>15</v>
      </c>
      <c r="H483" s="25">
        <f t="shared" si="114"/>
        <v>7185</v>
      </c>
      <c r="I483" s="25">
        <f t="shared" si="122"/>
        <v>26600</v>
      </c>
      <c r="J483" s="37">
        <v>0</v>
      </c>
      <c r="K483" s="41">
        <f t="shared" si="123"/>
        <v>4619.206882761664</v>
      </c>
      <c r="L483" s="28">
        <f t="shared" si="126"/>
        <v>10.13550000000032</v>
      </c>
      <c r="M483" s="31">
        <f t="shared" si="127"/>
        <v>24935.127315200101</v>
      </c>
      <c r="N483" s="29">
        <f t="shared" si="120"/>
        <v>2.9999999999999997E-4</v>
      </c>
      <c r="O483" s="30">
        <f t="shared" si="116"/>
        <v>13.858000000000001</v>
      </c>
      <c r="P483" s="30">
        <f t="shared" si="117"/>
        <v>12</v>
      </c>
      <c r="Q483" s="31">
        <v>15</v>
      </c>
      <c r="R483" s="31">
        <v>50000</v>
      </c>
      <c r="S483" s="31">
        <f t="shared" si="124"/>
        <v>300000</v>
      </c>
      <c r="T483" s="32">
        <f>0</f>
        <v>0</v>
      </c>
      <c r="U483" s="31">
        <f t="shared" si="118"/>
        <v>0</v>
      </c>
      <c r="V483" s="30">
        <f t="shared" si="119"/>
        <v>0</v>
      </c>
      <c r="W483" s="30">
        <f t="shared" si="125"/>
        <v>0</v>
      </c>
      <c r="X483" s="31">
        <f t="shared" si="121"/>
        <v>0</v>
      </c>
    </row>
    <row r="484" spans="2:24" ht="15" thickBot="1" x14ac:dyDescent="0.35">
      <c r="B484" s="58" t="s">
        <v>32</v>
      </c>
      <c r="C484" s="34">
        <f t="shared" si="112"/>
        <v>2020</v>
      </c>
      <c r="D484" s="35">
        <v>44096</v>
      </c>
      <c r="E484" s="25">
        <f t="shared" si="113"/>
        <v>1</v>
      </c>
      <c r="F484" s="28">
        <f>0</f>
        <v>0</v>
      </c>
      <c r="G484" s="26">
        <f t="shared" si="115"/>
        <v>15</v>
      </c>
      <c r="H484" s="25">
        <f t="shared" si="114"/>
        <v>7200</v>
      </c>
      <c r="I484" s="25">
        <f t="shared" si="122"/>
        <v>26600</v>
      </c>
      <c r="J484" s="37">
        <v>0</v>
      </c>
      <c r="K484" s="41">
        <f t="shared" si="123"/>
        <v>4629.3468827616643</v>
      </c>
      <c r="L484" s="28">
        <f t="shared" si="126"/>
        <v>10.140000000000327</v>
      </c>
      <c r="M484" s="31">
        <f t="shared" si="127"/>
        <v>25075.647435200106</v>
      </c>
      <c r="N484" s="29">
        <f t="shared" si="120"/>
        <v>2.9999999999999997E-4</v>
      </c>
      <c r="O484" s="30">
        <f t="shared" si="116"/>
        <v>13.858000000000001</v>
      </c>
      <c r="P484" s="30">
        <f t="shared" si="117"/>
        <v>12</v>
      </c>
      <c r="Q484" s="31">
        <v>15</v>
      </c>
      <c r="R484" s="31">
        <v>50000</v>
      </c>
      <c r="S484" s="31">
        <f t="shared" si="124"/>
        <v>300000</v>
      </c>
      <c r="T484" s="32">
        <f>0</f>
        <v>0</v>
      </c>
      <c r="U484" s="31">
        <f t="shared" si="118"/>
        <v>0</v>
      </c>
      <c r="V484" s="30">
        <f t="shared" si="119"/>
        <v>0</v>
      </c>
      <c r="W484" s="30">
        <f t="shared" si="125"/>
        <v>0</v>
      </c>
      <c r="X484" s="31">
        <f t="shared" si="121"/>
        <v>0</v>
      </c>
    </row>
    <row r="485" spans="2:24" ht="15" thickBot="1" x14ac:dyDescent="0.35">
      <c r="B485" s="58" t="s">
        <v>32</v>
      </c>
      <c r="C485" s="34">
        <f t="shared" si="112"/>
        <v>2020</v>
      </c>
      <c r="D485" s="35">
        <v>44097</v>
      </c>
      <c r="E485" s="25">
        <f t="shared" si="113"/>
        <v>1</v>
      </c>
      <c r="F485" s="28">
        <f>0</f>
        <v>0</v>
      </c>
      <c r="G485" s="26">
        <f t="shared" si="115"/>
        <v>15</v>
      </c>
      <c r="H485" s="25">
        <f t="shared" si="114"/>
        <v>7215</v>
      </c>
      <c r="I485" s="25">
        <f t="shared" si="122"/>
        <v>26600</v>
      </c>
      <c r="J485" s="37">
        <v>0</v>
      </c>
      <c r="K485" s="41">
        <f t="shared" si="123"/>
        <v>4639.4913827616647</v>
      </c>
      <c r="L485" s="28">
        <f t="shared" si="126"/>
        <v>10.144500000000335</v>
      </c>
      <c r="M485" s="31">
        <f t="shared" si="127"/>
        <v>25216.229916200111</v>
      </c>
      <c r="N485" s="29">
        <f t="shared" si="120"/>
        <v>2.9999999999999997E-4</v>
      </c>
      <c r="O485" s="30">
        <f t="shared" si="116"/>
        <v>13.858000000000001</v>
      </c>
      <c r="P485" s="30">
        <f t="shared" si="117"/>
        <v>12</v>
      </c>
      <c r="Q485" s="31">
        <v>15</v>
      </c>
      <c r="R485" s="31">
        <v>50000</v>
      </c>
      <c r="S485" s="31">
        <f t="shared" si="124"/>
        <v>300000</v>
      </c>
      <c r="T485" s="32">
        <f>0</f>
        <v>0</v>
      </c>
      <c r="U485" s="31">
        <f t="shared" si="118"/>
        <v>0</v>
      </c>
      <c r="V485" s="30">
        <f t="shared" si="119"/>
        <v>0</v>
      </c>
      <c r="W485" s="30">
        <f t="shared" si="125"/>
        <v>0</v>
      </c>
      <c r="X485" s="31">
        <f t="shared" si="121"/>
        <v>0</v>
      </c>
    </row>
    <row r="486" spans="2:24" ht="15" thickBot="1" x14ac:dyDescent="0.35">
      <c r="B486" s="58" t="s">
        <v>32</v>
      </c>
      <c r="C486" s="34">
        <f t="shared" si="112"/>
        <v>2020</v>
      </c>
      <c r="D486" s="35">
        <v>44098</v>
      </c>
      <c r="E486" s="25">
        <f t="shared" si="113"/>
        <v>1</v>
      </c>
      <c r="F486" s="28">
        <f>0</f>
        <v>0</v>
      </c>
      <c r="G486" s="26">
        <f t="shared" si="115"/>
        <v>15</v>
      </c>
      <c r="H486" s="25">
        <f t="shared" si="114"/>
        <v>7230</v>
      </c>
      <c r="I486" s="25">
        <f t="shared" si="122"/>
        <v>26600</v>
      </c>
      <c r="J486" s="37">
        <v>0</v>
      </c>
      <c r="K486" s="41">
        <f t="shared" si="123"/>
        <v>4649.640382761665</v>
      </c>
      <c r="L486" s="28">
        <f t="shared" si="126"/>
        <v>10.149000000000342</v>
      </c>
      <c r="M486" s="31">
        <f t="shared" si="127"/>
        <v>25356.874758200116</v>
      </c>
      <c r="N486" s="29">
        <f t="shared" si="120"/>
        <v>2.9999999999999997E-4</v>
      </c>
      <c r="O486" s="30">
        <f t="shared" si="116"/>
        <v>13.858000000000001</v>
      </c>
      <c r="P486" s="30">
        <f t="shared" si="117"/>
        <v>12</v>
      </c>
      <c r="Q486" s="31">
        <v>15</v>
      </c>
      <c r="R486" s="31">
        <v>50000</v>
      </c>
      <c r="S486" s="31">
        <f t="shared" si="124"/>
        <v>300000</v>
      </c>
      <c r="T486" s="32">
        <f>0</f>
        <v>0</v>
      </c>
      <c r="U486" s="31">
        <f t="shared" si="118"/>
        <v>0</v>
      </c>
      <c r="V486" s="30">
        <f t="shared" si="119"/>
        <v>0</v>
      </c>
      <c r="W486" s="30">
        <f t="shared" si="125"/>
        <v>0</v>
      </c>
      <c r="X486" s="31">
        <f t="shared" si="121"/>
        <v>0</v>
      </c>
    </row>
    <row r="487" spans="2:24" ht="15" thickBot="1" x14ac:dyDescent="0.35">
      <c r="B487" s="58" t="s">
        <v>32</v>
      </c>
      <c r="C487" s="34">
        <f t="shared" si="112"/>
        <v>2020</v>
      </c>
      <c r="D487" s="35">
        <v>44099</v>
      </c>
      <c r="E487" s="25">
        <f t="shared" si="113"/>
        <v>1</v>
      </c>
      <c r="F487" s="28">
        <f>0</f>
        <v>0</v>
      </c>
      <c r="G487" s="26">
        <f t="shared" si="115"/>
        <v>15</v>
      </c>
      <c r="H487" s="25">
        <f t="shared" si="114"/>
        <v>7245</v>
      </c>
      <c r="I487" s="25">
        <f t="shared" si="122"/>
        <v>26600</v>
      </c>
      <c r="J487" s="37">
        <v>0</v>
      </c>
      <c r="K487" s="41">
        <f t="shared" si="123"/>
        <v>4659.7938827616654</v>
      </c>
      <c r="L487" s="28">
        <f t="shared" si="126"/>
        <v>10.153500000000349</v>
      </c>
      <c r="M487" s="31">
        <f t="shared" si="127"/>
        <v>25497.581961200121</v>
      </c>
      <c r="N487" s="29">
        <f t="shared" si="120"/>
        <v>2.9999999999999997E-4</v>
      </c>
      <c r="O487" s="30">
        <f t="shared" si="116"/>
        <v>13.858000000000001</v>
      </c>
      <c r="P487" s="30">
        <f t="shared" si="117"/>
        <v>12</v>
      </c>
      <c r="Q487" s="31">
        <v>15</v>
      </c>
      <c r="R487" s="31">
        <v>50000</v>
      </c>
      <c r="S487" s="31">
        <f t="shared" si="124"/>
        <v>300000</v>
      </c>
      <c r="T487" s="32">
        <f>0</f>
        <v>0</v>
      </c>
      <c r="U487" s="31">
        <f t="shared" si="118"/>
        <v>0</v>
      </c>
      <c r="V487" s="30">
        <f t="shared" si="119"/>
        <v>0</v>
      </c>
      <c r="W487" s="30">
        <f t="shared" si="125"/>
        <v>0</v>
      </c>
      <c r="X487" s="31">
        <f t="shared" si="121"/>
        <v>0</v>
      </c>
    </row>
    <row r="488" spans="2:24" ht="15" thickBot="1" x14ac:dyDescent="0.35">
      <c r="B488" s="58" t="s">
        <v>32</v>
      </c>
      <c r="C488" s="34">
        <f t="shared" si="112"/>
        <v>2020</v>
      </c>
      <c r="D488" s="35">
        <v>44100</v>
      </c>
      <c r="E488" s="25">
        <f t="shared" si="113"/>
        <v>1</v>
      </c>
      <c r="F488" s="28">
        <f>0</f>
        <v>0</v>
      </c>
      <c r="G488" s="26">
        <f t="shared" si="115"/>
        <v>15</v>
      </c>
      <c r="H488" s="25">
        <f t="shared" si="114"/>
        <v>7260</v>
      </c>
      <c r="I488" s="25">
        <f t="shared" si="122"/>
        <v>26600</v>
      </c>
      <c r="J488" s="37">
        <v>0</v>
      </c>
      <c r="K488" s="41">
        <f t="shared" si="123"/>
        <v>4669.9518827616657</v>
      </c>
      <c r="L488" s="28">
        <f t="shared" si="126"/>
        <v>10.158000000000357</v>
      </c>
      <c r="M488" s="31">
        <f t="shared" si="127"/>
        <v>25638.351525200127</v>
      </c>
      <c r="N488" s="29">
        <f t="shared" si="120"/>
        <v>2.9999999999999997E-4</v>
      </c>
      <c r="O488" s="30">
        <f t="shared" si="116"/>
        <v>13.858000000000001</v>
      </c>
      <c r="P488" s="30">
        <f t="shared" si="117"/>
        <v>12</v>
      </c>
      <c r="Q488" s="31">
        <v>15</v>
      </c>
      <c r="R488" s="31">
        <v>50000</v>
      </c>
      <c r="S488" s="31">
        <f t="shared" si="124"/>
        <v>300000</v>
      </c>
      <c r="T488" s="32">
        <f>0</f>
        <v>0</v>
      </c>
      <c r="U488" s="31">
        <f t="shared" si="118"/>
        <v>0</v>
      </c>
      <c r="V488" s="30">
        <f t="shared" si="119"/>
        <v>0</v>
      </c>
      <c r="W488" s="30">
        <f t="shared" si="125"/>
        <v>0</v>
      </c>
      <c r="X488" s="31">
        <f t="shared" si="121"/>
        <v>0</v>
      </c>
    </row>
    <row r="489" spans="2:24" ht="15" thickBot="1" x14ac:dyDescent="0.35">
      <c r="B489" s="58" t="s">
        <v>32</v>
      </c>
      <c r="C489" s="34">
        <f t="shared" si="112"/>
        <v>2020</v>
      </c>
      <c r="D489" s="35">
        <v>44101</v>
      </c>
      <c r="E489" s="25">
        <f t="shared" si="113"/>
        <v>1</v>
      </c>
      <c r="F489" s="28">
        <f>0</f>
        <v>0</v>
      </c>
      <c r="G489" s="26">
        <f t="shared" si="115"/>
        <v>15</v>
      </c>
      <c r="H489" s="25">
        <f t="shared" si="114"/>
        <v>7275</v>
      </c>
      <c r="I489" s="25">
        <f t="shared" si="122"/>
        <v>26600</v>
      </c>
      <c r="J489" s="37">
        <v>0</v>
      </c>
      <c r="K489" s="41">
        <f t="shared" si="123"/>
        <v>4680.1143827616661</v>
      </c>
      <c r="L489" s="28">
        <f t="shared" si="126"/>
        <v>10.162500000000364</v>
      </c>
      <c r="M489" s="31">
        <f t="shared" si="127"/>
        <v>25779.183450200133</v>
      </c>
      <c r="N489" s="29">
        <f t="shared" si="120"/>
        <v>2.9999999999999997E-4</v>
      </c>
      <c r="O489" s="30">
        <f t="shared" si="116"/>
        <v>13.858000000000001</v>
      </c>
      <c r="P489" s="30">
        <f t="shared" si="117"/>
        <v>12</v>
      </c>
      <c r="Q489" s="31">
        <v>15</v>
      </c>
      <c r="R489" s="31">
        <v>50000</v>
      </c>
      <c r="S489" s="31">
        <f t="shared" si="124"/>
        <v>300000</v>
      </c>
      <c r="T489" s="32">
        <f>0</f>
        <v>0</v>
      </c>
      <c r="U489" s="31">
        <f t="shared" si="118"/>
        <v>0</v>
      </c>
      <c r="V489" s="30">
        <f t="shared" si="119"/>
        <v>0</v>
      </c>
      <c r="W489" s="30">
        <f t="shared" si="125"/>
        <v>0</v>
      </c>
      <c r="X489" s="31">
        <f t="shared" si="121"/>
        <v>0</v>
      </c>
    </row>
    <row r="490" spans="2:24" ht="15" thickBot="1" x14ac:dyDescent="0.35">
      <c r="B490" s="58" t="s">
        <v>32</v>
      </c>
      <c r="C490" s="34">
        <f t="shared" si="112"/>
        <v>2020</v>
      </c>
      <c r="D490" s="35">
        <v>44102</v>
      </c>
      <c r="E490" s="25">
        <f t="shared" si="113"/>
        <v>1</v>
      </c>
      <c r="F490" s="28">
        <f>0</f>
        <v>0</v>
      </c>
      <c r="G490" s="26">
        <f t="shared" si="115"/>
        <v>15</v>
      </c>
      <c r="H490" s="25">
        <f t="shared" si="114"/>
        <v>7290</v>
      </c>
      <c r="I490" s="25">
        <f t="shared" si="122"/>
        <v>26600</v>
      </c>
      <c r="J490" s="37">
        <v>0</v>
      </c>
      <c r="K490" s="41">
        <f t="shared" si="123"/>
        <v>4690.2813827616665</v>
      </c>
      <c r="L490" s="28">
        <f t="shared" si="126"/>
        <v>10.167000000000371</v>
      </c>
      <c r="M490" s="31">
        <f t="shared" si="127"/>
        <v>25920.077736200139</v>
      </c>
      <c r="N490" s="29">
        <f t="shared" si="120"/>
        <v>2.9999999999999997E-4</v>
      </c>
      <c r="O490" s="30">
        <f t="shared" si="116"/>
        <v>13.858000000000001</v>
      </c>
      <c r="P490" s="30">
        <f t="shared" si="117"/>
        <v>12</v>
      </c>
      <c r="Q490" s="31">
        <v>15</v>
      </c>
      <c r="R490" s="31">
        <v>50000</v>
      </c>
      <c r="S490" s="31">
        <f t="shared" si="124"/>
        <v>300000</v>
      </c>
      <c r="T490" s="32">
        <f>0</f>
        <v>0</v>
      </c>
      <c r="U490" s="31">
        <f t="shared" si="118"/>
        <v>0</v>
      </c>
      <c r="V490" s="30">
        <f t="shared" si="119"/>
        <v>0</v>
      </c>
      <c r="W490" s="30">
        <f t="shared" si="125"/>
        <v>0</v>
      </c>
      <c r="X490" s="31">
        <f t="shared" si="121"/>
        <v>0</v>
      </c>
    </row>
    <row r="491" spans="2:24" ht="15" thickBot="1" x14ac:dyDescent="0.35">
      <c r="B491" s="58" t="s">
        <v>32</v>
      </c>
      <c r="C491" s="34">
        <f t="shared" si="112"/>
        <v>2020</v>
      </c>
      <c r="D491" s="35">
        <v>44103</v>
      </c>
      <c r="E491" s="25">
        <f t="shared" si="113"/>
        <v>1</v>
      </c>
      <c r="F491" s="28">
        <f>0</f>
        <v>0</v>
      </c>
      <c r="G491" s="26">
        <f t="shared" si="115"/>
        <v>15</v>
      </c>
      <c r="H491" s="25">
        <f t="shared" si="114"/>
        <v>7305</v>
      </c>
      <c r="I491" s="25">
        <f t="shared" si="122"/>
        <v>26600</v>
      </c>
      <c r="J491" s="37">
        <v>0</v>
      </c>
      <c r="K491" s="41">
        <f t="shared" si="123"/>
        <v>4700.4528827616668</v>
      </c>
      <c r="L491" s="28">
        <f t="shared" si="126"/>
        <v>10.171500000000378</v>
      </c>
      <c r="M491" s="31">
        <f t="shared" si="127"/>
        <v>26061.034383200145</v>
      </c>
      <c r="N491" s="29">
        <f t="shared" si="120"/>
        <v>2.9999999999999997E-4</v>
      </c>
      <c r="O491" s="30">
        <f t="shared" si="116"/>
        <v>13.858000000000001</v>
      </c>
      <c r="P491" s="30">
        <f t="shared" si="117"/>
        <v>12</v>
      </c>
      <c r="Q491" s="31">
        <v>15</v>
      </c>
      <c r="R491" s="31">
        <v>50000</v>
      </c>
      <c r="S491" s="31">
        <f t="shared" si="124"/>
        <v>300000</v>
      </c>
      <c r="T491" s="32">
        <f>0</f>
        <v>0</v>
      </c>
      <c r="U491" s="31">
        <f t="shared" si="118"/>
        <v>0</v>
      </c>
      <c r="V491" s="30">
        <f t="shared" si="119"/>
        <v>0</v>
      </c>
      <c r="W491" s="30">
        <f t="shared" si="125"/>
        <v>0</v>
      </c>
      <c r="X491" s="31">
        <f t="shared" si="121"/>
        <v>0</v>
      </c>
    </row>
    <row r="492" spans="2:24" ht="15" thickBot="1" x14ac:dyDescent="0.35">
      <c r="B492" s="58" t="s">
        <v>32</v>
      </c>
      <c r="C492" s="34">
        <f t="shared" si="112"/>
        <v>2020</v>
      </c>
      <c r="D492" s="35">
        <v>44104</v>
      </c>
      <c r="E492" s="25">
        <f t="shared" si="113"/>
        <v>1</v>
      </c>
      <c r="F492" s="28">
        <f>0</f>
        <v>0</v>
      </c>
      <c r="G492" s="26">
        <f t="shared" si="115"/>
        <v>15</v>
      </c>
      <c r="H492" s="25">
        <f t="shared" si="114"/>
        <v>7320</v>
      </c>
      <c r="I492" s="25">
        <f t="shared" si="122"/>
        <v>26600</v>
      </c>
      <c r="J492" s="37">
        <v>0</v>
      </c>
      <c r="K492" s="41">
        <f t="shared" si="123"/>
        <v>4710.6288827616672</v>
      </c>
      <c r="L492" s="28">
        <f t="shared" si="126"/>
        <v>10.176000000000386</v>
      </c>
      <c r="M492" s="31">
        <f t="shared" si="127"/>
        <v>26202.053391200152</v>
      </c>
      <c r="N492" s="29">
        <f t="shared" si="120"/>
        <v>2.9999999999999997E-4</v>
      </c>
      <c r="O492" s="30">
        <f t="shared" si="116"/>
        <v>13.858000000000001</v>
      </c>
      <c r="P492" s="30">
        <f t="shared" si="117"/>
        <v>12</v>
      </c>
      <c r="Q492" s="31">
        <v>15</v>
      </c>
      <c r="R492" s="31">
        <v>50000</v>
      </c>
      <c r="S492" s="31">
        <f t="shared" si="124"/>
        <v>300000</v>
      </c>
      <c r="T492" s="32">
        <f>0</f>
        <v>0</v>
      </c>
      <c r="U492" s="31">
        <f t="shared" si="118"/>
        <v>0</v>
      </c>
      <c r="V492" s="30">
        <f t="shared" si="119"/>
        <v>0</v>
      </c>
      <c r="W492" s="30">
        <f t="shared" si="125"/>
        <v>0</v>
      </c>
      <c r="X492" s="31">
        <f t="shared" si="121"/>
        <v>0</v>
      </c>
    </row>
    <row r="493" spans="2:24" ht="15" thickBot="1" x14ac:dyDescent="0.35">
      <c r="B493" s="58" t="s">
        <v>32</v>
      </c>
      <c r="C493" s="34">
        <f t="shared" si="112"/>
        <v>2020</v>
      </c>
      <c r="D493" s="35">
        <v>44105</v>
      </c>
      <c r="E493" s="25">
        <f t="shared" si="113"/>
        <v>1</v>
      </c>
      <c r="F493" s="28">
        <f>0</f>
        <v>0</v>
      </c>
      <c r="G493" s="26">
        <f t="shared" si="115"/>
        <v>15</v>
      </c>
      <c r="H493" s="25">
        <f t="shared" si="114"/>
        <v>7335</v>
      </c>
      <c r="I493" s="25">
        <f t="shared" si="122"/>
        <v>26600</v>
      </c>
      <c r="J493" s="37">
        <v>0</v>
      </c>
      <c r="K493" s="41">
        <f t="shared" si="123"/>
        <v>4720.8093827616676</v>
      </c>
      <c r="L493" s="28">
        <f t="shared" si="126"/>
        <v>10.180500000000393</v>
      </c>
      <c r="M493" s="31">
        <f t="shared" si="127"/>
        <v>26343.134760200159</v>
      </c>
      <c r="N493" s="29">
        <f t="shared" si="120"/>
        <v>2.9999999999999997E-4</v>
      </c>
      <c r="O493" s="30">
        <f t="shared" si="116"/>
        <v>13.858000000000001</v>
      </c>
      <c r="P493" s="30">
        <f t="shared" si="117"/>
        <v>12</v>
      </c>
      <c r="Q493" s="31">
        <v>15</v>
      </c>
      <c r="R493" s="31">
        <v>50000</v>
      </c>
      <c r="S493" s="31">
        <f t="shared" si="124"/>
        <v>300000</v>
      </c>
      <c r="T493" s="32">
        <f>0</f>
        <v>0</v>
      </c>
      <c r="U493" s="31">
        <f t="shared" si="118"/>
        <v>0</v>
      </c>
      <c r="V493" s="30">
        <f t="shared" si="119"/>
        <v>0</v>
      </c>
      <c r="W493" s="30">
        <f t="shared" si="125"/>
        <v>0</v>
      </c>
      <c r="X493" s="31">
        <f t="shared" si="121"/>
        <v>0</v>
      </c>
    </row>
    <row r="494" spans="2:24" ht="15" thickBot="1" x14ac:dyDescent="0.35">
      <c r="B494" s="58" t="s">
        <v>32</v>
      </c>
      <c r="C494" s="34">
        <f t="shared" si="112"/>
        <v>2020</v>
      </c>
      <c r="D494" s="35">
        <v>44106</v>
      </c>
      <c r="E494" s="25">
        <f t="shared" si="113"/>
        <v>1</v>
      </c>
      <c r="F494" s="28">
        <f>0</f>
        <v>0</v>
      </c>
      <c r="G494" s="26">
        <f t="shared" si="115"/>
        <v>15</v>
      </c>
      <c r="H494" s="25">
        <f t="shared" si="114"/>
        <v>7350</v>
      </c>
      <c r="I494" s="25">
        <f t="shared" si="122"/>
        <v>26600</v>
      </c>
      <c r="J494" s="37">
        <v>0</v>
      </c>
      <c r="K494" s="41">
        <f t="shared" si="123"/>
        <v>4730.994382761668</v>
      </c>
      <c r="L494" s="28">
        <f t="shared" si="126"/>
        <v>10.1850000000004</v>
      </c>
      <c r="M494" s="31">
        <f t="shared" si="127"/>
        <v>26484.278490200166</v>
      </c>
      <c r="N494" s="29">
        <f t="shared" si="120"/>
        <v>2.9999999999999997E-4</v>
      </c>
      <c r="O494" s="30">
        <f t="shared" si="116"/>
        <v>13.858000000000001</v>
      </c>
      <c r="P494" s="30">
        <f t="shared" si="117"/>
        <v>12</v>
      </c>
      <c r="Q494" s="31">
        <v>15</v>
      </c>
      <c r="R494" s="31">
        <v>50000</v>
      </c>
      <c r="S494" s="31">
        <f t="shared" si="124"/>
        <v>300000</v>
      </c>
      <c r="T494" s="32">
        <f>0</f>
        <v>0</v>
      </c>
      <c r="U494" s="31">
        <f t="shared" si="118"/>
        <v>0</v>
      </c>
      <c r="V494" s="30">
        <f t="shared" si="119"/>
        <v>0</v>
      </c>
      <c r="W494" s="30">
        <f t="shared" si="125"/>
        <v>0</v>
      </c>
      <c r="X494" s="31">
        <f t="shared" si="121"/>
        <v>0</v>
      </c>
    </row>
    <row r="495" spans="2:24" ht="15" thickBot="1" x14ac:dyDescent="0.35">
      <c r="B495" s="58" t="s">
        <v>32</v>
      </c>
      <c r="C495" s="34">
        <f t="shared" si="112"/>
        <v>2020</v>
      </c>
      <c r="D495" s="35">
        <v>44107</v>
      </c>
      <c r="E495" s="25">
        <f t="shared" si="113"/>
        <v>1</v>
      </c>
      <c r="F495" s="28">
        <f>0</f>
        <v>0</v>
      </c>
      <c r="G495" s="26">
        <f t="shared" si="115"/>
        <v>15</v>
      </c>
      <c r="H495" s="25">
        <f t="shared" si="114"/>
        <v>7365</v>
      </c>
      <c r="I495" s="25">
        <f t="shared" si="122"/>
        <v>26600</v>
      </c>
      <c r="J495" s="37">
        <v>0</v>
      </c>
      <c r="K495" s="41">
        <f t="shared" si="123"/>
        <v>4741.1838827616684</v>
      </c>
      <c r="L495" s="28">
        <f t="shared" si="126"/>
        <v>10.189500000000407</v>
      </c>
      <c r="M495" s="31">
        <f t="shared" si="127"/>
        <v>26625.484581200173</v>
      </c>
      <c r="N495" s="29">
        <f t="shared" si="120"/>
        <v>2.9999999999999997E-4</v>
      </c>
      <c r="O495" s="30">
        <f t="shared" si="116"/>
        <v>13.858000000000001</v>
      </c>
      <c r="P495" s="30">
        <f t="shared" si="117"/>
        <v>12</v>
      </c>
      <c r="Q495" s="31">
        <v>15</v>
      </c>
      <c r="R495" s="31">
        <v>50000</v>
      </c>
      <c r="S495" s="31">
        <f t="shared" si="124"/>
        <v>300000</v>
      </c>
      <c r="T495" s="32">
        <f>0</f>
        <v>0</v>
      </c>
      <c r="U495" s="31">
        <f t="shared" si="118"/>
        <v>0</v>
      </c>
      <c r="V495" s="30">
        <f t="shared" si="119"/>
        <v>0</v>
      </c>
      <c r="W495" s="30">
        <f t="shared" si="125"/>
        <v>0</v>
      </c>
      <c r="X495" s="31">
        <f t="shared" si="121"/>
        <v>0</v>
      </c>
    </row>
    <row r="496" spans="2:24" ht="15" thickBot="1" x14ac:dyDescent="0.35">
      <c r="B496" s="58" t="s">
        <v>32</v>
      </c>
      <c r="C496" s="34">
        <f t="shared" si="112"/>
        <v>2020</v>
      </c>
      <c r="D496" s="35">
        <v>44108</v>
      </c>
      <c r="E496" s="25">
        <f t="shared" si="113"/>
        <v>1</v>
      </c>
      <c r="F496" s="28">
        <f>0</f>
        <v>0</v>
      </c>
      <c r="G496" s="26">
        <f t="shared" si="115"/>
        <v>15</v>
      </c>
      <c r="H496" s="25">
        <f t="shared" si="114"/>
        <v>7380</v>
      </c>
      <c r="I496" s="25">
        <f t="shared" si="122"/>
        <v>26600</v>
      </c>
      <c r="J496" s="37">
        <v>0</v>
      </c>
      <c r="K496" s="41">
        <f t="shared" si="123"/>
        <v>4751.3778827616688</v>
      </c>
      <c r="L496" s="28">
        <f t="shared" si="126"/>
        <v>10.194000000000415</v>
      </c>
      <c r="M496" s="31">
        <f t="shared" si="127"/>
        <v>26766.753033200181</v>
      </c>
      <c r="N496" s="29">
        <f t="shared" si="120"/>
        <v>2.9999999999999997E-4</v>
      </c>
      <c r="O496" s="30">
        <f t="shared" si="116"/>
        <v>13.858000000000001</v>
      </c>
      <c r="P496" s="30">
        <f t="shared" si="117"/>
        <v>12</v>
      </c>
      <c r="Q496" s="31">
        <v>15</v>
      </c>
      <c r="R496" s="31">
        <v>50000</v>
      </c>
      <c r="S496" s="31">
        <f t="shared" si="124"/>
        <v>300000</v>
      </c>
      <c r="T496" s="32">
        <f>0</f>
        <v>0</v>
      </c>
      <c r="U496" s="31">
        <f t="shared" si="118"/>
        <v>0</v>
      </c>
      <c r="V496" s="30">
        <f t="shared" si="119"/>
        <v>0</v>
      </c>
      <c r="W496" s="30">
        <f t="shared" si="125"/>
        <v>0</v>
      </c>
      <c r="X496" s="31">
        <f t="shared" si="121"/>
        <v>0</v>
      </c>
    </row>
    <row r="497" spans="2:24" ht="15" thickBot="1" x14ac:dyDescent="0.35">
      <c r="B497" s="58" t="s">
        <v>32</v>
      </c>
      <c r="C497" s="34">
        <f t="shared" si="112"/>
        <v>2020</v>
      </c>
      <c r="D497" s="35">
        <v>44109</v>
      </c>
      <c r="E497" s="25">
        <f t="shared" si="113"/>
        <v>1</v>
      </c>
      <c r="F497" s="28">
        <f>0</f>
        <v>0</v>
      </c>
      <c r="G497" s="26">
        <f t="shared" si="115"/>
        <v>15</v>
      </c>
      <c r="H497" s="25">
        <f t="shared" si="114"/>
        <v>7395</v>
      </c>
      <c r="I497" s="25">
        <f t="shared" si="122"/>
        <v>26600</v>
      </c>
      <c r="J497" s="37">
        <v>0</v>
      </c>
      <c r="K497" s="41">
        <f t="shared" si="123"/>
        <v>4761.5763827616693</v>
      </c>
      <c r="L497" s="28">
        <f t="shared" si="126"/>
        <v>10.198500000000422</v>
      </c>
      <c r="M497" s="31">
        <f t="shared" si="127"/>
        <v>26908.083846200185</v>
      </c>
      <c r="N497" s="29">
        <f t="shared" si="120"/>
        <v>2.9999999999999997E-4</v>
      </c>
      <c r="O497" s="30">
        <f t="shared" si="116"/>
        <v>13.858000000000001</v>
      </c>
      <c r="P497" s="30">
        <f t="shared" si="117"/>
        <v>12</v>
      </c>
      <c r="Q497" s="31">
        <v>15</v>
      </c>
      <c r="R497" s="31">
        <v>50000</v>
      </c>
      <c r="S497" s="31">
        <f t="shared" si="124"/>
        <v>300000</v>
      </c>
      <c r="T497" s="32">
        <f>0</f>
        <v>0</v>
      </c>
      <c r="U497" s="31">
        <f t="shared" si="118"/>
        <v>0</v>
      </c>
      <c r="V497" s="30">
        <f t="shared" si="119"/>
        <v>0</v>
      </c>
      <c r="W497" s="30">
        <f t="shared" si="125"/>
        <v>0</v>
      </c>
      <c r="X497" s="31">
        <f t="shared" si="121"/>
        <v>0</v>
      </c>
    </row>
    <row r="498" spans="2:24" ht="15" thickBot="1" x14ac:dyDescent="0.35">
      <c r="B498" s="58" t="s">
        <v>32</v>
      </c>
      <c r="C498" s="34">
        <f t="shared" si="112"/>
        <v>2020</v>
      </c>
      <c r="D498" s="35">
        <v>44110</v>
      </c>
      <c r="E498" s="25">
        <f t="shared" si="113"/>
        <v>1</v>
      </c>
      <c r="F498" s="28">
        <f>0</f>
        <v>0</v>
      </c>
      <c r="G498" s="26">
        <f t="shared" si="115"/>
        <v>15</v>
      </c>
      <c r="H498" s="25">
        <f t="shared" si="114"/>
        <v>7410</v>
      </c>
      <c r="I498" s="25">
        <f t="shared" si="122"/>
        <v>26600</v>
      </c>
      <c r="J498" s="37">
        <v>0</v>
      </c>
      <c r="K498" s="41">
        <f t="shared" si="123"/>
        <v>4771.7793827616697</v>
      </c>
      <c r="L498" s="28">
        <f t="shared" si="126"/>
        <v>10.203000000000429</v>
      </c>
      <c r="M498" s="31">
        <f t="shared" si="127"/>
        <v>27049.477020200189</v>
      </c>
      <c r="N498" s="29">
        <f t="shared" si="120"/>
        <v>2.9999999999999997E-4</v>
      </c>
      <c r="O498" s="30">
        <f t="shared" si="116"/>
        <v>13.858000000000001</v>
      </c>
      <c r="P498" s="30">
        <f t="shared" si="117"/>
        <v>12</v>
      </c>
      <c r="Q498" s="31">
        <v>15</v>
      </c>
      <c r="R498" s="31">
        <v>50000</v>
      </c>
      <c r="S498" s="31">
        <f t="shared" si="124"/>
        <v>300000</v>
      </c>
      <c r="T498" s="32">
        <f>0</f>
        <v>0</v>
      </c>
      <c r="U498" s="31">
        <f t="shared" si="118"/>
        <v>0</v>
      </c>
      <c r="V498" s="30">
        <f t="shared" si="119"/>
        <v>0</v>
      </c>
      <c r="W498" s="30">
        <f t="shared" si="125"/>
        <v>0</v>
      </c>
      <c r="X498" s="31">
        <f t="shared" si="121"/>
        <v>0</v>
      </c>
    </row>
    <row r="499" spans="2:24" ht="15" thickBot="1" x14ac:dyDescent="0.35">
      <c r="B499" s="58" t="s">
        <v>32</v>
      </c>
      <c r="C499" s="34">
        <f t="shared" ref="C499:C562" si="128">YEAR(D499)</f>
        <v>2020</v>
      </c>
      <c r="D499" s="35">
        <v>44111</v>
      </c>
      <c r="E499" s="25">
        <f t="shared" ref="E499:E562" si="129">E498+F499</f>
        <v>1</v>
      </c>
      <c r="F499" s="28">
        <f>0</f>
        <v>0</v>
      </c>
      <c r="G499" s="26">
        <f t="shared" si="115"/>
        <v>15</v>
      </c>
      <c r="H499" s="25">
        <f t="shared" ref="H499:H562" si="130">H498+G499</f>
        <v>7425</v>
      </c>
      <c r="I499" s="25">
        <f t="shared" si="122"/>
        <v>26600</v>
      </c>
      <c r="J499" s="37">
        <v>0</v>
      </c>
      <c r="K499" s="41">
        <f t="shared" si="123"/>
        <v>4781.9868827616701</v>
      </c>
      <c r="L499" s="28">
        <f t="shared" si="126"/>
        <v>10.207500000000437</v>
      </c>
      <c r="M499" s="31">
        <f t="shared" si="127"/>
        <v>27190.932555200194</v>
      </c>
      <c r="N499" s="29">
        <f t="shared" si="120"/>
        <v>2.9999999999999997E-4</v>
      </c>
      <c r="O499" s="30">
        <f t="shared" si="116"/>
        <v>13.858000000000001</v>
      </c>
      <c r="P499" s="30">
        <f t="shared" si="117"/>
        <v>12</v>
      </c>
      <c r="Q499" s="31">
        <v>15</v>
      </c>
      <c r="R499" s="31">
        <v>50000</v>
      </c>
      <c r="S499" s="31">
        <f t="shared" si="124"/>
        <v>300000</v>
      </c>
      <c r="T499" s="32">
        <f>0</f>
        <v>0</v>
      </c>
      <c r="U499" s="31">
        <f t="shared" si="118"/>
        <v>0</v>
      </c>
      <c r="V499" s="30">
        <f t="shared" si="119"/>
        <v>0</v>
      </c>
      <c r="W499" s="30">
        <f t="shared" si="125"/>
        <v>0</v>
      </c>
      <c r="X499" s="31">
        <f t="shared" si="121"/>
        <v>0</v>
      </c>
    </row>
    <row r="500" spans="2:24" ht="15" thickBot="1" x14ac:dyDescent="0.35">
      <c r="B500" s="58" t="s">
        <v>32</v>
      </c>
      <c r="C500" s="34">
        <f t="shared" si="128"/>
        <v>2020</v>
      </c>
      <c r="D500" s="35">
        <v>44112</v>
      </c>
      <c r="E500" s="25">
        <f t="shared" si="129"/>
        <v>1</v>
      </c>
      <c r="F500" s="28">
        <f>0</f>
        <v>0</v>
      </c>
      <c r="G500" s="26">
        <f t="shared" si="115"/>
        <v>15</v>
      </c>
      <c r="H500" s="25">
        <f t="shared" si="130"/>
        <v>7440</v>
      </c>
      <c r="I500" s="25">
        <f t="shared" si="122"/>
        <v>26600</v>
      </c>
      <c r="J500" s="37">
        <v>0</v>
      </c>
      <c r="K500" s="41">
        <f t="shared" si="123"/>
        <v>4792.1988827616706</v>
      </c>
      <c r="L500" s="28">
        <f t="shared" si="126"/>
        <v>10.212000000000444</v>
      </c>
      <c r="M500" s="31">
        <f t="shared" si="127"/>
        <v>27332.450451200199</v>
      </c>
      <c r="N500" s="29">
        <f t="shared" si="120"/>
        <v>2.9999999999999997E-4</v>
      </c>
      <c r="O500" s="30">
        <f t="shared" si="116"/>
        <v>13.858000000000001</v>
      </c>
      <c r="P500" s="30">
        <f t="shared" si="117"/>
        <v>12</v>
      </c>
      <c r="Q500" s="31">
        <v>15</v>
      </c>
      <c r="R500" s="31">
        <v>50000</v>
      </c>
      <c r="S500" s="31">
        <f t="shared" si="124"/>
        <v>300000</v>
      </c>
      <c r="T500" s="32">
        <f>0</f>
        <v>0</v>
      </c>
      <c r="U500" s="31">
        <f t="shared" si="118"/>
        <v>0</v>
      </c>
      <c r="V500" s="30">
        <f t="shared" si="119"/>
        <v>0</v>
      </c>
      <c r="W500" s="30">
        <f t="shared" si="125"/>
        <v>0</v>
      </c>
      <c r="X500" s="31">
        <f t="shared" si="121"/>
        <v>0</v>
      </c>
    </row>
    <row r="501" spans="2:24" ht="15" thickBot="1" x14ac:dyDescent="0.35">
      <c r="B501" s="58" t="s">
        <v>32</v>
      </c>
      <c r="C501" s="34">
        <f t="shared" si="128"/>
        <v>2020</v>
      </c>
      <c r="D501" s="35">
        <v>44113</v>
      </c>
      <c r="E501" s="25">
        <f t="shared" si="129"/>
        <v>1</v>
      </c>
      <c r="F501" s="28">
        <f>0</f>
        <v>0</v>
      </c>
      <c r="G501" s="26">
        <f t="shared" si="115"/>
        <v>15</v>
      </c>
      <c r="H501" s="25">
        <f t="shared" si="130"/>
        <v>7455</v>
      </c>
      <c r="I501" s="25">
        <f t="shared" si="122"/>
        <v>26600</v>
      </c>
      <c r="J501" s="37">
        <v>0</v>
      </c>
      <c r="K501" s="41">
        <f t="shared" si="123"/>
        <v>4802.415382761671</v>
      </c>
      <c r="L501" s="28">
        <f t="shared" si="126"/>
        <v>10.216500000000451</v>
      </c>
      <c r="M501" s="31">
        <f t="shared" si="127"/>
        <v>27474.030708200204</v>
      </c>
      <c r="N501" s="29">
        <f t="shared" si="120"/>
        <v>2.9999999999999997E-4</v>
      </c>
      <c r="O501" s="30">
        <f t="shared" si="116"/>
        <v>13.858000000000001</v>
      </c>
      <c r="P501" s="30">
        <f t="shared" si="117"/>
        <v>12</v>
      </c>
      <c r="Q501" s="31">
        <v>15</v>
      </c>
      <c r="R501" s="31">
        <v>50000</v>
      </c>
      <c r="S501" s="31">
        <f t="shared" si="124"/>
        <v>300000</v>
      </c>
      <c r="T501" s="32">
        <f>0</f>
        <v>0</v>
      </c>
      <c r="U501" s="31">
        <f t="shared" si="118"/>
        <v>0</v>
      </c>
      <c r="V501" s="30">
        <f t="shared" si="119"/>
        <v>0</v>
      </c>
      <c r="W501" s="30">
        <f t="shared" si="125"/>
        <v>0</v>
      </c>
      <c r="X501" s="31">
        <f t="shared" si="121"/>
        <v>0</v>
      </c>
    </row>
    <row r="502" spans="2:24" ht="15" thickBot="1" x14ac:dyDescent="0.35">
      <c r="B502" s="58" t="s">
        <v>32</v>
      </c>
      <c r="C502" s="34">
        <f t="shared" si="128"/>
        <v>2020</v>
      </c>
      <c r="D502" s="35">
        <v>44114</v>
      </c>
      <c r="E502" s="25">
        <f t="shared" si="129"/>
        <v>1</v>
      </c>
      <c r="F502" s="28">
        <f>0</f>
        <v>0</v>
      </c>
      <c r="G502" s="26">
        <f t="shared" si="115"/>
        <v>15</v>
      </c>
      <c r="H502" s="25">
        <f t="shared" si="130"/>
        <v>7470</v>
      </c>
      <c r="I502" s="25">
        <f t="shared" si="122"/>
        <v>26600</v>
      </c>
      <c r="J502" s="37">
        <v>0</v>
      </c>
      <c r="K502" s="41">
        <f t="shared" si="123"/>
        <v>4812.6363827616706</v>
      </c>
      <c r="L502" s="28">
        <f t="shared" si="126"/>
        <v>10.220999999999549</v>
      </c>
      <c r="M502" s="31">
        <f t="shared" si="127"/>
        <v>27615.673326200198</v>
      </c>
      <c r="N502" s="29">
        <f t="shared" si="120"/>
        <v>2.9999999999999997E-4</v>
      </c>
      <c r="O502" s="30">
        <f t="shared" si="116"/>
        <v>13.858000000000001</v>
      </c>
      <c r="P502" s="30">
        <f t="shared" si="117"/>
        <v>12</v>
      </c>
      <c r="Q502" s="31">
        <v>15</v>
      </c>
      <c r="R502" s="31">
        <v>50000</v>
      </c>
      <c r="S502" s="31">
        <f t="shared" si="124"/>
        <v>300000</v>
      </c>
      <c r="T502" s="32">
        <f>0</f>
        <v>0</v>
      </c>
      <c r="U502" s="31">
        <f t="shared" si="118"/>
        <v>0</v>
      </c>
      <c r="V502" s="30">
        <f t="shared" si="119"/>
        <v>0</v>
      </c>
      <c r="W502" s="30">
        <f t="shared" si="125"/>
        <v>0</v>
      </c>
      <c r="X502" s="31">
        <f t="shared" si="121"/>
        <v>0</v>
      </c>
    </row>
    <row r="503" spans="2:24" ht="15" thickBot="1" x14ac:dyDescent="0.35">
      <c r="B503" s="58" t="s">
        <v>32</v>
      </c>
      <c r="C503" s="34">
        <f t="shared" si="128"/>
        <v>2020</v>
      </c>
      <c r="D503" s="35">
        <v>44115</v>
      </c>
      <c r="E503" s="25">
        <f t="shared" si="129"/>
        <v>1</v>
      </c>
      <c r="F503" s="28">
        <f>0</f>
        <v>0</v>
      </c>
      <c r="G503" s="26">
        <f t="shared" si="115"/>
        <v>15</v>
      </c>
      <c r="H503" s="25">
        <f t="shared" si="130"/>
        <v>7485</v>
      </c>
      <c r="I503" s="25">
        <f t="shared" si="122"/>
        <v>26600</v>
      </c>
      <c r="J503" s="37">
        <v>0</v>
      </c>
      <c r="K503" s="41">
        <f t="shared" si="123"/>
        <v>4822.8618827616701</v>
      </c>
      <c r="L503" s="28">
        <f t="shared" si="126"/>
        <v>10.225499999999556</v>
      </c>
      <c r="M503" s="31">
        <f t="shared" si="127"/>
        <v>27757.378305200193</v>
      </c>
      <c r="N503" s="29">
        <f t="shared" si="120"/>
        <v>2.9999999999999997E-4</v>
      </c>
      <c r="O503" s="30">
        <f t="shared" si="116"/>
        <v>13.858000000000001</v>
      </c>
      <c r="P503" s="30">
        <f t="shared" si="117"/>
        <v>12</v>
      </c>
      <c r="Q503" s="31">
        <v>15</v>
      </c>
      <c r="R503" s="31">
        <v>50000</v>
      </c>
      <c r="S503" s="31">
        <f t="shared" si="124"/>
        <v>300000</v>
      </c>
      <c r="T503" s="32">
        <f>0</f>
        <v>0</v>
      </c>
      <c r="U503" s="31">
        <f t="shared" si="118"/>
        <v>0</v>
      </c>
      <c r="V503" s="30">
        <f t="shared" si="119"/>
        <v>0</v>
      </c>
      <c r="W503" s="30">
        <f t="shared" si="125"/>
        <v>0</v>
      </c>
      <c r="X503" s="31">
        <f t="shared" si="121"/>
        <v>0</v>
      </c>
    </row>
    <row r="504" spans="2:24" ht="15" thickBot="1" x14ac:dyDescent="0.35">
      <c r="B504" s="58" t="s">
        <v>32</v>
      </c>
      <c r="C504" s="34">
        <f t="shared" si="128"/>
        <v>2020</v>
      </c>
      <c r="D504" s="35">
        <v>44116</v>
      </c>
      <c r="E504" s="25">
        <f t="shared" si="129"/>
        <v>1</v>
      </c>
      <c r="F504" s="28">
        <f>0</f>
        <v>0</v>
      </c>
      <c r="G504" s="26">
        <f t="shared" si="115"/>
        <v>15</v>
      </c>
      <c r="H504" s="25">
        <f t="shared" si="130"/>
        <v>7500</v>
      </c>
      <c r="I504" s="25">
        <f t="shared" si="122"/>
        <v>26600</v>
      </c>
      <c r="J504" s="37">
        <v>0</v>
      </c>
      <c r="K504" s="41">
        <f t="shared" si="123"/>
        <v>4833.0918827616697</v>
      </c>
      <c r="L504" s="28">
        <f t="shared" si="126"/>
        <v>10.229999999999563</v>
      </c>
      <c r="M504" s="31">
        <f t="shared" si="127"/>
        <v>27899.145645200188</v>
      </c>
      <c r="N504" s="29">
        <f t="shared" si="120"/>
        <v>2.9999999999999997E-4</v>
      </c>
      <c r="O504" s="30">
        <f t="shared" si="116"/>
        <v>13.858000000000001</v>
      </c>
      <c r="P504" s="30">
        <f t="shared" si="117"/>
        <v>12</v>
      </c>
      <c r="Q504" s="31">
        <v>15</v>
      </c>
      <c r="R504" s="31">
        <v>50000</v>
      </c>
      <c r="S504" s="31">
        <f t="shared" si="124"/>
        <v>300000</v>
      </c>
      <c r="T504" s="32">
        <f>0</f>
        <v>0</v>
      </c>
      <c r="U504" s="31">
        <f t="shared" si="118"/>
        <v>0</v>
      </c>
      <c r="V504" s="30">
        <f t="shared" si="119"/>
        <v>0</v>
      </c>
      <c r="W504" s="30">
        <f t="shared" si="125"/>
        <v>0</v>
      </c>
      <c r="X504" s="31">
        <f t="shared" si="121"/>
        <v>0</v>
      </c>
    </row>
    <row r="505" spans="2:24" ht="15" thickBot="1" x14ac:dyDescent="0.35">
      <c r="B505" s="58" t="s">
        <v>32</v>
      </c>
      <c r="C505" s="34">
        <f t="shared" si="128"/>
        <v>2020</v>
      </c>
      <c r="D505" s="35">
        <v>44117</v>
      </c>
      <c r="E505" s="25">
        <f t="shared" si="129"/>
        <v>1</v>
      </c>
      <c r="F505" s="28">
        <f>0</f>
        <v>0</v>
      </c>
      <c r="G505" s="26">
        <f t="shared" si="115"/>
        <v>15</v>
      </c>
      <c r="H505" s="25">
        <f t="shared" si="130"/>
        <v>7515</v>
      </c>
      <c r="I505" s="25">
        <f t="shared" si="122"/>
        <v>26600</v>
      </c>
      <c r="J505" s="37">
        <v>0</v>
      </c>
      <c r="K505" s="41">
        <f t="shared" si="123"/>
        <v>4843.3263827616693</v>
      </c>
      <c r="L505" s="28">
        <f t="shared" si="126"/>
        <v>10.234499999999571</v>
      </c>
      <c r="M505" s="31">
        <f t="shared" si="127"/>
        <v>28040.975346200183</v>
      </c>
      <c r="N505" s="29">
        <f t="shared" si="120"/>
        <v>2.9999999999999997E-4</v>
      </c>
      <c r="O505" s="30">
        <f t="shared" si="116"/>
        <v>13.858000000000001</v>
      </c>
      <c r="P505" s="30">
        <f t="shared" si="117"/>
        <v>12</v>
      </c>
      <c r="Q505" s="31">
        <v>15</v>
      </c>
      <c r="R505" s="31">
        <v>50000</v>
      </c>
      <c r="S505" s="31">
        <f t="shared" si="124"/>
        <v>300000</v>
      </c>
      <c r="T505" s="32">
        <f>0</f>
        <v>0</v>
      </c>
      <c r="U505" s="31">
        <f t="shared" si="118"/>
        <v>0</v>
      </c>
      <c r="V505" s="30">
        <f t="shared" si="119"/>
        <v>0</v>
      </c>
      <c r="W505" s="30">
        <f t="shared" si="125"/>
        <v>0</v>
      </c>
      <c r="X505" s="31">
        <f t="shared" si="121"/>
        <v>0</v>
      </c>
    </row>
    <row r="506" spans="2:24" ht="15" thickBot="1" x14ac:dyDescent="0.35">
      <c r="B506" s="58" t="s">
        <v>32</v>
      </c>
      <c r="C506" s="34">
        <f t="shared" si="128"/>
        <v>2020</v>
      </c>
      <c r="D506" s="35">
        <v>44118</v>
      </c>
      <c r="E506" s="25">
        <f t="shared" si="129"/>
        <v>1</v>
      </c>
      <c r="F506" s="28">
        <f>0</f>
        <v>0</v>
      </c>
      <c r="G506" s="26">
        <f t="shared" si="115"/>
        <v>15</v>
      </c>
      <c r="H506" s="25">
        <f t="shared" si="130"/>
        <v>7530</v>
      </c>
      <c r="I506" s="25">
        <f t="shared" si="122"/>
        <v>26600</v>
      </c>
      <c r="J506" s="37">
        <v>0</v>
      </c>
      <c r="K506" s="41">
        <f t="shared" si="123"/>
        <v>4853.5653827616688</v>
      </c>
      <c r="L506" s="28">
        <f t="shared" si="126"/>
        <v>10.238999999999578</v>
      </c>
      <c r="M506" s="31">
        <f t="shared" si="127"/>
        <v>28182.867408200178</v>
      </c>
      <c r="N506" s="29">
        <f t="shared" si="120"/>
        <v>2.9999999999999997E-4</v>
      </c>
      <c r="O506" s="30">
        <f t="shared" si="116"/>
        <v>13.858000000000001</v>
      </c>
      <c r="P506" s="30">
        <f t="shared" si="117"/>
        <v>12</v>
      </c>
      <c r="Q506" s="31">
        <v>15</v>
      </c>
      <c r="R506" s="31">
        <v>50000</v>
      </c>
      <c r="S506" s="31">
        <f t="shared" si="124"/>
        <v>300000</v>
      </c>
      <c r="T506" s="32">
        <f>0</f>
        <v>0</v>
      </c>
      <c r="U506" s="31">
        <f t="shared" si="118"/>
        <v>0</v>
      </c>
      <c r="V506" s="30">
        <f t="shared" si="119"/>
        <v>0</v>
      </c>
      <c r="W506" s="30">
        <f t="shared" si="125"/>
        <v>0</v>
      </c>
      <c r="X506" s="31">
        <f t="shared" si="121"/>
        <v>0</v>
      </c>
    </row>
    <row r="507" spans="2:24" ht="15" thickBot="1" x14ac:dyDescent="0.35">
      <c r="B507" s="58" t="s">
        <v>32</v>
      </c>
      <c r="C507" s="34">
        <f t="shared" si="128"/>
        <v>2020</v>
      </c>
      <c r="D507" s="35">
        <v>44119</v>
      </c>
      <c r="E507" s="25">
        <f t="shared" si="129"/>
        <v>1</v>
      </c>
      <c r="F507" s="28">
        <f>0</f>
        <v>0</v>
      </c>
      <c r="G507" s="26">
        <f t="shared" si="115"/>
        <v>15</v>
      </c>
      <c r="H507" s="25">
        <f t="shared" si="130"/>
        <v>7545</v>
      </c>
      <c r="I507" s="25">
        <f t="shared" si="122"/>
        <v>26600</v>
      </c>
      <c r="J507" s="37">
        <v>0</v>
      </c>
      <c r="K507" s="41">
        <f t="shared" si="123"/>
        <v>4863.8088827616684</v>
      </c>
      <c r="L507" s="28">
        <f t="shared" si="126"/>
        <v>10.243499999999585</v>
      </c>
      <c r="M507" s="31">
        <f t="shared" si="127"/>
        <v>28324.821831200174</v>
      </c>
      <c r="N507" s="29">
        <f t="shared" si="120"/>
        <v>2.9999999999999997E-4</v>
      </c>
      <c r="O507" s="30">
        <f t="shared" si="116"/>
        <v>13.858000000000001</v>
      </c>
      <c r="P507" s="30">
        <f t="shared" si="117"/>
        <v>12</v>
      </c>
      <c r="Q507" s="31">
        <v>15</v>
      </c>
      <c r="R507" s="31">
        <v>50000</v>
      </c>
      <c r="S507" s="31">
        <f t="shared" si="124"/>
        <v>300000</v>
      </c>
      <c r="T507" s="32">
        <f>0</f>
        <v>0</v>
      </c>
      <c r="U507" s="31">
        <f t="shared" si="118"/>
        <v>0</v>
      </c>
      <c r="V507" s="30">
        <f t="shared" si="119"/>
        <v>0</v>
      </c>
      <c r="W507" s="30">
        <f t="shared" si="125"/>
        <v>0</v>
      </c>
      <c r="X507" s="31">
        <f t="shared" si="121"/>
        <v>0</v>
      </c>
    </row>
    <row r="508" spans="2:24" ht="15" thickBot="1" x14ac:dyDescent="0.35">
      <c r="B508" s="58" t="s">
        <v>32</v>
      </c>
      <c r="C508" s="34">
        <f t="shared" si="128"/>
        <v>2020</v>
      </c>
      <c r="D508" s="35">
        <v>44120</v>
      </c>
      <c r="E508" s="25">
        <f t="shared" si="129"/>
        <v>1</v>
      </c>
      <c r="F508" s="28">
        <f>0</f>
        <v>0</v>
      </c>
      <c r="G508" s="26">
        <f t="shared" si="115"/>
        <v>15</v>
      </c>
      <c r="H508" s="25">
        <f t="shared" si="130"/>
        <v>7560</v>
      </c>
      <c r="I508" s="25">
        <f t="shared" si="122"/>
        <v>26600</v>
      </c>
      <c r="J508" s="37">
        <v>0</v>
      </c>
      <c r="K508" s="41">
        <f t="shared" si="123"/>
        <v>4874.056882761668</v>
      </c>
      <c r="L508" s="28">
        <f t="shared" si="126"/>
        <v>10.247999999999593</v>
      </c>
      <c r="M508" s="31">
        <f t="shared" si="127"/>
        <v>28466.838615200169</v>
      </c>
      <c r="N508" s="29">
        <f t="shared" si="120"/>
        <v>2.9999999999999997E-4</v>
      </c>
      <c r="O508" s="30">
        <f t="shared" si="116"/>
        <v>13.858000000000001</v>
      </c>
      <c r="P508" s="30">
        <f t="shared" si="117"/>
        <v>12</v>
      </c>
      <c r="Q508" s="31">
        <v>15</v>
      </c>
      <c r="R508" s="31">
        <v>50000</v>
      </c>
      <c r="S508" s="31">
        <f t="shared" si="124"/>
        <v>300000</v>
      </c>
      <c r="T508" s="32">
        <f>0</f>
        <v>0</v>
      </c>
      <c r="U508" s="31">
        <f t="shared" si="118"/>
        <v>0</v>
      </c>
      <c r="V508" s="30">
        <f t="shared" si="119"/>
        <v>0</v>
      </c>
      <c r="W508" s="30">
        <f t="shared" si="125"/>
        <v>0</v>
      </c>
      <c r="X508" s="31">
        <f t="shared" si="121"/>
        <v>0</v>
      </c>
    </row>
    <row r="509" spans="2:24" ht="15" thickBot="1" x14ac:dyDescent="0.35">
      <c r="B509" s="58" t="s">
        <v>32</v>
      </c>
      <c r="C509" s="34">
        <f t="shared" si="128"/>
        <v>2020</v>
      </c>
      <c r="D509" s="35">
        <v>44121</v>
      </c>
      <c r="E509" s="25">
        <f t="shared" si="129"/>
        <v>1</v>
      </c>
      <c r="F509" s="28">
        <f>0</f>
        <v>0</v>
      </c>
      <c r="G509" s="26">
        <f t="shared" si="115"/>
        <v>15</v>
      </c>
      <c r="H509" s="25">
        <f t="shared" si="130"/>
        <v>7575</v>
      </c>
      <c r="I509" s="25">
        <f t="shared" si="122"/>
        <v>26600</v>
      </c>
      <c r="J509" s="37">
        <v>0</v>
      </c>
      <c r="K509" s="41">
        <f t="shared" si="123"/>
        <v>4884.3093827616676</v>
      </c>
      <c r="L509" s="28">
        <f t="shared" si="126"/>
        <v>10.2524999999996</v>
      </c>
      <c r="M509" s="31">
        <f t="shared" si="127"/>
        <v>28608.917760200166</v>
      </c>
      <c r="N509" s="29">
        <f t="shared" si="120"/>
        <v>2.9999999999999997E-4</v>
      </c>
      <c r="O509" s="30">
        <f t="shared" si="116"/>
        <v>13.858000000000001</v>
      </c>
      <c r="P509" s="30">
        <f t="shared" si="117"/>
        <v>12</v>
      </c>
      <c r="Q509" s="31">
        <v>15</v>
      </c>
      <c r="R509" s="31">
        <v>50000</v>
      </c>
      <c r="S509" s="31">
        <f t="shared" si="124"/>
        <v>300000</v>
      </c>
      <c r="T509" s="32">
        <f>0</f>
        <v>0</v>
      </c>
      <c r="U509" s="31">
        <f t="shared" si="118"/>
        <v>0</v>
      </c>
      <c r="V509" s="30">
        <f t="shared" si="119"/>
        <v>0</v>
      </c>
      <c r="W509" s="30">
        <f t="shared" si="125"/>
        <v>0</v>
      </c>
      <c r="X509" s="31">
        <f t="shared" si="121"/>
        <v>0</v>
      </c>
    </row>
    <row r="510" spans="2:24" ht="15" thickBot="1" x14ac:dyDescent="0.35">
      <c r="B510" s="58" t="s">
        <v>32</v>
      </c>
      <c r="C510" s="34">
        <f t="shared" si="128"/>
        <v>2020</v>
      </c>
      <c r="D510" s="35">
        <v>44122</v>
      </c>
      <c r="E510" s="25">
        <f t="shared" si="129"/>
        <v>1</v>
      </c>
      <c r="F510" s="28">
        <f>0</f>
        <v>0</v>
      </c>
      <c r="G510" s="26">
        <f t="shared" si="115"/>
        <v>15</v>
      </c>
      <c r="H510" s="25">
        <f t="shared" si="130"/>
        <v>7590</v>
      </c>
      <c r="I510" s="25">
        <f t="shared" si="122"/>
        <v>26600</v>
      </c>
      <c r="J510" s="37">
        <v>0</v>
      </c>
      <c r="K510" s="41">
        <f t="shared" si="123"/>
        <v>4894.5663827616672</v>
      </c>
      <c r="L510" s="28">
        <f t="shared" si="126"/>
        <v>10.256999999999607</v>
      </c>
      <c r="M510" s="31">
        <f t="shared" si="127"/>
        <v>28751.059266200162</v>
      </c>
      <c r="N510" s="29">
        <f t="shared" si="120"/>
        <v>2.9999999999999997E-4</v>
      </c>
      <c r="O510" s="30">
        <f t="shared" si="116"/>
        <v>13.858000000000001</v>
      </c>
      <c r="P510" s="30">
        <f t="shared" si="117"/>
        <v>12</v>
      </c>
      <c r="Q510" s="31">
        <v>15</v>
      </c>
      <c r="R510" s="31">
        <v>50000</v>
      </c>
      <c r="S510" s="31">
        <f t="shared" si="124"/>
        <v>300000</v>
      </c>
      <c r="T510" s="32">
        <f>0</f>
        <v>0</v>
      </c>
      <c r="U510" s="31">
        <f t="shared" si="118"/>
        <v>0</v>
      </c>
      <c r="V510" s="30">
        <f t="shared" si="119"/>
        <v>0</v>
      </c>
      <c r="W510" s="30">
        <f t="shared" si="125"/>
        <v>0</v>
      </c>
      <c r="X510" s="31">
        <f t="shared" si="121"/>
        <v>0</v>
      </c>
    </row>
    <row r="511" spans="2:24" ht="15" thickBot="1" x14ac:dyDescent="0.35">
      <c r="B511" s="58" t="s">
        <v>32</v>
      </c>
      <c r="C511" s="34">
        <f t="shared" si="128"/>
        <v>2020</v>
      </c>
      <c r="D511" s="35">
        <v>44123</v>
      </c>
      <c r="E511" s="25">
        <f t="shared" si="129"/>
        <v>1</v>
      </c>
      <c r="F511" s="28">
        <f>0</f>
        <v>0</v>
      </c>
      <c r="G511" s="26">
        <f t="shared" si="115"/>
        <v>15</v>
      </c>
      <c r="H511" s="25">
        <f t="shared" si="130"/>
        <v>7605</v>
      </c>
      <c r="I511" s="25">
        <f t="shared" si="122"/>
        <v>26600</v>
      </c>
      <c r="J511" s="37">
        <v>0</v>
      </c>
      <c r="K511" s="41">
        <f t="shared" si="123"/>
        <v>4904.8278827616668</v>
      </c>
      <c r="L511" s="28">
        <f t="shared" si="126"/>
        <v>10.261499999999614</v>
      </c>
      <c r="M511" s="31">
        <f t="shared" si="127"/>
        <v>28893.263133200155</v>
      </c>
      <c r="N511" s="29">
        <f t="shared" si="120"/>
        <v>2.9999999999999997E-4</v>
      </c>
      <c r="O511" s="30">
        <f t="shared" si="116"/>
        <v>13.858000000000001</v>
      </c>
      <c r="P511" s="30">
        <f t="shared" si="117"/>
        <v>12</v>
      </c>
      <c r="Q511" s="31">
        <v>15</v>
      </c>
      <c r="R511" s="31">
        <v>50000</v>
      </c>
      <c r="S511" s="31">
        <f t="shared" si="124"/>
        <v>300000</v>
      </c>
      <c r="T511" s="32">
        <f>0</f>
        <v>0</v>
      </c>
      <c r="U511" s="31">
        <f t="shared" si="118"/>
        <v>0</v>
      </c>
      <c r="V511" s="30">
        <f t="shared" si="119"/>
        <v>0</v>
      </c>
      <c r="W511" s="30">
        <f t="shared" si="125"/>
        <v>0</v>
      </c>
      <c r="X511" s="31">
        <f t="shared" si="121"/>
        <v>0</v>
      </c>
    </row>
    <row r="512" spans="2:24" ht="15" thickBot="1" x14ac:dyDescent="0.35">
      <c r="B512" s="58" t="s">
        <v>32</v>
      </c>
      <c r="C512" s="34">
        <f t="shared" si="128"/>
        <v>2020</v>
      </c>
      <c r="D512" s="35">
        <v>44124</v>
      </c>
      <c r="E512" s="25">
        <f t="shared" si="129"/>
        <v>1</v>
      </c>
      <c r="F512" s="28">
        <f>0</f>
        <v>0</v>
      </c>
      <c r="G512" s="26">
        <f t="shared" si="115"/>
        <v>15</v>
      </c>
      <c r="H512" s="25">
        <f t="shared" si="130"/>
        <v>7620</v>
      </c>
      <c r="I512" s="25">
        <f t="shared" si="122"/>
        <v>26600</v>
      </c>
      <c r="J512" s="37">
        <v>0</v>
      </c>
      <c r="K512" s="41">
        <f t="shared" si="123"/>
        <v>4915.0938827616665</v>
      </c>
      <c r="L512" s="28">
        <f t="shared" si="126"/>
        <v>10.265999999999622</v>
      </c>
      <c r="M512" s="31">
        <f t="shared" si="127"/>
        <v>29035.529361200148</v>
      </c>
      <c r="N512" s="29">
        <f t="shared" si="120"/>
        <v>2.9999999999999997E-4</v>
      </c>
      <c r="O512" s="30">
        <f t="shared" si="116"/>
        <v>13.858000000000001</v>
      </c>
      <c r="P512" s="30">
        <f t="shared" si="117"/>
        <v>12</v>
      </c>
      <c r="Q512" s="31">
        <v>15</v>
      </c>
      <c r="R512" s="31">
        <v>50000</v>
      </c>
      <c r="S512" s="31">
        <f t="shared" si="124"/>
        <v>300000</v>
      </c>
      <c r="T512" s="32">
        <f>0</f>
        <v>0</v>
      </c>
      <c r="U512" s="31">
        <f t="shared" si="118"/>
        <v>0</v>
      </c>
      <c r="V512" s="30">
        <f t="shared" si="119"/>
        <v>0</v>
      </c>
      <c r="W512" s="30">
        <f t="shared" si="125"/>
        <v>0</v>
      </c>
      <c r="X512" s="31">
        <f t="shared" si="121"/>
        <v>0</v>
      </c>
    </row>
    <row r="513" spans="2:24" ht="15" thickBot="1" x14ac:dyDescent="0.35">
      <c r="B513" s="58" t="s">
        <v>32</v>
      </c>
      <c r="C513" s="34">
        <f t="shared" si="128"/>
        <v>2020</v>
      </c>
      <c r="D513" s="35">
        <v>44125</v>
      </c>
      <c r="E513" s="25">
        <f t="shared" si="129"/>
        <v>1</v>
      </c>
      <c r="F513" s="28">
        <f>0</f>
        <v>0</v>
      </c>
      <c r="G513" s="26">
        <f t="shared" si="115"/>
        <v>15</v>
      </c>
      <c r="H513" s="25">
        <f t="shared" si="130"/>
        <v>7635</v>
      </c>
      <c r="I513" s="25">
        <f t="shared" si="122"/>
        <v>26600</v>
      </c>
      <c r="J513" s="37">
        <v>0</v>
      </c>
      <c r="K513" s="41">
        <f t="shared" si="123"/>
        <v>4925.3643827616661</v>
      </c>
      <c r="L513" s="28">
        <f t="shared" si="126"/>
        <v>10.270499999999629</v>
      </c>
      <c r="M513" s="31">
        <f t="shared" si="127"/>
        <v>29177.857950200141</v>
      </c>
      <c r="N513" s="29">
        <f t="shared" si="120"/>
        <v>2.9999999999999997E-4</v>
      </c>
      <c r="O513" s="30">
        <f t="shared" si="116"/>
        <v>13.858000000000001</v>
      </c>
      <c r="P513" s="30">
        <f t="shared" si="117"/>
        <v>12</v>
      </c>
      <c r="Q513" s="31">
        <v>15</v>
      </c>
      <c r="R513" s="31">
        <v>50000</v>
      </c>
      <c r="S513" s="31">
        <f t="shared" si="124"/>
        <v>300000</v>
      </c>
      <c r="T513" s="32">
        <f>0</f>
        <v>0</v>
      </c>
      <c r="U513" s="31">
        <f t="shared" si="118"/>
        <v>0</v>
      </c>
      <c r="V513" s="30">
        <f t="shared" si="119"/>
        <v>0</v>
      </c>
      <c r="W513" s="30">
        <f t="shared" si="125"/>
        <v>0</v>
      </c>
      <c r="X513" s="31">
        <f t="shared" si="121"/>
        <v>0</v>
      </c>
    </row>
    <row r="514" spans="2:24" ht="15" thickBot="1" x14ac:dyDescent="0.35">
      <c r="B514" s="58" t="s">
        <v>32</v>
      </c>
      <c r="C514" s="34">
        <f t="shared" si="128"/>
        <v>2020</v>
      </c>
      <c r="D514" s="35">
        <v>44126</v>
      </c>
      <c r="E514" s="25">
        <f t="shared" si="129"/>
        <v>1</v>
      </c>
      <c r="F514" s="28">
        <f>0</f>
        <v>0</v>
      </c>
      <c r="G514" s="26">
        <f t="shared" si="115"/>
        <v>15</v>
      </c>
      <c r="H514" s="25">
        <f t="shared" si="130"/>
        <v>7650</v>
      </c>
      <c r="I514" s="25">
        <f t="shared" si="122"/>
        <v>26600</v>
      </c>
      <c r="J514" s="37">
        <v>0</v>
      </c>
      <c r="K514" s="41">
        <f t="shared" si="123"/>
        <v>4935.6393827616657</v>
      </c>
      <c r="L514" s="28">
        <f t="shared" si="126"/>
        <v>10.274999999999636</v>
      </c>
      <c r="M514" s="31">
        <f t="shared" si="127"/>
        <v>29320.248900200135</v>
      </c>
      <c r="N514" s="29">
        <f t="shared" si="120"/>
        <v>2.9999999999999997E-4</v>
      </c>
      <c r="O514" s="30">
        <f t="shared" si="116"/>
        <v>13.858000000000001</v>
      </c>
      <c r="P514" s="30">
        <f t="shared" si="117"/>
        <v>12</v>
      </c>
      <c r="Q514" s="31">
        <v>15</v>
      </c>
      <c r="R514" s="31">
        <v>50000</v>
      </c>
      <c r="S514" s="31">
        <f t="shared" si="124"/>
        <v>300000</v>
      </c>
      <c r="T514" s="32">
        <f>0</f>
        <v>0</v>
      </c>
      <c r="U514" s="31">
        <f t="shared" si="118"/>
        <v>0</v>
      </c>
      <c r="V514" s="30">
        <f t="shared" si="119"/>
        <v>0</v>
      </c>
      <c r="W514" s="30">
        <f t="shared" si="125"/>
        <v>0</v>
      </c>
      <c r="X514" s="31">
        <f t="shared" si="121"/>
        <v>0</v>
      </c>
    </row>
    <row r="515" spans="2:24" ht="15" thickBot="1" x14ac:dyDescent="0.35">
      <c r="B515" s="58" t="s">
        <v>32</v>
      </c>
      <c r="C515" s="34">
        <f t="shared" si="128"/>
        <v>2020</v>
      </c>
      <c r="D515" s="35">
        <v>44127</v>
      </c>
      <c r="E515" s="25">
        <f t="shared" si="129"/>
        <v>1</v>
      </c>
      <c r="F515" s="28">
        <f>0</f>
        <v>0</v>
      </c>
      <c r="G515" s="26">
        <f t="shared" si="115"/>
        <v>15</v>
      </c>
      <c r="H515" s="25">
        <f t="shared" si="130"/>
        <v>7665</v>
      </c>
      <c r="I515" s="25">
        <f t="shared" si="122"/>
        <v>26600</v>
      </c>
      <c r="J515" s="37">
        <v>0</v>
      </c>
      <c r="K515" s="41">
        <f t="shared" si="123"/>
        <v>4945.9188827616654</v>
      </c>
      <c r="L515" s="28">
        <f t="shared" si="126"/>
        <v>10.279499999999643</v>
      </c>
      <c r="M515" s="31">
        <f t="shared" si="127"/>
        <v>29462.702211200129</v>
      </c>
      <c r="N515" s="29">
        <f t="shared" si="120"/>
        <v>2.9999999999999997E-4</v>
      </c>
      <c r="O515" s="30">
        <f t="shared" si="116"/>
        <v>13.858000000000001</v>
      </c>
      <c r="P515" s="30">
        <f t="shared" si="117"/>
        <v>12</v>
      </c>
      <c r="Q515" s="31">
        <v>15</v>
      </c>
      <c r="R515" s="31">
        <v>50000</v>
      </c>
      <c r="S515" s="31">
        <f t="shared" si="124"/>
        <v>300000</v>
      </c>
      <c r="T515" s="32">
        <f>0</f>
        <v>0</v>
      </c>
      <c r="U515" s="31">
        <f t="shared" si="118"/>
        <v>0</v>
      </c>
      <c r="V515" s="30">
        <f t="shared" si="119"/>
        <v>0</v>
      </c>
      <c r="W515" s="30">
        <f t="shared" si="125"/>
        <v>0</v>
      </c>
      <c r="X515" s="31">
        <f t="shared" si="121"/>
        <v>0</v>
      </c>
    </row>
    <row r="516" spans="2:24" ht="15" thickBot="1" x14ac:dyDescent="0.35">
      <c r="B516" s="58" t="s">
        <v>32</v>
      </c>
      <c r="C516" s="34">
        <f t="shared" si="128"/>
        <v>2020</v>
      </c>
      <c r="D516" s="35">
        <v>44128</v>
      </c>
      <c r="E516" s="25">
        <f t="shared" si="129"/>
        <v>1</v>
      </c>
      <c r="F516" s="28">
        <f>0</f>
        <v>0</v>
      </c>
      <c r="G516" s="26">
        <f t="shared" ref="G516:G579" si="131">E516*Q516</f>
        <v>15</v>
      </c>
      <c r="H516" s="25">
        <f t="shared" si="130"/>
        <v>7680</v>
      </c>
      <c r="I516" s="25">
        <f t="shared" si="122"/>
        <v>26600</v>
      </c>
      <c r="J516" s="37">
        <v>0</v>
      </c>
      <c r="K516" s="41">
        <f t="shared" si="123"/>
        <v>4956.202882761665</v>
      </c>
      <c r="L516" s="28">
        <f t="shared" si="126"/>
        <v>10.283999999999651</v>
      </c>
      <c r="M516" s="31">
        <f t="shared" si="127"/>
        <v>29605.217883200123</v>
      </c>
      <c r="N516" s="29">
        <f t="shared" si="120"/>
        <v>2.9999999999999997E-4</v>
      </c>
      <c r="O516" s="30">
        <f t="shared" ref="O516:O579" si="132">IF(C516=2019,234/15,IF(C516=2020,207.87/15,2085.3/15))</f>
        <v>13.858000000000001</v>
      </c>
      <c r="P516" s="30">
        <f t="shared" ref="P516:P579" si="133">IF(C516=2019,14,IF(C516=2020,12,10))</f>
        <v>12</v>
      </c>
      <c r="Q516" s="31">
        <v>15</v>
      </c>
      <c r="R516" s="31">
        <v>50000</v>
      </c>
      <c r="S516" s="31">
        <f t="shared" si="124"/>
        <v>300000</v>
      </c>
      <c r="T516" s="32">
        <f>0</f>
        <v>0</v>
      </c>
      <c r="U516" s="31">
        <f t="shared" ref="U516:U579" si="134">F516*R516</f>
        <v>0</v>
      </c>
      <c r="V516" s="30">
        <f t="shared" ref="V516:V579" si="135">300000*J516</f>
        <v>0</v>
      </c>
      <c r="W516" s="30">
        <f t="shared" si="125"/>
        <v>0</v>
      </c>
      <c r="X516" s="31">
        <f t="shared" si="121"/>
        <v>0</v>
      </c>
    </row>
    <row r="517" spans="2:24" ht="15" thickBot="1" x14ac:dyDescent="0.35">
      <c r="B517" s="58" t="s">
        <v>32</v>
      </c>
      <c r="C517" s="34">
        <f t="shared" si="128"/>
        <v>2020</v>
      </c>
      <c r="D517" s="35">
        <v>44129</v>
      </c>
      <c r="E517" s="25">
        <f t="shared" si="129"/>
        <v>1</v>
      </c>
      <c r="F517" s="28">
        <f>0</f>
        <v>0</v>
      </c>
      <c r="G517" s="26">
        <f t="shared" si="131"/>
        <v>15</v>
      </c>
      <c r="H517" s="25">
        <f t="shared" si="130"/>
        <v>7695</v>
      </c>
      <c r="I517" s="25">
        <f t="shared" si="122"/>
        <v>26600</v>
      </c>
      <c r="J517" s="37">
        <v>0</v>
      </c>
      <c r="K517" s="41">
        <f t="shared" si="123"/>
        <v>4966.4913827616647</v>
      </c>
      <c r="L517" s="28">
        <f t="shared" si="126"/>
        <v>10.288499999999658</v>
      </c>
      <c r="M517" s="31">
        <f t="shared" si="127"/>
        <v>29747.795916200117</v>
      </c>
      <c r="N517" s="29">
        <f t="shared" ref="N517:N580" si="136">0.0003</f>
        <v>2.9999999999999997E-4</v>
      </c>
      <c r="O517" s="30">
        <f t="shared" si="132"/>
        <v>13.858000000000001</v>
      </c>
      <c r="P517" s="30">
        <f t="shared" si="133"/>
        <v>12</v>
      </c>
      <c r="Q517" s="31">
        <v>15</v>
      </c>
      <c r="R517" s="31">
        <v>50000</v>
      </c>
      <c r="S517" s="31">
        <f t="shared" si="124"/>
        <v>300000</v>
      </c>
      <c r="T517" s="32">
        <f>0</f>
        <v>0</v>
      </c>
      <c r="U517" s="31">
        <f t="shared" si="134"/>
        <v>0</v>
      </c>
      <c r="V517" s="30">
        <f t="shared" si="135"/>
        <v>0</v>
      </c>
      <c r="W517" s="30">
        <f t="shared" si="125"/>
        <v>0</v>
      </c>
      <c r="X517" s="31">
        <f t="shared" ref="X517:X580" si="137">U517+V517+W517</f>
        <v>0</v>
      </c>
    </row>
    <row r="518" spans="2:24" ht="15" thickBot="1" x14ac:dyDescent="0.35">
      <c r="B518" s="58" t="s">
        <v>32</v>
      </c>
      <c r="C518" s="34">
        <f t="shared" si="128"/>
        <v>2020</v>
      </c>
      <c r="D518" s="35">
        <v>44130</v>
      </c>
      <c r="E518" s="25">
        <f t="shared" si="129"/>
        <v>1</v>
      </c>
      <c r="F518" s="28">
        <f>0</f>
        <v>0</v>
      </c>
      <c r="G518" s="26">
        <f t="shared" si="131"/>
        <v>15</v>
      </c>
      <c r="H518" s="25">
        <f t="shared" si="130"/>
        <v>7710</v>
      </c>
      <c r="I518" s="25">
        <f t="shared" ref="I518:I581" si="138">I517+J518*20000</f>
        <v>26600</v>
      </c>
      <c r="J518" s="37">
        <v>0</v>
      </c>
      <c r="K518" s="41">
        <f t="shared" ref="K518:K581" si="139">K517+(I518+H518)*N518-X518/O518</f>
        <v>4976.7843827616643</v>
      </c>
      <c r="L518" s="28">
        <f t="shared" si="126"/>
        <v>10.292999999999665</v>
      </c>
      <c r="M518" s="31">
        <f t="shared" si="127"/>
        <v>29890.436310200112</v>
      </c>
      <c r="N518" s="29">
        <f t="shared" si="136"/>
        <v>2.9999999999999997E-4</v>
      </c>
      <c r="O518" s="30">
        <f t="shared" si="132"/>
        <v>13.858000000000001</v>
      </c>
      <c r="P518" s="30">
        <f t="shared" si="133"/>
        <v>12</v>
      </c>
      <c r="Q518" s="31">
        <v>15</v>
      </c>
      <c r="R518" s="31">
        <v>50000</v>
      </c>
      <c r="S518" s="31">
        <f t="shared" ref="S518:S581" si="140">300000</f>
        <v>300000</v>
      </c>
      <c r="T518" s="32">
        <f>0</f>
        <v>0</v>
      </c>
      <c r="U518" s="31">
        <f t="shared" si="134"/>
        <v>0</v>
      </c>
      <c r="V518" s="30">
        <f t="shared" si="135"/>
        <v>0</v>
      </c>
      <c r="W518" s="30">
        <f t="shared" ref="W518:W581" si="141">T518*500000</f>
        <v>0</v>
      </c>
      <c r="X518" s="31">
        <f t="shared" si="137"/>
        <v>0</v>
      </c>
    </row>
    <row r="519" spans="2:24" ht="15" thickBot="1" x14ac:dyDescent="0.35">
      <c r="B519" s="58" t="s">
        <v>32</v>
      </c>
      <c r="C519" s="34">
        <f t="shared" si="128"/>
        <v>2020</v>
      </c>
      <c r="D519" s="35">
        <v>44131</v>
      </c>
      <c r="E519" s="25">
        <f t="shared" si="129"/>
        <v>1</v>
      </c>
      <c r="F519" s="28">
        <f>0</f>
        <v>0</v>
      </c>
      <c r="G519" s="26">
        <f t="shared" si="131"/>
        <v>15</v>
      </c>
      <c r="H519" s="25">
        <f t="shared" si="130"/>
        <v>7725</v>
      </c>
      <c r="I519" s="25">
        <f t="shared" si="138"/>
        <v>26600</v>
      </c>
      <c r="J519" s="37">
        <v>0</v>
      </c>
      <c r="K519" s="41">
        <f t="shared" si="139"/>
        <v>4987.081882761664</v>
      </c>
      <c r="L519" s="28">
        <f t="shared" ref="L519:L582" si="142">K519-K518</f>
        <v>10.297499999999673</v>
      </c>
      <c r="M519" s="31">
        <f t="shared" ref="M519:M582" si="143">L519*O519+M518</f>
        <v>30033.139065200106</v>
      </c>
      <c r="N519" s="29">
        <f t="shared" si="136"/>
        <v>2.9999999999999997E-4</v>
      </c>
      <c r="O519" s="30">
        <f t="shared" si="132"/>
        <v>13.858000000000001</v>
      </c>
      <c r="P519" s="30">
        <f t="shared" si="133"/>
        <v>12</v>
      </c>
      <c r="Q519" s="31">
        <v>15</v>
      </c>
      <c r="R519" s="31">
        <v>50000</v>
      </c>
      <c r="S519" s="31">
        <f t="shared" si="140"/>
        <v>300000</v>
      </c>
      <c r="T519" s="32">
        <f>0</f>
        <v>0</v>
      </c>
      <c r="U519" s="31">
        <f t="shared" si="134"/>
        <v>0</v>
      </c>
      <c r="V519" s="30">
        <f t="shared" si="135"/>
        <v>0</v>
      </c>
      <c r="W519" s="30">
        <f t="shared" si="141"/>
        <v>0</v>
      </c>
      <c r="X519" s="31">
        <f t="shared" si="137"/>
        <v>0</v>
      </c>
    </row>
    <row r="520" spans="2:24" ht="15" thickBot="1" x14ac:dyDescent="0.35">
      <c r="B520" s="58" t="s">
        <v>32</v>
      </c>
      <c r="C520" s="34">
        <f t="shared" si="128"/>
        <v>2020</v>
      </c>
      <c r="D520" s="35">
        <v>44132</v>
      </c>
      <c r="E520" s="25">
        <f t="shared" si="129"/>
        <v>1</v>
      </c>
      <c r="F520" s="28">
        <f>0</f>
        <v>0</v>
      </c>
      <c r="G520" s="26">
        <f t="shared" si="131"/>
        <v>15</v>
      </c>
      <c r="H520" s="25">
        <f t="shared" si="130"/>
        <v>7740</v>
      </c>
      <c r="I520" s="25">
        <f t="shared" si="138"/>
        <v>26600</v>
      </c>
      <c r="J520" s="37">
        <v>0</v>
      </c>
      <c r="K520" s="41">
        <f t="shared" si="139"/>
        <v>4997.3838827616637</v>
      </c>
      <c r="L520" s="28">
        <f t="shared" si="142"/>
        <v>10.30199999999968</v>
      </c>
      <c r="M520" s="31">
        <f t="shared" si="143"/>
        <v>30175.904181200101</v>
      </c>
      <c r="N520" s="29">
        <f t="shared" si="136"/>
        <v>2.9999999999999997E-4</v>
      </c>
      <c r="O520" s="30">
        <f t="shared" si="132"/>
        <v>13.858000000000001</v>
      </c>
      <c r="P520" s="30">
        <f t="shared" si="133"/>
        <v>12</v>
      </c>
      <c r="Q520" s="31">
        <v>15</v>
      </c>
      <c r="R520" s="31">
        <v>50000</v>
      </c>
      <c r="S520" s="31">
        <f t="shared" si="140"/>
        <v>300000</v>
      </c>
      <c r="T520" s="32">
        <f>0</f>
        <v>0</v>
      </c>
      <c r="U520" s="31">
        <f t="shared" si="134"/>
        <v>0</v>
      </c>
      <c r="V520" s="30">
        <f t="shared" si="135"/>
        <v>0</v>
      </c>
      <c r="W520" s="30">
        <f t="shared" si="141"/>
        <v>0</v>
      </c>
      <c r="X520" s="31">
        <f t="shared" si="137"/>
        <v>0</v>
      </c>
    </row>
    <row r="521" spans="2:24" ht="15" thickBot="1" x14ac:dyDescent="0.35">
      <c r="B521" s="58" t="s">
        <v>32</v>
      </c>
      <c r="C521" s="34">
        <f t="shared" si="128"/>
        <v>2020</v>
      </c>
      <c r="D521" s="35">
        <v>44133</v>
      </c>
      <c r="E521" s="25">
        <f t="shared" si="129"/>
        <v>1</v>
      </c>
      <c r="F521" s="28">
        <f>0</f>
        <v>0</v>
      </c>
      <c r="G521" s="26">
        <f t="shared" si="131"/>
        <v>15</v>
      </c>
      <c r="H521" s="25">
        <f t="shared" si="130"/>
        <v>7755</v>
      </c>
      <c r="I521" s="25">
        <f t="shared" si="138"/>
        <v>26600</v>
      </c>
      <c r="J521" s="37">
        <v>0</v>
      </c>
      <c r="K521" s="41">
        <f t="shared" si="139"/>
        <v>5007.6903827616634</v>
      </c>
      <c r="L521" s="28">
        <f t="shared" si="142"/>
        <v>10.306499999999687</v>
      </c>
      <c r="M521" s="31">
        <f t="shared" si="143"/>
        <v>30318.731658200097</v>
      </c>
      <c r="N521" s="29">
        <f t="shared" si="136"/>
        <v>2.9999999999999997E-4</v>
      </c>
      <c r="O521" s="30">
        <f t="shared" si="132"/>
        <v>13.858000000000001</v>
      </c>
      <c r="P521" s="30">
        <f t="shared" si="133"/>
        <v>12</v>
      </c>
      <c r="Q521" s="31">
        <v>15</v>
      </c>
      <c r="R521" s="31">
        <v>50000</v>
      </c>
      <c r="S521" s="31">
        <f t="shared" si="140"/>
        <v>300000</v>
      </c>
      <c r="T521" s="32">
        <f>0</f>
        <v>0</v>
      </c>
      <c r="U521" s="31">
        <f t="shared" si="134"/>
        <v>0</v>
      </c>
      <c r="V521" s="30">
        <f t="shared" si="135"/>
        <v>0</v>
      </c>
      <c r="W521" s="30">
        <f t="shared" si="141"/>
        <v>0</v>
      </c>
      <c r="X521" s="31">
        <f t="shared" si="137"/>
        <v>0</v>
      </c>
    </row>
    <row r="522" spans="2:24" ht="15" thickBot="1" x14ac:dyDescent="0.35">
      <c r="B522" s="58" t="s">
        <v>32</v>
      </c>
      <c r="C522" s="34">
        <f t="shared" si="128"/>
        <v>2020</v>
      </c>
      <c r="D522" s="35">
        <v>44134</v>
      </c>
      <c r="E522" s="25">
        <f t="shared" si="129"/>
        <v>1</v>
      </c>
      <c r="F522" s="28">
        <f>0</f>
        <v>0</v>
      </c>
      <c r="G522" s="26">
        <f t="shared" si="131"/>
        <v>15</v>
      </c>
      <c r="H522" s="25">
        <f t="shared" si="130"/>
        <v>7770</v>
      </c>
      <c r="I522" s="25">
        <f t="shared" si="138"/>
        <v>26600</v>
      </c>
      <c r="J522" s="37">
        <v>0</v>
      </c>
      <c r="K522" s="41">
        <f t="shared" si="139"/>
        <v>5018.0013827616631</v>
      </c>
      <c r="L522" s="28">
        <f t="shared" si="142"/>
        <v>10.310999999999694</v>
      </c>
      <c r="M522" s="31">
        <f t="shared" si="143"/>
        <v>30461.621496200092</v>
      </c>
      <c r="N522" s="29">
        <f t="shared" si="136"/>
        <v>2.9999999999999997E-4</v>
      </c>
      <c r="O522" s="30">
        <f t="shared" si="132"/>
        <v>13.858000000000001</v>
      </c>
      <c r="P522" s="30">
        <f t="shared" si="133"/>
        <v>12</v>
      </c>
      <c r="Q522" s="31">
        <v>15</v>
      </c>
      <c r="R522" s="31">
        <v>50000</v>
      </c>
      <c r="S522" s="31">
        <f t="shared" si="140"/>
        <v>300000</v>
      </c>
      <c r="T522" s="32">
        <f>0</f>
        <v>0</v>
      </c>
      <c r="U522" s="31">
        <f t="shared" si="134"/>
        <v>0</v>
      </c>
      <c r="V522" s="30">
        <f t="shared" si="135"/>
        <v>0</v>
      </c>
      <c r="W522" s="30">
        <f t="shared" si="141"/>
        <v>0</v>
      </c>
      <c r="X522" s="31">
        <f t="shared" si="137"/>
        <v>0</v>
      </c>
    </row>
    <row r="523" spans="2:24" ht="15" thickBot="1" x14ac:dyDescent="0.35">
      <c r="B523" s="58" t="s">
        <v>32</v>
      </c>
      <c r="C523" s="34">
        <f t="shared" si="128"/>
        <v>2020</v>
      </c>
      <c r="D523" s="35">
        <v>44135</v>
      </c>
      <c r="E523" s="25">
        <f t="shared" si="129"/>
        <v>1</v>
      </c>
      <c r="F523" s="28">
        <f>0</f>
        <v>0</v>
      </c>
      <c r="G523" s="26">
        <f t="shared" si="131"/>
        <v>15</v>
      </c>
      <c r="H523" s="25">
        <f t="shared" si="130"/>
        <v>7785</v>
      </c>
      <c r="I523" s="25">
        <f t="shared" si="138"/>
        <v>26600</v>
      </c>
      <c r="J523" s="37">
        <v>0</v>
      </c>
      <c r="K523" s="41">
        <f t="shared" si="139"/>
        <v>5028.3168827616628</v>
      </c>
      <c r="L523" s="28">
        <f t="shared" si="142"/>
        <v>10.315499999999702</v>
      </c>
      <c r="M523" s="31">
        <f t="shared" si="143"/>
        <v>30604.573695200088</v>
      </c>
      <c r="N523" s="29">
        <f t="shared" si="136"/>
        <v>2.9999999999999997E-4</v>
      </c>
      <c r="O523" s="30">
        <f t="shared" si="132"/>
        <v>13.858000000000001</v>
      </c>
      <c r="P523" s="30">
        <f t="shared" si="133"/>
        <v>12</v>
      </c>
      <c r="Q523" s="31">
        <v>15</v>
      </c>
      <c r="R523" s="31">
        <v>50000</v>
      </c>
      <c r="S523" s="31">
        <f t="shared" si="140"/>
        <v>300000</v>
      </c>
      <c r="T523" s="32">
        <f>0</f>
        <v>0</v>
      </c>
      <c r="U523" s="31">
        <f t="shared" si="134"/>
        <v>0</v>
      </c>
      <c r="V523" s="30">
        <f t="shared" si="135"/>
        <v>0</v>
      </c>
      <c r="W523" s="30">
        <f t="shared" si="141"/>
        <v>0</v>
      </c>
      <c r="X523" s="31">
        <f t="shared" si="137"/>
        <v>0</v>
      </c>
    </row>
    <row r="524" spans="2:24" ht="15" thickBot="1" x14ac:dyDescent="0.35">
      <c r="B524" s="58" t="s">
        <v>32</v>
      </c>
      <c r="C524" s="34">
        <f t="shared" si="128"/>
        <v>2020</v>
      </c>
      <c r="D524" s="35">
        <v>44136</v>
      </c>
      <c r="E524" s="25">
        <f t="shared" si="129"/>
        <v>1</v>
      </c>
      <c r="F524" s="28">
        <f>0</f>
        <v>0</v>
      </c>
      <c r="G524" s="26">
        <f t="shared" si="131"/>
        <v>15</v>
      </c>
      <c r="H524" s="25">
        <f t="shared" si="130"/>
        <v>7800</v>
      </c>
      <c r="I524" s="25">
        <f t="shared" si="138"/>
        <v>26600</v>
      </c>
      <c r="J524" s="37">
        <v>0</v>
      </c>
      <c r="K524" s="41">
        <f t="shared" si="139"/>
        <v>5038.6368827616625</v>
      </c>
      <c r="L524" s="28">
        <f t="shared" si="142"/>
        <v>10.319999999999709</v>
      </c>
      <c r="M524" s="31">
        <f t="shared" si="143"/>
        <v>30747.588255200084</v>
      </c>
      <c r="N524" s="29">
        <f t="shared" si="136"/>
        <v>2.9999999999999997E-4</v>
      </c>
      <c r="O524" s="30">
        <f t="shared" si="132"/>
        <v>13.858000000000001</v>
      </c>
      <c r="P524" s="30">
        <f t="shared" si="133"/>
        <v>12</v>
      </c>
      <c r="Q524" s="31">
        <v>15</v>
      </c>
      <c r="R524" s="31">
        <v>50000</v>
      </c>
      <c r="S524" s="31">
        <f t="shared" si="140"/>
        <v>300000</v>
      </c>
      <c r="T524" s="32">
        <f>0</f>
        <v>0</v>
      </c>
      <c r="U524" s="31">
        <f t="shared" si="134"/>
        <v>0</v>
      </c>
      <c r="V524" s="30">
        <f t="shared" si="135"/>
        <v>0</v>
      </c>
      <c r="W524" s="30">
        <f t="shared" si="141"/>
        <v>0</v>
      </c>
      <c r="X524" s="31">
        <f t="shared" si="137"/>
        <v>0</v>
      </c>
    </row>
    <row r="525" spans="2:24" ht="15" thickBot="1" x14ac:dyDescent="0.35">
      <c r="B525" s="58" t="s">
        <v>32</v>
      </c>
      <c r="C525" s="34">
        <f t="shared" si="128"/>
        <v>2020</v>
      </c>
      <c r="D525" s="35">
        <v>44137</v>
      </c>
      <c r="E525" s="25">
        <f t="shared" si="129"/>
        <v>1</v>
      </c>
      <c r="F525" s="28">
        <f>0</f>
        <v>0</v>
      </c>
      <c r="G525" s="26">
        <f t="shared" si="131"/>
        <v>15</v>
      </c>
      <c r="H525" s="25">
        <f t="shared" si="130"/>
        <v>7815</v>
      </c>
      <c r="I525" s="25">
        <f t="shared" si="138"/>
        <v>26600</v>
      </c>
      <c r="J525" s="37">
        <v>0</v>
      </c>
      <c r="K525" s="41">
        <f t="shared" si="139"/>
        <v>5048.9613827616622</v>
      </c>
      <c r="L525" s="28">
        <f t="shared" si="142"/>
        <v>10.324499999999716</v>
      </c>
      <c r="M525" s="31">
        <f t="shared" si="143"/>
        <v>30890.66517620008</v>
      </c>
      <c r="N525" s="29">
        <f t="shared" si="136"/>
        <v>2.9999999999999997E-4</v>
      </c>
      <c r="O525" s="30">
        <f t="shared" si="132"/>
        <v>13.858000000000001</v>
      </c>
      <c r="P525" s="30">
        <f t="shared" si="133"/>
        <v>12</v>
      </c>
      <c r="Q525" s="31">
        <v>15</v>
      </c>
      <c r="R525" s="31">
        <v>50000</v>
      </c>
      <c r="S525" s="31">
        <f t="shared" si="140"/>
        <v>300000</v>
      </c>
      <c r="T525" s="32">
        <f>0</f>
        <v>0</v>
      </c>
      <c r="U525" s="31">
        <f t="shared" si="134"/>
        <v>0</v>
      </c>
      <c r="V525" s="30">
        <f t="shared" si="135"/>
        <v>0</v>
      </c>
      <c r="W525" s="30">
        <f t="shared" si="141"/>
        <v>0</v>
      </c>
      <c r="X525" s="31">
        <f t="shared" si="137"/>
        <v>0</v>
      </c>
    </row>
    <row r="526" spans="2:24" ht="15" thickBot="1" x14ac:dyDescent="0.35">
      <c r="B526" s="58" t="s">
        <v>32</v>
      </c>
      <c r="C526" s="34">
        <f t="shared" si="128"/>
        <v>2020</v>
      </c>
      <c r="D526" s="35">
        <v>44138</v>
      </c>
      <c r="E526" s="25">
        <f t="shared" si="129"/>
        <v>1</v>
      </c>
      <c r="F526" s="28">
        <f>0</f>
        <v>0</v>
      </c>
      <c r="G526" s="26">
        <f t="shared" si="131"/>
        <v>15</v>
      </c>
      <c r="H526" s="25">
        <f t="shared" si="130"/>
        <v>7830</v>
      </c>
      <c r="I526" s="25">
        <f t="shared" si="138"/>
        <v>26600</v>
      </c>
      <c r="J526" s="37">
        <v>0</v>
      </c>
      <c r="K526" s="41">
        <f t="shared" si="139"/>
        <v>5059.2903827616619</v>
      </c>
      <c r="L526" s="28">
        <f t="shared" si="142"/>
        <v>10.328999999999724</v>
      </c>
      <c r="M526" s="31">
        <f t="shared" si="143"/>
        <v>31033.804458200077</v>
      </c>
      <c r="N526" s="29">
        <f t="shared" si="136"/>
        <v>2.9999999999999997E-4</v>
      </c>
      <c r="O526" s="30">
        <f t="shared" si="132"/>
        <v>13.858000000000001</v>
      </c>
      <c r="P526" s="30">
        <f t="shared" si="133"/>
        <v>12</v>
      </c>
      <c r="Q526" s="31">
        <v>15</v>
      </c>
      <c r="R526" s="31">
        <v>50000</v>
      </c>
      <c r="S526" s="31">
        <f t="shared" si="140"/>
        <v>300000</v>
      </c>
      <c r="T526" s="32">
        <f>0</f>
        <v>0</v>
      </c>
      <c r="U526" s="31">
        <f t="shared" si="134"/>
        <v>0</v>
      </c>
      <c r="V526" s="30">
        <f t="shared" si="135"/>
        <v>0</v>
      </c>
      <c r="W526" s="30">
        <f t="shared" si="141"/>
        <v>0</v>
      </c>
      <c r="X526" s="31">
        <f t="shared" si="137"/>
        <v>0</v>
      </c>
    </row>
    <row r="527" spans="2:24" ht="15" thickBot="1" x14ac:dyDescent="0.35">
      <c r="B527" s="58" t="s">
        <v>32</v>
      </c>
      <c r="C527" s="34">
        <f t="shared" si="128"/>
        <v>2020</v>
      </c>
      <c r="D527" s="35">
        <v>44139</v>
      </c>
      <c r="E527" s="25">
        <f t="shared" si="129"/>
        <v>1</v>
      </c>
      <c r="F527" s="28">
        <f>0</f>
        <v>0</v>
      </c>
      <c r="G527" s="26">
        <f t="shared" si="131"/>
        <v>15</v>
      </c>
      <c r="H527" s="25">
        <f t="shared" si="130"/>
        <v>7845</v>
      </c>
      <c r="I527" s="25">
        <f t="shared" si="138"/>
        <v>26600</v>
      </c>
      <c r="J527" s="37">
        <v>0</v>
      </c>
      <c r="K527" s="41">
        <f t="shared" si="139"/>
        <v>5069.6238827616617</v>
      </c>
      <c r="L527" s="28">
        <f t="shared" si="142"/>
        <v>10.333499999999731</v>
      </c>
      <c r="M527" s="31">
        <f t="shared" si="143"/>
        <v>31177.006101200073</v>
      </c>
      <c r="N527" s="29">
        <f t="shared" si="136"/>
        <v>2.9999999999999997E-4</v>
      </c>
      <c r="O527" s="30">
        <f t="shared" si="132"/>
        <v>13.858000000000001</v>
      </c>
      <c r="P527" s="30">
        <f t="shared" si="133"/>
        <v>12</v>
      </c>
      <c r="Q527" s="31">
        <v>15</v>
      </c>
      <c r="R527" s="31">
        <v>50000</v>
      </c>
      <c r="S527" s="31">
        <f t="shared" si="140"/>
        <v>300000</v>
      </c>
      <c r="T527" s="32">
        <f>0</f>
        <v>0</v>
      </c>
      <c r="U527" s="31">
        <f t="shared" si="134"/>
        <v>0</v>
      </c>
      <c r="V527" s="30">
        <f t="shared" si="135"/>
        <v>0</v>
      </c>
      <c r="W527" s="30">
        <f t="shared" si="141"/>
        <v>0</v>
      </c>
      <c r="X527" s="31">
        <f t="shared" si="137"/>
        <v>0</v>
      </c>
    </row>
    <row r="528" spans="2:24" ht="15" thickBot="1" x14ac:dyDescent="0.35">
      <c r="B528" s="58" t="s">
        <v>32</v>
      </c>
      <c r="C528" s="34">
        <f t="shared" si="128"/>
        <v>2020</v>
      </c>
      <c r="D528" s="35">
        <v>44140</v>
      </c>
      <c r="E528" s="25">
        <f t="shared" si="129"/>
        <v>1</v>
      </c>
      <c r="F528" s="28">
        <f>0</f>
        <v>0</v>
      </c>
      <c r="G528" s="26">
        <f t="shared" si="131"/>
        <v>15</v>
      </c>
      <c r="H528" s="25">
        <f t="shared" si="130"/>
        <v>7860</v>
      </c>
      <c r="I528" s="25">
        <f t="shared" si="138"/>
        <v>26600</v>
      </c>
      <c r="J528" s="37">
        <v>0</v>
      </c>
      <c r="K528" s="41">
        <f t="shared" si="139"/>
        <v>5079.9618827616614</v>
      </c>
      <c r="L528" s="28">
        <f t="shared" si="142"/>
        <v>10.337999999999738</v>
      </c>
      <c r="M528" s="31">
        <f t="shared" si="143"/>
        <v>31320.27010520007</v>
      </c>
      <c r="N528" s="29">
        <f t="shared" si="136"/>
        <v>2.9999999999999997E-4</v>
      </c>
      <c r="O528" s="30">
        <f t="shared" si="132"/>
        <v>13.858000000000001</v>
      </c>
      <c r="P528" s="30">
        <f t="shared" si="133"/>
        <v>12</v>
      </c>
      <c r="Q528" s="31">
        <v>15</v>
      </c>
      <c r="R528" s="31">
        <v>50000</v>
      </c>
      <c r="S528" s="31">
        <f t="shared" si="140"/>
        <v>300000</v>
      </c>
      <c r="T528" s="32">
        <f>0</f>
        <v>0</v>
      </c>
      <c r="U528" s="31">
        <f t="shared" si="134"/>
        <v>0</v>
      </c>
      <c r="V528" s="30">
        <f t="shared" si="135"/>
        <v>0</v>
      </c>
      <c r="W528" s="30">
        <f t="shared" si="141"/>
        <v>0</v>
      </c>
      <c r="X528" s="31">
        <f t="shared" si="137"/>
        <v>0</v>
      </c>
    </row>
    <row r="529" spans="2:24" ht="15" thickBot="1" x14ac:dyDescent="0.35">
      <c r="B529" s="58" t="s">
        <v>32</v>
      </c>
      <c r="C529" s="34">
        <f t="shared" si="128"/>
        <v>2020</v>
      </c>
      <c r="D529" s="35">
        <v>44141</v>
      </c>
      <c r="E529" s="25">
        <f t="shared" si="129"/>
        <v>1</v>
      </c>
      <c r="F529" s="28">
        <f>0</f>
        <v>0</v>
      </c>
      <c r="G529" s="26">
        <f t="shared" si="131"/>
        <v>15</v>
      </c>
      <c r="H529" s="25">
        <f t="shared" si="130"/>
        <v>7875</v>
      </c>
      <c r="I529" s="25">
        <f t="shared" si="138"/>
        <v>26600</v>
      </c>
      <c r="J529" s="37">
        <v>0</v>
      </c>
      <c r="K529" s="41">
        <f t="shared" si="139"/>
        <v>5090.3043827616611</v>
      </c>
      <c r="L529" s="28">
        <f t="shared" si="142"/>
        <v>10.342499999999745</v>
      </c>
      <c r="M529" s="31">
        <f t="shared" si="143"/>
        <v>31463.596470200067</v>
      </c>
      <c r="N529" s="29">
        <f t="shared" si="136"/>
        <v>2.9999999999999997E-4</v>
      </c>
      <c r="O529" s="30">
        <f t="shared" si="132"/>
        <v>13.858000000000001</v>
      </c>
      <c r="P529" s="30">
        <f t="shared" si="133"/>
        <v>12</v>
      </c>
      <c r="Q529" s="31">
        <v>15</v>
      </c>
      <c r="R529" s="31">
        <v>50000</v>
      </c>
      <c r="S529" s="31">
        <f t="shared" si="140"/>
        <v>300000</v>
      </c>
      <c r="T529" s="32">
        <f>0</f>
        <v>0</v>
      </c>
      <c r="U529" s="31">
        <f t="shared" si="134"/>
        <v>0</v>
      </c>
      <c r="V529" s="30">
        <f t="shared" si="135"/>
        <v>0</v>
      </c>
      <c r="W529" s="30">
        <f t="shared" si="141"/>
        <v>0</v>
      </c>
      <c r="X529" s="31">
        <f t="shared" si="137"/>
        <v>0</v>
      </c>
    </row>
    <row r="530" spans="2:24" ht="15" thickBot="1" x14ac:dyDescent="0.35">
      <c r="B530" s="58" t="s">
        <v>32</v>
      </c>
      <c r="C530" s="34">
        <f t="shared" si="128"/>
        <v>2020</v>
      </c>
      <c r="D530" s="35">
        <v>44142</v>
      </c>
      <c r="E530" s="25">
        <f t="shared" si="129"/>
        <v>1</v>
      </c>
      <c r="F530" s="28">
        <f>0</f>
        <v>0</v>
      </c>
      <c r="G530" s="26">
        <f t="shared" si="131"/>
        <v>15</v>
      </c>
      <c r="H530" s="25">
        <f t="shared" si="130"/>
        <v>7890</v>
      </c>
      <c r="I530" s="25">
        <f t="shared" si="138"/>
        <v>26600</v>
      </c>
      <c r="J530" s="37">
        <v>0</v>
      </c>
      <c r="K530" s="41">
        <f t="shared" si="139"/>
        <v>5100.6513827616609</v>
      </c>
      <c r="L530" s="28">
        <f t="shared" si="142"/>
        <v>10.346999999999753</v>
      </c>
      <c r="M530" s="31">
        <f t="shared" si="143"/>
        <v>31606.985196200065</v>
      </c>
      <c r="N530" s="29">
        <f t="shared" si="136"/>
        <v>2.9999999999999997E-4</v>
      </c>
      <c r="O530" s="30">
        <f t="shared" si="132"/>
        <v>13.858000000000001</v>
      </c>
      <c r="P530" s="30">
        <f t="shared" si="133"/>
        <v>12</v>
      </c>
      <c r="Q530" s="31">
        <v>15</v>
      </c>
      <c r="R530" s="31">
        <v>50000</v>
      </c>
      <c r="S530" s="31">
        <f t="shared" si="140"/>
        <v>300000</v>
      </c>
      <c r="T530" s="32">
        <f>0</f>
        <v>0</v>
      </c>
      <c r="U530" s="31">
        <f t="shared" si="134"/>
        <v>0</v>
      </c>
      <c r="V530" s="30">
        <f t="shared" si="135"/>
        <v>0</v>
      </c>
      <c r="W530" s="30">
        <f t="shared" si="141"/>
        <v>0</v>
      </c>
      <c r="X530" s="31">
        <f t="shared" si="137"/>
        <v>0</v>
      </c>
    </row>
    <row r="531" spans="2:24" ht="15" thickBot="1" x14ac:dyDescent="0.35">
      <c r="B531" s="58" t="s">
        <v>32</v>
      </c>
      <c r="C531" s="34">
        <f t="shared" si="128"/>
        <v>2020</v>
      </c>
      <c r="D531" s="35">
        <v>44143</v>
      </c>
      <c r="E531" s="25">
        <f t="shared" si="129"/>
        <v>1</v>
      </c>
      <c r="F531" s="28">
        <f>0</f>
        <v>0</v>
      </c>
      <c r="G531" s="26">
        <f t="shared" si="131"/>
        <v>15</v>
      </c>
      <c r="H531" s="25">
        <f t="shared" si="130"/>
        <v>7905</v>
      </c>
      <c r="I531" s="25">
        <f t="shared" si="138"/>
        <v>26600</v>
      </c>
      <c r="J531" s="37">
        <v>0</v>
      </c>
      <c r="K531" s="41">
        <f t="shared" si="139"/>
        <v>5111.0028827616607</v>
      </c>
      <c r="L531" s="28">
        <f t="shared" si="142"/>
        <v>10.35149999999976</v>
      </c>
      <c r="M531" s="31">
        <f t="shared" si="143"/>
        <v>31750.436283200062</v>
      </c>
      <c r="N531" s="29">
        <f t="shared" si="136"/>
        <v>2.9999999999999997E-4</v>
      </c>
      <c r="O531" s="30">
        <f t="shared" si="132"/>
        <v>13.858000000000001</v>
      </c>
      <c r="P531" s="30">
        <f t="shared" si="133"/>
        <v>12</v>
      </c>
      <c r="Q531" s="31">
        <v>15</v>
      </c>
      <c r="R531" s="31">
        <v>50000</v>
      </c>
      <c r="S531" s="31">
        <f t="shared" si="140"/>
        <v>300000</v>
      </c>
      <c r="T531" s="32">
        <f>0</f>
        <v>0</v>
      </c>
      <c r="U531" s="31">
        <f t="shared" si="134"/>
        <v>0</v>
      </c>
      <c r="V531" s="30">
        <f t="shared" si="135"/>
        <v>0</v>
      </c>
      <c r="W531" s="30">
        <f t="shared" si="141"/>
        <v>0</v>
      </c>
      <c r="X531" s="31">
        <f t="shared" si="137"/>
        <v>0</v>
      </c>
    </row>
    <row r="532" spans="2:24" ht="15" thickBot="1" x14ac:dyDescent="0.35">
      <c r="B532" s="58" t="s">
        <v>32</v>
      </c>
      <c r="C532" s="34">
        <f t="shared" si="128"/>
        <v>2020</v>
      </c>
      <c r="D532" s="35">
        <v>44144</v>
      </c>
      <c r="E532" s="25">
        <f t="shared" si="129"/>
        <v>1</v>
      </c>
      <c r="F532" s="28">
        <f>0</f>
        <v>0</v>
      </c>
      <c r="G532" s="26">
        <f t="shared" si="131"/>
        <v>15</v>
      </c>
      <c r="H532" s="25">
        <f t="shared" si="130"/>
        <v>7920</v>
      </c>
      <c r="I532" s="25">
        <f t="shared" si="138"/>
        <v>26600</v>
      </c>
      <c r="J532" s="37">
        <v>0</v>
      </c>
      <c r="K532" s="41">
        <f t="shared" si="139"/>
        <v>5121.3588827616604</v>
      </c>
      <c r="L532" s="28">
        <f t="shared" si="142"/>
        <v>10.355999999999767</v>
      </c>
      <c r="M532" s="31">
        <f t="shared" si="143"/>
        <v>31893.94973120006</v>
      </c>
      <c r="N532" s="29">
        <f t="shared" si="136"/>
        <v>2.9999999999999997E-4</v>
      </c>
      <c r="O532" s="30">
        <f t="shared" si="132"/>
        <v>13.858000000000001</v>
      </c>
      <c r="P532" s="30">
        <f t="shared" si="133"/>
        <v>12</v>
      </c>
      <c r="Q532" s="31">
        <v>15</v>
      </c>
      <c r="R532" s="31">
        <v>50000</v>
      </c>
      <c r="S532" s="31">
        <f t="shared" si="140"/>
        <v>300000</v>
      </c>
      <c r="T532" s="32">
        <f>0</f>
        <v>0</v>
      </c>
      <c r="U532" s="31">
        <f t="shared" si="134"/>
        <v>0</v>
      </c>
      <c r="V532" s="30">
        <f t="shared" si="135"/>
        <v>0</v>
      </c>
      <c r="W532" s="30">
        <f t="shared" si="141"/>
        <v>0</v>
      </c>
      <c r="X532" s="31">
        <f t="shared" si="137"/>
        <v>0</v>
      </c>
    </row>
    <row r="533" spans="2:24" ht="15" thickBot="1" x14ac:dyDescent="0.35">
      <c r="B533" s="58" t="s">
        <v>32</v>
      </c>
      <c r="C533" s="34">
        <f t="shared" si="128"/>
        <v>2020</v>
      </c>
      <c r="D533" s="35">
        <v>44145</v>
      </c>
      <c r="E533" s="25">
        <f t="shared" si="129"/>
        <v>1</v>
      </c>
      <c r="F533" s="28">
        <f>0</f>
        <v>0</v>
      </c>
      <c r="G533" s="26">
        <f t="shared" si="131"/>
        <v>15</v>
      </c>
      <c r="H533" s="25">
        <f t="shared" si="130"/>
        <v>7935</v>
      </c>
      <c r="I533" s="25">
        <f t="shared" si="138"/>
        <v>26600</v>
      </c>
      <c r="J533" s="37">
        <v>0</v>
      </c>
      <c r="K533" s="41">
        <f t="shared" si="139"/>
        <v>5131.7193827616602</v>
      </c>
      <c r="L533" s="28">
        <f t="shared" si="142"/>
        <v>10.360499999999774</v>
      </c>
      <c r="M533" s="31">
        <f t="shared" si="143"/>
        <v>32037.525540200058</v>
      </c>
      <c r="N533" s="29">
        <f t="shared" si="136"/>
        <v>2.9999999999999997E-4</v>
      </c>
      <c r="O533" s="30">
        <f t="shared" si="132"/>
        <v>13.858000000000001</v>
      </c>
      <c r="P533" s="30">
        <f t="shared" si="133"/>
        <v>12</v>
      </c>
      <c r="Q533" s="31">
        <v>15</v>
      </c>
      <c r="R533" s="31">
        <v>50000</v>
      </c>
      <c r="S533" s="31">
        <f t="shared" si="140"/>
        <v>300000</v>
      </c>
      <c r="T533" s="32">
        <f>0</f>
        <v>0</v>
      </c>
      <c r="U533" s="31">
        <f t="shared" si="134"/>
        <v>0</v>
      </c>
      <c r="V533" s="30">
        <f t="shared" si="135"/>
        <v>0</v>
      </c>
      <c r="W533" s="30">
        <f t="shared" si="141"/>
        <v>0</v>
      </c>
      <c r="X533" s="31">
        <f t="shared" si="137"/>
        <v>0</v>
      </c>
    </row>
    <row r="534" spans="2:24" ht="15" thickBot="1" x14ac:dyDescent="0.35">
      <c r="B534" s="58" t="s">
        <v>32</v>
      </c>
      <c r="C534" s="34">
        <f t="shared" si="128"/>
        <v>2020</v>
      </c>
      <c r="D534" s="35">
        <v>44146</v>
      </c>
      <c r="E534" s="25">
        <f t="shared" si="129"/>
        <v>1</v>
      </c>
      <c r="F534" s="28">
        <f>0</f>
        <v>0</v>
      </c>
      <c r="G534" s="26">
        <f t="shared" si="131"/>
        <v>15</v>
      </c>
      <c r="H534" s="25">
        <f t="shared" si="130"/>
        <v>7950</v>
      </c>
      <c r="I534" s="25">
        <f t="shared" si="138"/>
        <v>26600</v>
      </c>
      <c r="J534" s="37">
        <v>0</v>
      </c>
      <c r="K534" s="41">
        <f t="shared" si="139"/>
        <v>5142.08438276166</v>
      </c>
      <c r="L534" s="28">
        <f t="shared" si="142"/>
        <v>10.364999999999782</v>
      </c>
      <c r="M534" s="31">
        <f t="shared" si="143"/>
        <v>32181.163710200057</v>
      </c>
      <c r="N534" s="29">
        <f t="shared" si="136"/>
        <v>2.9999999999999997E-4</v>
      </c>
      <c r="O534" s="30">
        <f t="shared" si="132"/>
        <v>13.858000000000001</v>
      </c>
      <c r="P534" s="30">
        <f t="shared" si="133"/>
        <v>12</v>
      </c>
      <c r="Q534" s="31">
        <v>15</v>
      </c>
      <c r="R534" s="31">
        <v>50000</v>
      </c>
      <c r="S534" s="31">
        <f t="shared" si="140"/>
        <v>300000</v>
      </c>
      <c r="T534" s="32">
        <f>0</f>
        <v>0</v>
      </c>
      <c r="U534" s="31">
        <f t="shared" si="134"/>
        <v>0</v>
      </c>
      <c r="V534" s="30">
        <f t="shared" si="135"/>
        <v>0</v>
      </c>
      <c r="W534" s="30">
        <f t="shared" si="141"/>
        <v>0</v>
      </c>
      <c r="X534" s="31">
        <f t="shared" si="137"/>
        <v>0</v>
      </c>
    </row>
    <row r="535" spans="2:24" ht="15" thickBot="1" x14ac:dyDescent="0.35">
      <c r="B535" s="58" t="s">
        <v>32</v>
      </c>
      <c r="C535" s="34">
        <f t="shared" si="128"/>
        <v>2020</v>
      </c>
      <c r="D535" s="35">
        <v>44147</v>
      </c>
      <c r="E535" s="25">
        <f t="shared" si="129"/>
        <v>1</v>
      </c>
      <c r="F535" s="28">
        <f>0</f>
        <v>0</v>
      </c>
      <c r="G535" s="26">
        <f t="shared" si="131"/>
        <v>15</v>
      </c>
      <c r="H535" s="25">
        <f t="shared" si="130"/>
        <v>7965</v>
      </c>
      <c r="I535" s="25">
        <f t="shared" si="138"/>
        <v>26600</v>
      </c>
      <c r="J535" s="37">
        <v>0</v>
      </c>
      <c r="K535" s="41">
        <f t="shared" si="139"/>
        <v>5152.4538827616598</v>
      </c>
      <c r="L535" s="28">
        <f t="shared" si="142"/>
        <v>10.369499999999789</v>
      </c>
      <c r="M535" s="31">
        <f t="shared" si="143"/>
        <v>32324.864241200055</v>
      </c>
      <c r="N535" s="29">
        <f t="shared" si="136"/>
        <v>2.9999999999999997E-4</v>
      </c>
      <c r="O535" s="30">
        <f t="shared" si="132"/>
        <v>13.858000000000001</v>
      </c>
      <c r="P535" s="30">
        <f t="shared" si="133"/>
        <v>12</v>
      </c>
      <c r="Q535" s="31">
        <v>15</v>
      </c>
      <c r="R535" s="31">
        <v>50000</v>
      </c>
      <c r="S535" s="31">
        <f t="shared" si="140"/>
        <v>300000</v>
      </c>
      <c r="T535" s="32">
        <f>0</f>
        <v>0</v>
      </c>
      <c r="U535" s="31">
        <f t="shared" si="134"/>
        <v>0</v>
      </c>
      <c r="V535" s="30">
        <f t="shared" si="135"/>
        <v>0</v>
      </c>
      <c r="W535" s="30">
        <f t="shared" si="141"/>
        <v>0</v>
      </c>
      <c r="X535" s="31">
        <f t="shared" si="137"/>
        <v>0</v>
      </c>
    </row>
    <row r="536" spans="2:24" ht="15" thickBot="1" x14ac:dyDescent="0.35">
      <c r="B536" s="58" t="s">
        <v>32</v>
      </c>
      <c r="C536" s="34">
        <f t="shared" si="128"/>
        <v>2020</v>
      </c>
      <c r="D536" s="35">
        <v>44148</v>
      </c>
      <c r="E536" s="25">
        <f t="shared" si="129"/>
        <v>1</v>
      </c>
      <c r="F536" s="28">
        <f>0</f>
        <v>0</v>
      </c>
      <c r="G536" s="26">
        <f t="shared" si="131"/>
        <v>15</v>
      </c>
      <c r="H536" s="25">
        <f t="shared" si="130"/>
        <v>7980</v>
      </c>
      <c r="I536" s="25">
        <f t="shared" si="138"/>
        <v>26600</v>
      </c>
      <c r="J536" s="37">
        <v>0</v>
      </c>
      <c r="K536" s="41">
        <f t="shared" si="139"/>
        <v>5162.8278827616596</v>
      </c>
      <c r="L536" s="28">
        <f t="shared" si="142"/>
        <v>10.373999999999796</v>
      </c>
      <c r="M536" s="31">
        <f t="shared" si="143"/>
        <v>32468.627133200054</v>
      </c>
      <c r="N536" s="29">
        <f t="shared" si="136"/>
        <v>2.9999999999999997E-4</v>
      </c>
      <c r="O536" s="30">
        <f t="shared" si="132"/>
        <v>13.858000000000001</v>
      </c>
      <c r="P536" s="30">
        <f t="shared" si="133"/>
        <v>12</v>
      </c>
      <c r="Q536" s="31">
        <v>15</v>
      </c>
      <c r="R536" s="31">
        <v>50000</v>
      </c>
      <c r="S536" s="31">
        <f t="shared" si="140"/>
        <v>300000</v>
      </c>
      <c r="T536" s="32">
        <f>0</f>
        <v>0</v>
      </c>
      <c r="U536" s="31">
        <f t="shared" si="134"/>
        <v>0</v>
      </c>
      <c r="V536" s="30">
        <f t="shared" si="135"/>
        <v>0</v>
      </c>
      <c r="W536" s="30">
        <f t="shared" si="141"/>
        <v>0</v>
      </c>
      <c r="X536" s="31">
        <f t="shared" si="137"/>
        <v>0</v>
      </c>
    </row>
    <row r="537" spans="2:24" ht="15" thickBot="1" x14ac:dyDescent="0.35">
      <c r="B537" s="58" t="s">
        <v>32</v>
      </c>
      <c r="C537" s="34">
        <f t="shared" si="128"/>
        <v>2020</v>
      </c>
      <c r="D537" s="35">
        <v>44149</v>
      </c>
      <c r="E537" s="25">
        <f t="shared" si="129"/>
        <v>1</v>
      </c>
      <c r="F537" s="28">
        <f>0</f>
        <v>0</v>
      </c>
      <c r="G537" s="26">
        <f t="shared" si="131"/>
        <v>15</v>
      </c>
      <c r="H537" s="25">
        <f t="shared" si="130"/>
        <v>7995</v>
      </c>
      <c r="I537" s="25">
        <f t="shared" si="138"/>
        <v>26600</v>
      </c>
      <c r="J537" s="37">
        <v>0</v>
      </c>
      <c r="K537" s="41">
        <f t="shared" si="139"/>
        <v>5173.2063827616594</v>
      </c>
      <c r="L537" s="28">
        <f t="shared" si="142"/>
        <v>10.378499999999804</v>
      </c>
      <c r="M537" s="31">
        <f t="shared" si="143"/>
        <v>32612.452386200053</v>
      </c>
      <c r="N537" s="29">
        <f t="shared" si="136"/>
        <v>2.9999999999999997E-4</v>
      </c>
      <c r="O537" s="30">
        <f t="shared" si="132"/>
        <v>13.858000000000001</v>
      </c>
      <c r="P537" s="30">
        <f t="shared" si="133"/>
        <v>12</v>
      </c>
      <c r="Q537" s="31">
        <v>15</v>
      </c>
      <c r="R537" s="31">
        <v>50000</v>
      </c>
      <c r="S537" s="31">
        <f t="shared" si="140"/>
        <v>300000</v>
      </c>
      <c r="T537" s="32">
        <f>0</f>
        <v>0</v>
      </c>
      <c r="U537" s="31">
        <f t="shared" si="134"/>
        <v>0</v>
      </c>
      <c r="V537" s="30">
        <f t="shared" si="135"/>
        <v>0</v>
      </c>
      <c r="W537" s="30">
        <f t="shared" si="141"/>
        <v>0</v>
      </c>
      <c r="X537" s="31">
        <f t="shared" si="137"/>
        <v>0</v>
      </c>
    </row>
    <row r="538" spans="2:24" ht="15" thickBot="1" x14ac:dyDescent="0.35">
      <c r="B538" s="58" t="s">
        <v>32</v>
      </c>
      <c r="C538" s="34">
        <f t="shared" si="128"/>
        <v>2020</v>
      </c>
      <c r="D538" s="35">
        <v>44150</v>
      </c>
      <c r="E538" s="25">
        <f t="shared" si="129"/>
        <v>1</v>
      </c>
      <c r="F538" s="28">
        <f>0</f>
        <v>0</v>
      </c>
      <c r="G538" s="26">
        <f t="shared" si="131"/>
        <v>15</v>
      </c>
      <c r="H538" s="25">
        <f t="shared" si="130"/>
        <v>8010</v>
      </c>
      <c r="I538" s="25">
        <f t="shared" si="138"/>
        <v>26600</v>
      </c>
      <c r="J538" s="37">
        <v>0</v>
      </c>
      <c r="K538" s="41">
        <f t="shared" si="139"/>
        <v>5183.5893827616592</v>
      </c>
      <c r="L538" s="28">
        <f t="shared" si="142"/>
        <v>10.382999999999811</v>
      </c>
      <c r="M538" s="31">
        <f t="shared" si="143"/>
        <v>32756.340000200049</v>
      </c>
      <c r="N538" s="29">
        <f t="shared" si="136"/>
        <v>2.9999999999999997E-4</v>
      </c>
      <c r="O538" s="30">
        <f t="shared" si="132"/>
        <v>13.858000000000001</v>
      </c>
      <c r="P538" s="30">
        <f t="shared" si="133"/>
        <v>12</v>
      </c>
      <c r="Q538" s="31">
        <v>15</v>
      </c>
      <c r="R538" s="31">
        <v>50000</v>
      </c>
      <c r="S538" s="31">
        <f t="shared" si="140"/>
        <v>300000</v>
      </c>
      <c r="T538" s="32">
        <f>0</f>
        <v>0</v>
      </c>
      <c r="U538" s="31">
        <f t="shared" si="134"/>
        <v>0</v>
      </c>
      <c r="V538" s="30">
        <f t="shared" si="135"/>
        <v>0</v>
      </c>
      <c r="W538" s="30">
        <f t="shared" si="141"/>
        <v>0</v>
      </c>
      <c r="X538" s="31">
        <f t="shared" si="137"/>
        <v>0</v>
      </c>
    </row>
    <row r="539" spans="2:24" ht="15" thickBot="1" x14ac:dyDescent="0.35">
      <c r="B539" s="58" t="s">
        <v>32</v>
      </c>
      <c r="C539" s="34">
        <f t="shared" si="128"/>
        <v>2020</v>
      </c>
      <c r="D539" s="35">
        <v>44151</v>
      </c>
      <c r="E539" s="25">
        <f t="shared" si="129"/>
        <v>1</v>
      </c>
      <c r="F539" s="28">
        <f>0</f>
        <v>0</v>
      </c>
      <c r="G539" s="26">
        <f t="shared" si="131"/>
        <v>15</v>
      </c>
      <c r="H539" s="25">
        <f t="shared" si="130"/>
        <v>8025</v>
      </c>
      <c r="I539" s="25">
        <f t="shared" si="138"/>
        <v>26600</v>
      </c>
      <c r="J539" s="37">
        <v>0</v>
      </c>
      <c r="K539" s="41">
        <f t="shared" si="139"/>
        <v>5193.976882761659</v>
      </c>
      <c r="L539" s="28">
        <f t="shared" si="142"/>
        <v>10.387499999999818</v>
      </c>
      <c r="M539" s="31">
        <f t="shared" si="143"/>
        <v>32900.289975200045</v>
      </c>
      <c r="N539" s="29">
        <f t="shared" si="136"/>
        <v>2.9999999999999997E-4</v>
      </c>
      <c r="O539" s="30">
        <f t="shared" si="132"/>
        <v>13.858000000000001</v>
      </c>
      <c r="P539" s="30">
        <f t="shared" si="133"/>
        <v>12</v>
      </c>
      <c r="Q539" s="31">
        <v>15</v>
      </c>
      <c r="R539" s="31">
        <v>50000</v>
      </c>
      <c r="S539" s="31">
        <f t="shared" si="140"/>
        <v>300000</v>
      </c>
      <c r="T539" s="32">
        <f>0</f>
        <v>0</v>
      </c>
      <c r="U539" s="31">
        <f t="shared" si="134"/>
        <v>0</v>
      </c>
      <c r="V539" s="30">
        <f t="shared" si="135"/>
        <v>0</v>
      </c>
      <c r="W539" s="30">
        <f t="shared" si="141"/>
        <v>0</v>
      </c>
      <c r="X539" s="31">
        <f t="shared" si="137"/>
        <v>0</v>
      </c>
    </row>
    <row r="540" spans="2:24" ht="15" thickBot="1" x14ac:dyDescent="0.35">
      <c r="B540" s="58" t="s">
        <v>32</v>
      </c>
      <c r="C540" s="34">
        <f t="shared" si="128"/>
        <v>2020</v>
      </c>
      <c r="D540" s="35">
        <v>44152</v>
      </c>
      <c r="E540" s="25">
        <f t="shared" si="129"/>
        <v>1</v>
      </c>
      <c r="F540" s="28">
        <f>0</f>
        <v>0</v>
      </c>
      <c r="G540" s="26">
        <f t="shared" si="131"/>
        <v>15</v>
      </c>
      <c r="H540" s="25">
        <f t="shared" si="130"/>
        <v>8040</v>
      </c>
      <c r="I540" s="25">
        <f t="shared" si="138"/>
        <v>26600</v>
      </c>
      <c r="J540" s="37">
        <v>0</v>
      </c>
      <c r="K540" s="41">
        <f t="shared" si="139"/>
        <v>5204.3688827616588</v>
      </c>
      <c r="L540" s="28">
        <f t="shared" si="142"/>
        <v>10.391999999999825</v>
      </c>
      <c r="M540" s="31">
        <f t="shared" si="143"/>
        <v>33044.302311200045</v>
      </c>
      <c r="N540" s="29">
        <f t="shared" si="136"/>
        <v>2.9999999999999997E-4</v>
      </c>
      <c r="O540" s="30">
        <f t="shared" si="132"/>
        <v>13.858000000000001</v>
      </c>
      <c r="P540" s="30">
        <f t="shared" si="133"/>
        <v>12</v>
      </c>
      <c r="Q540" s="31">
        <v>15</v>
      </c>
      <c r="R540" s="31">
        <v>50000</v>
      </c>
      <c r="S540" s="31">
        <f t="shared" si="140"/>
        <v>300000</v>
      </c>
      <c r="T540" s="32">
        <f>0</f>
        <v>0</v>
      </c>
      <c r="U540" s="31">
        <f t="shared" si="134"/>
        <v>0</v>
      </c>
      <c r="V540" s="30">
        <f t="shared" si="135"/>
        <v>0</v>
      </c>
      <c r="W540" s="30">
        <f t="shared" si="141"/>
        <v>0</v>
      </c>
      <c r="X540" s="31">
        <f t="shared" si="137"/>
        <v>0</v>
      </c>
    </row>
    <row r="541" spans="2:24" ht="15" thickBot="1" x14ac:dyDescent="0.35">
      <c r="B541" s="58" t="s">
        <v>32</v>
      </c>
      <c r="C541" s="34">
        <f t="shared" si="128"/>
        <v>2020</v>
      </c>
      <c r="D541" s="35">
        <v>44153</v>
      </c>
      <c r="E541" s="25">
        <f t="shared" si="129"/>
        <v>1</v>
      </c>
      <c r="F541" s="28">
        <f>0</f>
        <v>0</v>
      </c>
      <c r="G541" s="26">
        <f t="shared" si="131"/>
        <v>15</v>
      </c>
      <c r="H541" s="25">
        <f t="shared" si="130"/>
        <v>8055</v>
      </c>
      <c r="I541" s="25">
        <f t="shared" si="138"/>
        <v>26600</v>
      </c>
      <c r="J541" s="37">
        <v>0</v>
      </c>
      <c r="K541" s="41">
        <f t="shared" si="139"/>
        <v>5214.7653827616587</v>
      </c>
      <c r="L541" s="28">
        <f t="shared" si="142"/>
        <v>10.396499999999833</v>
      </c>
      <c r="M541" s="31">
        <f t="shared" si="143"/>
        <v>33188.377008200041</v>
      </c>
      <c r="N541" s="29">
        <f t="shared" si="136"/>
        <v>2.9999999999999997E-4</v>
      </c>
      <c r="O541" s="30">
        <f t="shared" si="132"/>
        <v>13.858000000000001</v>
      </c>
      <c r="P541" s="30">
        <f t="shared" si="133"/>
        <v>12</v>
      </c>
      <c r="Q541" s="31">
        <v>15</v>
      </c>
      <c r="R541" s="31">
        <v>50000</v>
      </c>
      <c r="S541" s="31">
        <f t="shared" si="140"/>
        <v>300000</v>
      </c>
      <c r="T541" s="32">
        <f>0</f>
        <v>0</v>
      </c>
      <c r="U541" s="31">
        <f t="shared" si="134"/>
        <v>0</v>
      </c>
      <c r="V541" s="30">
        <f t="shared" si="135"/>
        <v>0</v>
      </c>
      <c r="W541" s="30">
        <f t="shared" si="141"/>
        <v>0</v>
      </c>
      <c r="X541" s="31">
        <f t="shared" si="137"/>
        <v>0</v>
      </c>
    </row>
    <row r="542" spans="2:24" ht="15" thickBot="1" x14ac:dyDescent="0.35">
      <c r="B542" s="58" t="s">
        <v>32</v>
      </c>
      <c r="C542" s="34">
        <f t="shared" si="128"/>
        <v>2020</v>
      </c>
      <c r="D542" s="35">
        <v>44154</v>
      </c>
      <c r="E542" s="25">
        <f t="shared" si="129"/>
        <v>1</v>
      </c>
      <c r="F542" s="28">
        <f>0</f>
        <v>0</v>
      </c>
      <c r="G542" s="26">
        <f t="shared" si="131"/>
        <v>15</v>
      </c>
      <c r="H542" s="25">
        <f t="shared" si="130"/>
        <v>8070</v>
      </c>
      <c r="I542" s="25">
        <f t="shared" si="138"/>
        <v>26600</v>
      </c>
      <c r="J542" s="37">
        <v>0</v>
      </c>
      <c r="K542" s="41">
        <f t="shared" si="139"/>
        <v>5225.1663827616585</v>
      </c>
      <c r="L542" s="28">
        <f t="shared" si="142"/>
        <v>10.40099999999984</v>
      </c>
      <c r="M542" s="31">
        <f t="shared" si="143"/>
        <v>33332.514066200041</v>
      </c>
      <c r="N542" s="29">
        <f t="shared" si="136"/>
        <v>2.9999999999999997E-4</v>
      </c>
      <c r="O542" s="30">
        <f t="shared" si="132"/>
        <v>13.858000000000001</v>
      </c>
      <c r="P542" s="30">
        <f t="shared" si="133"/>
        <v>12</v>
      </c>
      <c r="Q542" s="31">
        <v>15</v>
      </c>
      <c r="R542" s="31">
        <v>50000</v>
      </c>
      <c r="S542" s="31">
        <f t="shared" si="140"/>
        <v>300000</v>
      </c>
      <c r="T542" s="32">
        <f>0</f>
        <v>0</v>
      </c>
      <c r="U542" s="31">
        <f t="shared" si="134"/>
        <v>0</v>
      </c>
      <c r="V542" s="30">
        <f t="shared" si="135"/>
        <v>0</v>
      </c>
      <c r="W542" s="30">
        <f t="shared" si="141"/>
        <v>0</v>
      </c>
      <c r="X542" s="31">
        <f t="shared" si="137"/>
        <v>0</v>
      </c>
    </row>
    <row r="543" spans="2:24" ht="15" thickBot="1" x14ac:dyDescent="0.35">
      <c r="B543" s="58" t="s">
        <v>32</v>
      </c>
      <c r="C543" s="34">
        <f t="shared" si="128"/>
        <v>2020</v>
      </c>
      <c r="D543" s="35">
        <v>44155</v>
      </c>
      <c r="E543" s="25">
        <f t="shared" si="129"/>
        <v>1</v>
      </c>
      <c r="F543" s="28">
        <f>0</f>
        <v>0</v>
      </c>
      <c r="G543" s="26">
        <f t="shared" si="131"/>
        <v>15</v>
      </c>
      <c r="H543" s="25">
        <f t="shared" si="130"/>
        <v>8085</v>
      </c>
      <c r="I543" s="25">
        <f t="shared" si="138"/>
        <v>26600</v>
      </c>
      <c r="J543" s="37">
        <v>0</v>
      </c>
      <c r="K543" s="41">
        <f t="shared" si="139"/>
        <v>5235.5718827616583</v>
      </c>
      <c r="L543" s="28">
        <f t="shared" si="142"/>
        <v>10.405499999999847</v>
      </c>
      <c r="M543" s="31">
        <f t="shared" si="143"/>
        <v>33476.713485200038</v>
      </c>
      <c r="N543" s="29">
        <f t="shared" si="136"/>
        <v>2.9999999999999997E-4</v>
      </c>
      <c r="O543" s="30">
        <f t="shared" si="132"/>
        <v>13.858000000000001</v>
      </c>
      <c r="P543" s="30">
        <f t="shared" si="133"/>
        <v>12</v>
      </c>
      <c r="Q543" s="31">
        <v>15</v>
      </c>
      <c r="R543" s="31">
        <v>50000</v>
      </c>
      <c r="S543" s="31">
        <f t="shared" si="140"/>
        <v>300000</v>
      </c>
      <c r="T543" s="32">
        <f>0</f>
        <v>0</v>
      </c>
      <c r="U543" s="31">
        <f t="shared" si="134"/>
        <v>0</v>
      </c>
      <c r="V543" s="30">
        <f t="shared" si="135"/>
        <v>0</v>
      </c>
      <c r="W543" s="30">
        <f t="shared" si="141"/>
        <v>0</v>
      </c>
      <c r="X543" s="31">
        <f t="shared" si="137"/>
        <v>0</v>
      </c>
    </row>
    <row r="544" spans="2:24" ht="15" thickBot="1" x14ac:dyDescent="0.35">
      <c r="B544" s="58" t="s">
        <v>32</v>
      </c>
      <c r="C544" s="34">
        <f t="shared" si="128"/>
        <v>2020</v>
      </c>
      <c r="D544" s="35">
        <v>44156</v>
      </c>
      <c r="E544" s="25">
        <f t="shared" si="129"/>
        <v>1</v>
      </c>
      <c r="F544" s="28">
        <f>0</f>
        <v>0</v>
      </c>
      <c r="G544" s="26">
        <f t="shared" si="131"/>
        <v>15</v>
      </c>
      <c r="H544" s="25">
        <f t="shared" si="130"/>
        <v>8100</v>
      </c>
      <c r="I544" s="25">
        <f t="shared" si="138"/>
        <v>26600</v>
      </c>
      <c r="J544" s="37">
        <v>0</v>
      </c>
      <c r="K544" s="41">
        <f t="shared" si="139"/>
        <v>5245.9818827616582</v>
      </c>
      <c r="L544" s="28">
        <f t="shared" si="142"/>
        <v>10.409999999999854</v>
      </c>
      <c r="M544" s="31">
        <f t="shared" si="143"/>
        <v>33620.975265200039</v>
      </c>
      <c r="N544" s="29">
        <f t="shared" si="136"/>
        <v>2.9999999999999997E-4</v>
      </c>
      <c r="O544" s="30">
        <f t="shared" si="132"/>
        <v>13.858000000000001</v>
      </c>
      <c r="P544" s="30">
        <f t="shared" si="133"/>
        <v>12</v>
      </c>
      <c r="Q544" s="31">
        <v>15</v>
      </c>
      <c r="R544" s="31">
        <v>50000</v>
      </c>
      <c r="S544" s="31">
        <f t="shared" si="140"/>
        <v>300000</v>
      </c>
      <c r="T544" s="32">
        <f>0</f>
        <v>0</v>
      </c>
      <c r="U544" s="31">
        <f t="shared" si="134"/>
        <v>0</v>
      </c>
      <c r="V544" s="30">
        <f t="shared" si="135"/>
        <v>0</v>
      </c>
      <c r="W544" s="30">
        <f t="shared" si="141"/>
        <v>0</v>
      </c>
      <c r="X544" s="31">
        <f t="shared" si="137"/>
        <v>0</v>
      </c>
    </row>
    <row r="545" spans="2:24" ht="15" thickBot="1" x14ac:dyDescent="0.35">
      <c r="B545" s="58" t="s">
        <v>32</v>
      </c>
      <c r="C545" s="34">
        <f t="shared" si="128"/>
        <v>2020</v>
      </c>
      <c r="D545" s="35">
        <v>44157</v>
      </c>
      <c r="E545" s="25">
        <f t="shared" si="129"/>
        <v>1</v>
      </c>
      <c r="F545" s="28">
        <f>0</f>
        <v>0</v>
      </c>
      <c r="G545" s="26">
        <f t="shared" si="131"/>
        <v>15</v>
      </c>
      <c r="H545" s="25">
        <f t="shared" si="130"/>
        <v>8115</v>
      </c>
      <c r="I545" s="25">
        <f t="shared" si="138"/>
        <v>26600</v>
      </c>
      <c r="J545" s="37">
        <v>0</v>
      </c>
      <c r="K545" s="41">
        <f t="shared" si="139"/>
        <v>5256.3963827616581</v>
      </c>
      <c r="L545" s="28">
        <f t="shared" si="142"/>
        <v>10.414499999999862</v>
      </c>
      <c r="M545" s="31">
        <f t="shared" si="143"/>
        <v>33765.299406200036</v>
      </c>
      <c r="N545" s="29">
        <f t="shared" si="136"/>
        <v>2.9999999999999997E-4</v>
      </c>
      <c r="O545" s="30">
        <f t="shared" si="132"/>
        <v>13.858000000000001</v>
      </c>
      <c r="P545" s="30">
        <f t="shared" si="133"/>
        <v>12</v>
      </c>
      <c r="Q545" s="31">
        <v>15</v>
      </c>
      <c r="R545" s="31">
        <v>50000</v>
      </c>
      <c r="S545" s="31">
        <f t="shared" si="140"/>
        <v>300000</v>
      </c>
      <c r="T545" s="32">
        <f>0</f>
        <v>0</v>
      </c>
      <c r="U545" s="31">
        <f t="shared" si="134"/>
        <v>0</v>
      </c>
      <c r="V545" s="30">
        <f t="shared" si="135"/>
        <v>0</v>
      </c>
      <c r="W545" s="30">
        <f t="shared" si="141"/>
        <v>0</v>
      </c>
      <c r="X545" s="31">
        <f t="shared" si="137"/>
        <v>0</v>
      </c>
    </row>
    <row r="546" spans="2:24" ht="15" thickBot="1" x14ac:dyDescent="0.35">
      <c r="B546" s="58" t="s">
        <v>32</v>
      </c>
      <c r="C546" s="34">
        <f t="shared" si="128"/>
        <v>2020</v>
      </c>
      <c r="D546" s="35">
        <v>44158</v>
      </c>
      <c r="E546" s="25">
        <f t="shared" si="129"/>
        <v>1</v>
      </c>
      <c r="F546" s="28">
        <f>0</f>
        <v>0</v>
      </c>
      <c r="G546" s="26">
        <f t="shared" si="131"/>
        <v>15</v>
      </c>
      <c r="H546" s="25">
        <f t="shared" si="130"/>
        <v>8130</v>
      </c>
      <c r="I546" s="25">
        <f t="shared" si="138"/>
        <v>26600</v>
      </c>
      <c r="J546" s="37">
        <v>0</v>
      </c>
      <c r="K546" s="41">
        <f t="shared" si="139"/>
        <v>5266.8153827616579</v>
      </c>
      <c r="L546" s="28">
        <f t="shared" si="142"/>
        <v>10.418999999999869</v>
      </c>
      <c r="M546" s="31">
        <f t="shared" si="143"/>
        <v>33909.685908200037</v>
      </c>
      <c r="N546" s="29">
        <f t="shared" si="136"/>
        <v>2.9999999999999997E-4</v>
      </c>
      <c r="O546" s="30">
        <f t="shared" si="132"/>
        <v>13.858000000000001</v>
      </c>
      <c r="P546" s="30">
        <f t="shared" si="133"/>
        <v>12</v>
      </c>
      <c r="Q546" s="31">
        <v>15</v>
      </c>
      <c r="R546" s="31">
        <v>50000</v>
      </c>
      <c r="S546" s="31">
        <f t="shared" si="140"/>
        <v>300000</v>
      </c>
      <c r="T546" s="32">
        <f>0</f>
        <v>0</v>
      </c>
      <c r="U546" s="31">
        <f t="shared" si="134"/>
        <v>0</v>
      </c>
      <c r="V546" s="30">
        <f t="shared" si="135"/>
        <v>0</v>
      </c>
      <c r="W546" s="30">
        <f t="shared" si="141"/>
        <v>0</v>
      </c>
      <c r="X546" s="31">
        <f t="shared" si="137"/>
        <v>0</v>
      </c>
    </row>
    <row r="547" spans="2:24" ht="15" thickBot="1" x14ac:dyDescent="0.35">
      <c r="B547" s="58" t="s">
        <v>32</v>
      </c>
      <c r="C547" s="34">
        <f t="shared" si="128"/>
        <v>2020</v>
      </c>
      <c r="D547" s="35">
        <v>44159</v>
      </c>
      <c r="E547" s="25">
        <f t="shared" si="129"/>
        <v>1</v>
      </c>
      <c r="F547" s="28">
        <f>0</f>
        <v>0</v>
      </c>
      <c r="G547" s="26">
        <f t="shared" si="131"/>
        <v>15</v>
      </c>
      <c r="H547" s="25">
        <f t="shared" si="130"/>
        <v>8145</v>
      </c>
      <c r="I547" s="25">
        <f t="shared" si="138"/>
        <v>26600</v>
      </c>
      <c r="J547" s="37">
        <v>0</v>
      </c>
      <c r="K547" s="41">
        <f t="shared" si="139"/>
        <v>5277.2388827616578</v>
      </c>
      <c r="L547" s="28">
        <f t="shared" si="142"/>
        <v>10.423499999999876</v>
      </c>
      <c r="M547" s="31">
        <f t="shared" si="143"/>
        <v>34054.134771200035</v>
      </c>
      <c r="N547" s="29">
        <f t="shared" si="136"/>
        <v>2.9999999999999997E-4</v>
      </c>
      <c r="O547" s="30">
        <f t="shared" si="132"/>
        <v>13.858000000000001</v>
      </c>
      <c r="P547" s="30">
        <f t="shared" si="133"/>
        <v>12</v>
      </c>
      <c r="Q547" s="31">
        <v>15</v>
      </c>
      <c r="R547" s="31">
        <v>50000</v>
      </c>
      <c r="S547" s="31">
        <f t="shared" si="140"/>
        <v>300000</v>
      </c>
      <c r="T547" s="32">
        <f>0</f>
        <v>0</v>
      </c>
      <c r="U547" s="31">
        <f t="shared" si="134"/>
        <v>0</v>
      </c>
      <c r="V547" s="30">
        <f t="shared" si="135"/>
        <v>0</v>
      </c>
      <c r="W547" s="30">
        <f t="shared" si="141"/>
        <v>0</v>
      </c>
      <c r="X547" s="31">
        <f t="shared" si="137"/>
        <v>0</v>
      </c>
    </row>
    <row r="548" spans="2:24" ht="15" thickBot="1" x14ac:dyDescent="0.35">
      <c r="B548" s="58" t="s">
        <v>32</v>
      </c>
      <c r="C548" s="34">
        <f t="shared" si="128"/>
        <v>2020</v>
      </c>
      <c r="D548" s="35">
        <v>44160</v>
      </c>
      <c r="E548" s="25">
        <f t="shared" si="129"/>
        <v>1</v>
      </c>
      <c r="F548" s="28">
        <f>0</f>
        <v>0</v>
      </c>
      <c r="G548" s="26">
        <f t="shared" si="131"/>
        <v>15</v>
      </c>
      <c r="H548" s="25">
        <f t="shared" si="130"/>
        <v>8160</v>
      </c>
      <c r="I548" s="25">
        <f t="shared" si="138"/>
        <v>26600</v>
      </c>
      <c r="J548" s="37">
        <v>0</v>
      </c>
      <c r="K548" s="41">
        <f t="shared" si="139"/>
        <v>5287.6668827616577</v>
      </c>
      <c r="L548" s="28">
        <f t="shared" si="142"/>
        <v>10.427999999999884</v>
      </c>
      <c r="M548" s="31">
        <f t="shared" si="143"/>
        <v>34198.645995200037</v>
      </c>
      <c r="N548" s="29">
        <f t="shared" si="136"/>
        <v>2.9999999999999997E-4</v>
      </c>
      <c r="O548" s="30">
        <f t="shared" si="132"/>
        <v>13.858000000000001</v>
      </c>
      <c r="P548" s="30">
        <f t="shared" si="133"/>
        <v>12</v>
      </c>
      <c r="Q548" s="31">
        <v>15</v>
      </c>
      <c r="R548" s="31">
        <v>50000</v>
      </c>
      <c r="S548" s="31">
        <f t="shared" si="140"/>
        <v>300000</v>
      </c>
      <c r="T548" s="32">
        <f>0</f>
        <v>0</v>
      </c>
      <c r="U548" s="31">
        <f t="shared" si="134"/>
        <v>0</v>
      </c>
      <c r="V548" s="30">
        <f t="shared" si="135"/>
        <v>0</v>
      </c>
      <c r="W548" s="30">
        <f t="shared" si="141"/>
        <v>0</v>
      </c>
      <c r="X548" s="31">
        <f t="shared" si="137"/>
        <v>0</v>
      </c>
    </row>
    <row r="549" spans="2:24" ht="15" thickBot="1" x14ac:dyDescent="0.35">
      <c r="B549" s="58" t="s">
        <v>32</v>
      </c>
      <c r="C549" s="34">
        <f t="shared" si="128"/>
        <v>2020</v>
      </c>
      <c r="D549" s="35">
        <v>44161</v>
      </c>
      <c r="E549" s="25">
        <f t="shared" si="129"/>
        <v>1</v>
      </c>
      <c r="F549" s="28">
        <f>0</f>
        <v>0</v>
      </c>
      <c r="G549" s="26">
        <f t="shared" si="131"/>
        <v>15</v>
      </c>
      <c r="H549" s="25">
        <f t="shared" si="130"/>
        <v>8175</v>
      </c>
      <c r="I549" s="25">
        <f t="shared" si="138"/>
        <v>26600</v>
      </c>
      <c r="J549" s="37">
        <v>0</v>
      </c>
      <c r="K549" s="41">
        <f t="shared" si="139"/>
        <v>5298.0993827616576</v>
      </c>
      <c r="L549" s="28">
        <f t="shared" si="142"/>
        <v>10.432499999999891</v>
      </c>
      <c r="M549" s="31">
        <f t="shared" si="143"/>
        <v>34343.219580200035</v>
      </c>
      <c r="N549" s="29">
        <f t="shared" si="136"/>
        <v>2.9999999999999997E-4</v>
      </c>
      <c r="O549" s="30">
        <f t="shared" si="132"/>
        <v>13.858000000000001</v>
      </c>
      <c r="P549" s="30">
        <f t="shared" si="133"/>
        <v>12</v>
      </c>
      <c r="Q549" s="31">
        <v>15</v>
      </c>
      <c r="R549" s="31">
        <v>50000</v>
      </c>
      <c r="S549" s="31">
        <f t="shared" si="140"/>
        <v>300000</v>
      </c>
      <c r="T549" s="32">
        <f>0</f>
        <v>0</v>
      </c>
      <c r="U549" s="31">
        <f t="shared" si="134"/>
        <v>0</v>
      </c>
      <c r="V549" s="30">
        <f t="shared" si="135"/>
        <v>0</v>
      </c>
      <c r="W549" s="30">
        <f t="shared" si="141"/>
        <v>0</v>
      </c>
      <c r="X549" s="31">
        <f t="shared" si="137"/>
        <v>0</v>
      </c>
    </row>
    <row r="550" spans="2:24" ht="15" thickBot="1" x14ac:dyDescent="0.35">
      <c r="B550" s="58" t="s">
        <v>32</v>
      </c>
      <c r="C550" s="34">
        <f t="shared" si="128"/>
        <v>2020</v>
      </c>
      <c r="D550" s="35">
        <v>44162</v>
      </c>
      <c r="E550" s="25">
        <f t="shared" si="129"/>
        <v>1</v>
      </c>
      <c r="F550" s="28">
        <f>0</f>
        <v>0</v>
      </c>
      <c r="G550" s="26">
        <f t="shared" si="131"/>
        <v>15</v>
      </c>
      <c r="H550" s="25">
        <f t="shared" si="130"/>
        <v>8190</v>
      </c>
      <c r="I550" s="25">
        <f t="shared" si="138"/>
        <v>26600</v>
      </c>
      <c r="J550" s="37">
        <v>0</v>
      </c>
      <c r="K550" s="41">
        <f t="shared" si="139"/>
        <v>5308.5363827616575</v>
      </c>
      <c r="L550" s="28">
        <f t="shared" si="142"/>
        <v>10.436999999999898</v>
      </c>
      <c r="M550" s="31">
        <f t="shared" si="143"/>
        <v>34487.855526200037</v>
      </c>
      <c r="N550" s="29">
        <f t="shared" si="136"/>
        <v>2.9999999999999997E-4</v>
      </c>
      <c r="O550" s="30">
        <f t="shared" si="132"/>
        <v>13.858000000000001</v>
      </c>
      <c r="P550" s="30">
        <f t="shared" si="133"/>
        <v>12</v>
      </c>
      <c r="Q550" s="31">
        <v>15</v>
      </c>
      <c r="R550" s="31">
        <v>50000</v>
      </c>
      <c r="S550" s="31">
        <f t="shared" si="140"/>
        <v>300000</v>
      </c>
      <c r="T550" s="32">
        <f>0</f>
        <v>0</v>
      </c>
      <c r="U550" s="31">
        <f t="shared" si="134"/>
        <v>0</v>
      </c>
      <c r="V550" s="30">
        <f t="shared" si="135"/>
        <v>0</v>
      </c>
      <c r="W550" s="30">
        <f t="shared" si="141"/>
        <v>0</v>
      </c>
      <c r="X550" s="31">
        <f t="shared" si="137"/>
        <v>0</v>
      </c>
    </row>
    <row r="551" spans="2:24" ht="15" thickBot="1" x14ac:dyDescent="0.35">
      <c r="B551" s="58" t="s">
        <v>32</v>
      </c>
      <c r="C551" s="34">
        <f t="shared" si="128"/>
        <v>2020</v>
      </c>
      <c r="D551" s="35">
        <v>44163</v>
      </c>
      <c r="E551" s="25">
        <f t="shared" si="129"/>
        <v>1</v>
      </c>
      <c r="F551" s="28">
        <f>0</f>
        <v>0</v>
      </c>
      <c r="G551" s="26">
        <f t="shared" si="131"/>
        <v>15</v>
      </c>
      <c r="H551" s="25">
        <f t="shared" si="130"/>
        <v>8205</v>
      </c>
      <c r="I551" s="25">
        <f t="shared" si="138"/>
        <v>26600</v>
      </c>
      <c r="J551" s="37">
        <v>0</v>
      </c>
      <c r="K551" s="41">
        <f t="shared" si="139"/>
        <v>5318.9778827616574</v>
      </c>
      <c r="L551" s="28">
        <f t="shared" si="142"/>
        <v>10.441499999999905</v>
      </c>
      <c r="M551" s="31">
        <f t="shared" si="143"/>
        <v>34632.553833200036</v>
      </c>
      <c r="N551" s="29">
        <f t="shared" si="136"/>
        <v>2.9999999999999997E-4</v>
      </c>
      <c r="O551" s="30">
        <f t="shared" si="132"/>
        <v>13.858000000000001</v>
      </c>
      <c r="P551" s="30">
        <f t="shared" si="133"/>
        <v>12</v>
      </c>
      <c r="Q551" s="31">
        <v>15</v>
      </c>
      <c r="R551" s="31">
        <v>50000</v>
      </c>
      <c r="S551" s="31">
        <f t="shared" si="140"/>
        <v>300000</v>
      </c>
      <c r="T551" s="32">
        <f>0</f>
        <v>0</v>
      </c>
      <c r="U551" s="31">
        <f t="shared" si="134"/>
        <v>0</v>
      </c>
      <c r="V551" s="30">
        <f t="shared" si="135"/>
        <v>0</v>
      </c>
      <c r="W551" s="30">
        <f t="shared" si="141"/>
        <v>0</v>
      </c>
      <c r="X551" s="31">
        <f t="shared" si="137"/>
        <v>0</v>
      </c>
    </row>
    <row r="552" spans="2:24" ht="15" thickBot="1" x14ac:dyDescent="0.35">
      <c r="B552" s="58" t="s">
        <v>32</v>
      </c>
      <c r="C552" s="34">
        <f t="shared" si="128"/>
        <v>2020</v>
      </c>
      <c r="D552" s="35">
        <v>44164</v>
      </c>
      <c r="E552" s="25">
        <f t="shared" si="129"/>
        <v>1</v>
      </c>
      <c r="F552" s="28">
        <f>0</f>
        <v>0</v>
      </c>
      <c r="G552" s="26">
        <f t="shared" si="131"/>
        <v>15</v>
      </c>
      <c r="H552" s="25">
        <f t="shared" si="130"/>
        <v>8220</v>
      </c>
      <c r="I552" s="25">
        <f t="shared" si="138"/>
        <v>26600</v>
      </c>
      <c r="J552" s="37">
        <v>0</v>
      </c>
      <c r="K552" s="41">
        <f t="shared" si="139"/>
        <v>5329.4238827616573</v>
      </c>
      <c r="L552" s="28">
        <f t="shared" si="142"/>
        <v>10.445999999999913</v>
      </c>
      <c r="M552" s="31">
        <f t="shared" si="143"/>
        <v>34777.314501200031</v>
      </c>
      <c r="N552" s="29">
        <f t="shared" si="136"/>
        <v>2.9999999999999997E-4</v>
      </c>
      <c r="O552" s="30">
        <f t="shared" si="132"/>
        <v>13.858000000000001</v>
      </c>
      <c r="P552" s="30">
        <f t="shared" si="133"/>
        <v>12</v>
      </c>
      <c r="Q552" s="31">
        <v>15</v>
      </c>
      <c r="R552" s="31">
        <v>50000</v>
      </c>
      <c r="S552" s="31">
        <f t="shared" si="140"/>
        <v>300000</v>
      </c>
      <c r="T552" s="32">
        <f>0</f>
        <v>0</v>
      </c>
      <c r="U552" s="31">
        <f t="shared" si="134"/>
        <v>0</v>
      </c>
      <c r="V552" s="30">
        <f t="shared" si="135"/>
        <v>0</v>
      </c>
      <c r="W552" s="30">
        <f t="shared" si="141"/>
        <v>0</v>
      </c>
      <c r="X552" s="31">
        <f t="shared" si="137"/>
        <v>0</v>
      </c>
    </row>
    <row r="553" spans="2:24" ht="15" thickBot="1" x14ac:dyDescent="0.35">
      <c r="B553" s="58" t="s">
        <v>32</v>
      </c>
      <c r="C553" s="34">
        <f t="shared" si="128"/>
        <v>2020</v>
      </c>
      <c r="D553" s="35">
        <v>44165</v>
      </c>
      <c r="E553" s="25">
        <f t="shared" si="129"/>
        <v>1</v>
      </c>
      <c r="F553" s="28">
        <f>0</f>
        <v>0</v>
      </c>
      <c r="G553" s="26">
        <f t="shared" si="131"/>
        <v>15</v>
      </c>
      <c r="H553" s="25">
        <f t="shared" si="130"/>
        <v>8235</v>
      </c>
      <c r="I553" s="25">
        <f t="shared" si="138"/>
        <v>26600</v>
      </c>
      <c r="J553" s="37">
        <v>0</v>
      </c>
      <c r="K553" s="41">
        <f t="shared" si="139"/>
        <v>5339.8743827616572</v>
      </c>
      <c r="L553" s="28">
        <f t="shared" si="142"/>
        <v>10.45049999999992</v>
      </c>
      <c r="M553" s="31">
        <f t="shared" si="143"/>
        <v>34922.137530200031</v>
      </c>
      <c r="N553" s="29">
        <f t="shared" si="136"/>
        <v>2.9999999999999997E-4</v>
      </c>
      <c r="O553" s="30">
        <f t="shared" si="132"/>
        <v>13.858000000000001</v>
      </c>
      <c r="P553" s="30">
        <f t="shared" si="133"/>
        <v>12</v>
      </c>
      <c r="Q553" s="31">
        <v>15</v>
      </c>
      <c r="R553" s="31">
        <v>50000</v>
      </c>
      <c r="S553" s="31">
        <f t="shared" si="140"/>
        <v>300000</v>
      </c>
      <c r="T553" s="32">
        <f>0</f>
        <v>0</v>
      </c>
      <c r="U553" s="31">
        <f t="shared" si="134"/>
        <v>0</v>
      </c>
      <c r="V553" s="30">
        <f t="shared" si="135"/>
        <v>0</v>
      </c>
      <c r="W553" s="30">
        <f t="shared" si="141"/>
        <v>0</v>
      </c>
      <c r="X553" s="31">
        <f t="shared" si="137"/>
        <v>0</v>
      </c>
    </row>
    <row r="554" spans="2:24" ht="15" thickBot="1" x14ac:dyDescent="0.35">
      <c r="B554" s="58" t="s">
        <v>32</v>
      </c>
      <c r="C554" s="34">
        <f t="shared" si="128"/>
        <v>2020</v>
      </c>
      <c r="D554" s="35">
        <v>44166</v>
      </c>
      <c r="E554" s="25">
        <f t="shared" si="129"/>
        <v>1</v>
      </c>
      <c r="F554" s="28">
        <f>0</f>
        <v>0</v>
      </c>
      <c r="G554" s="26">
        <f t="shared" si="131"/>
        <v>15</v>
      </c>
      <c r="H554" s="25">
        <f t="shared" si="130"/>
        <v>8250</v>
      </c>
      <c r="I554" s="25">
        <f t="shared" si="138"/>
        <v>26600</v>
      </c>
      <c r="J554" s="37">
        <v>0</v>
      </c>
      <c r="K554" s="41">
        <f t="shared" si="139"/>
        <v>5350.3293827616571</v>
      </c>
      <c r="L554" s="28">
        <f t="shared" si="142"/>
        <v>10.454999999999927</v>
      </c>
      <c r="M554" s="31">
        <f t="shared" si="143"/>
        <v>35067.022920200026</v>
      </c>
      <c r="N554" s="29">
        <f t="shared" si="136"/>
        <v>2.9999999999999997E-4</v>
      </c>
      <c r="O554" s="30">
        <f t="shared" si="132"/>
        <v>13.858000000000001</v>
      </c>
      <c r="P554" s="30">
        <f t="shared" si="133"/>
        <v>12</v>
      </c>
      <c r="Q554" s="31">
        <v>15</v>
      </c>
      <c r="R554" s="31">
        <v>50000</v>
      </c>
      <c r="S554" s="31">
        <f t="shared" si="140"/>
        <v>300000</v>
      </c>
      <c r="T554" s="32">
        <f>0</f>
        <v>0</v>
      </c>
      <c r="U554" s="31">
        <f t="shared" si="134"/>
        <v>0</v>
      </c>
      <c r="V554" s="30">
        <f t="shared" si="135"/>
        <v>0</v>
      </c>
      <c r="W554" s="30">
        <f t="shared" si="141"/>
        <v>0</v>
      </c>
      <c r="X554" s="31">
        <f t="shared" si="137"/>
        <v>0</v>
      </c>
    </row>
    <row r="555" spans="2:24" ht="15" thickBot="1" x14ac:dyDescent="0.35">
      <c r="B555" s="58" t="s">
        <v>32</v>
      </c>
      <c r="C555" s="34">
        <f t="shared" si="128"/>
        <v>2020</v>
      </c>
      <c r="D555" s="35">
        <v>44167</v>
      </c>
      <c r="E555" s="25">
        <f t="shared" si="129"/>
        <v>1</v>
      </c>
      <c r="F555" s="28">
        <f>0</f>
        <v>0</v>
      </c>
      <c r="G555" s="26">
        <f t="shared" si="131"/>
        <v>15</v>
      </c>
      <c r="H555" s="25">
        <f t="shared" si="130"/>
        <v>8265</v>
      </c>
      <c r="I555" s="25">
        <f t="shared" si="138"/>
        <v>26600</v>
      </c>
      <c r="J555" s="37">
        <v>0</v>
      </c>
      <c r="K555" s="41">
        <f t="shared" si="139"/>
        <v>5360.7888827616571</v>
      </c>
      <c r="L555" s="28">
        <f t="shared" si="142"/>
        <v>10.459499999999935</v>
      </c>
      <c r="M555" s="31">
        <f t="shared" si="143"/>
        <v>35211.970671200026</v>
      </c>
      <c r="N555" s="29">
        <f t="shared" si="136"/>
        <v>2.9999999999999997E-4</v>
      </c>
      <c r="O555" s="30">
        <f t="shared" si="132"/>
        <v>13.858000000000001</v>
      </c>
      <c r="P555" s="30">
        <f t="shared" si="133"/>
        <v>12</v>
      </c>
      <c r="Q555" s="31">
        <v>15</v>
      </c>
      <c r="R555" s="31">
        <v>50000</v>
      </c>
      <c r="S555" s="31">
        <f t="shared" si="140"/>
        <v>300000</v>
      </c>
      <c r="T555" s="32">
        <f>0</f>
        <v>0</v>
      </c>
      <c r="U555" s="31">
        <f t="shared" si="134"/>
        <v>0</v>
      </c>
      <c r="V555" s="30">
        <f t="shared" si="135"/>
        <v>0</v>
      </c>
      <c r="W555" s="30">
        <f t="shared" si="141"/>
        <v>0</v>
      </c>
      <c r="X555" s="31">
        <f t="shared" si="137"/>
        <v>0</v>
      </c>
    </row>
    <row r="556" spans="2:24" ht="15" thickBot="1" x14ac:dyDescent="0.35">
      <c r="B556" s="58" t="s">
        <v>32</v>
      </c>
      <c r="C556" s="34">
        <f t="shared" si="128"/>
        <v>2020</v>
      </c>
      <c r="D556" s="35">
        <v>44168</v>
      </c>
      <c r="E556" s="25">
        <f t="shared" si="129"/>
        <v>1</v>
      </c>
      <c r="F556" s="28">
        <f>0</f>
        <v>0</v>
      </c>
      <c r="G556" s="26">
        <f t="shared" si="131"/>
        <v>15</v>
      </c>
      <c r="H556" s="25">
        <f t="shared" si="130"/>
        <v>8280</v>
      </c>
      <c r="I556" s="25">
        <f t="shared" si="138"/>
        <v>26600</v>
      </c>
      <c r="J556" s="37">
        <v>0</v>
      </c>
      <c r="K556" s="41">
        <f t="shared" si="139"/>
        <v>5371.252882761657</v>
      </c>
      <c r="L556" s="28">
        <f t="shared" si="142"/>
        <v>10.463999999999942</v>
      </c>
      <c r="M556" s="31">
        <f t="shared" si="143"/>
        <v>35356.980783200022</v>
      </c>
      <c r="N556" s="29">
        <f t="shared" si="136"/>
        <v>2.9999999999999997E-4</v>
      </c>
      <c r="O556" s="30">
        <f t="shared" si="132"/>
        <v>13.858000000000001</v>
      </c>
      <c r="P556" s="30">
        <f t="shared" si="133"/>
        <v>12</v>
      </c>
      <c r="Q556" s="31">
        <v>15</v>
      </c>
      <c r="R556" s="31">
        <v>50000</v>
      </c>
      <c r="S556" s="31">
        <f t="shared" si="140"/>
        <v>300000</v>
      </c>
      <c r="T556" s="32">
        <f>0</f>
        <v>0</v>
      </c>
      <c r="U556" s="31">
        <f t="shared" si="134"/>
        <v>0</v>
      </c>
      <c r="V556" s="30">
        <f t="shared" si="135"/>
        <v>0</v>
      </c>
      <c r="W556" s="30">
        <f t="shared" si="141"/>
        <v>0</v>
      </c>
      <c r="X556" s="31">
        <f t="shared" si="137"/>
        <v>0</v>
      </c>
    </row>
    <row r="557" spans="2:24" ht="15" thickBot="1" x14ac:dyDescent="0.35">
      <c r="B557" s="58" t="s">
        <v>32</v>
      </c>
      <c r="C557" s="34">
        <f t="shared" si="128"/>
        <v>2020</v>
      </c>
      <c r="D557" s="35">
        <v>44169</v>
      </c>
      <c r="E557" s="25">
        <f t="shared" si="129"/>
        <v>1</v>
      </c>
      <c r="F557" s="28">
        <f>0</f>
        <v>0</v>
      </c>
      <c r="G557" s="26">
        <f t="shared" si="131"/>
        <v>15</v>
      </c>
      <c r="H557" s="25">
        <f t="shared" si="130"/>
        <v>8295</v>
      </c>
      <c r="I557" s="25">
        <f t="shared" si="138"/>
        <v>26600</v>
      </c>
      <c r="J557" s="37">
        <v>0</v>
      </c>
      <c r="K557" s="41">
        <f t="shared" si="139"/>
        <v>5381.721382761657</v>
      </c>
      <c r="L557" s="28">
        <f t="shared" si="142"/>
        <v>10.468499999999949</v>
      </c>
      <c r="M557" s="31">
        <f t="shared" si="143"/>
        <v>35502.053256200023</v>
      </c>
      <c r="N557" s="29">
        <f t="shared" si="136"/>
        <v>2.9999999999999997E-4</v>
      </c>
      <c r="O557" s="30">
        <f t="shared" si="132"/>
        <v>13.858000000000001</v>
      </c>
      <c r="P557" s="30">
        <f t="shared" si="133"/>
        <v>12</v>
      </c>
      <c r="Q557" s="31">
        <v>15</v>
      </c>
      <c r="R557" s="31">
        <v>50000</v>
      </c>
      <c r="S557" s="31">
        <f t="shared" si="140"/>
        <v>300000</v>
      </c>
      <c r="T557" s="32">
        <f>0</f>
        <v>0</v>
      </c>
      <c r="U557" s="31">
        <f t="shared" si="134"/>
        <v>0</v>
      </c>
      <c r="V557" s="30">
        <f t="shared" si="135"/>
        <v>0</v>
      </c>
      <c r="W557" s="30">
        <f t="shared" si="141"/>
        <v>0</v>
      </c>
      <c r="X557" s="31">
        <f t="shared" si="137"/>
        <v>0</v>
      </c>
    </row>
    <row r="558" spans="2:24" ht="15" thickBot="1" x14ac:dyDescent="0.35">
      <c r="B558" s="58" t="s">
        <v>32</v>
      </c>
      <c r="C558" s="34">
        <f t="shared" si="128"/>
        <v>2020</v>
      </c>
      <c r="D558" s="35">
        <v>44170</v>
      </c>
      <c r="E558" s="25">
        <f t="shared" si="129"/>
        <v>1</v>
      </c>
      <c r="F558" s="28">
        <f>0</f>
        <v>0</v>
      </c>
      <c r="G558" s="26">
        <f t="shared" si="131"/>
        <v>15</v>
      </c>
      <c r="H558" s="25">
        <f t="shared" si="130"/>
        <v>8310</v>
      </c>
      <c r="I558" s="25">
        <f t="shared" si="138"/>
        <v>26600</v>
      </c>
      <c r="J558" s="37">
        <v>0</v>
      </c>
      <c r="K558" s="41">
        <f t="shared" si="139"/>
        <v>5392.1943827616569</v>
      </c>
      <c r="L558" s="28">
        <f t="shared" si="142"/>
        <v>10.472999999999956</v>
      </c>
      <c r="M558" s="31">
        <f t="shared" si="143"/>
        <v>35647.188090200019</v>
      </c>
      <c r="N558" s="29">
        <f t="shared" si="136"/>
        <v>2.9999999999999997E-4</v>
      </c>
      <c r="O558" s="30">
        <f t="shared" si="132"/>
        <v>13.858000000000001</v>
      </c>
      <c r="P558" s="30">
        <f t="shared" si="133"/>
        <v>12</v>
      </c>
      <c r="Q558" s="31">
        <v>15</v>
      </c>
      <c r="R558" s="31">
        <v>50000</v>
      </c>
      <c r="S558" s="31">
        <f t="shared" si="140"/>
        <v>300000</v>
      </c>
      <c r="T558" s="32">
        <f>0</f>
        <v>0</v>
      </c>
      <c r="U558" s="31">
        <f t="shared" si="134"/>
        <v>0</v>
      </c>
      <c r="V558" s="30">
        <f t="shared" si="135"/>
        <v>0</v>
      </c>
      <c r="W558" s="30">
        <f t="shared" si="141"/>
        <v>0</v>
      </c>
      <c r="X558" s="31">
        <f t="shared" si="137"/>
        <v>0</v>
      </c>
    </row>
    <row r="559" spans="2:24" ht="15" thickBot="1" x14ac:dyDescent="0.35">
      <c r="B559" s="58" t="s">
        <v>32</v>
      </c>
      <c r="C559" s="34">
        <f t="shared" si="128"/>
        <v>2020</v>
      </c>
      <c r="D559" s="35">
        <v>44171</v>
      </c>
      <c r="E559" s="25">
        <f t="shared" si="129"/>
        <v>1</v>
      </c>
      <c r="F559" s="28">
        <f>0</f>
        <v>0</v>
      </c>
      <c r="G559" s="26">
        <f t="shared" si="131"/>
        <v>15</v>
      </c>
      <c r="H559" s="25">
        <f t="shared" si="130"/>
        <v>8325</v>
      </c>
      <c r="I559" s="25">
        <f t="shared" si="138"/>
        <v>26600</v>
      </c>
      <c r="J559" s="37">
        <v>0</v>
      </c>
      <c r="K559" s="41">
        <f t="shared" si="139"/>
        <v>5402.6718827616569</v>
      </c>
      <c r="L559" s="28">
        <f t="shared" si="142"/>
        <v>10.477499999999964</v>
      </c>
      <c r="M559" s="31">
        <f t="shared" si="143"/>
        <v>35792.38528520002</v>
      </c>
      <c r="N559" s="29">
        <f t="shared" si="136"/>
        <v>2.9999999999999997E-4</v>
      </c>
      <c r="O559" s="30">
        <f t="shared" si="132"/>
        <v>13.858000000000001</v>
      </c>
      <c r="P559" s="30">
        <f t="shared" si="133"/>
        <v>12</v>
      </c>
      <c r="Q559" s="31">
        <v>15</v>
      </c>
      <c r="R559" s="31">
        <v>50000</v>
      </c>
      <c r="S559" s="31">
        <f t="shared" si="140"/>
        <v>300000</v>
      </c>
      <c r="T559" s="32">
        <f>0</f>
        <v>0</v>
      </c>
      <c r="U559" s="31">
        <f t="shared" si="134"/>
        <v>0</v>
      </c>
      <c r="V559" s="30">
        <f t="shared" si="135"/>
        <v>0</v>
      </c>
      <c r="W559" s="30">
        <f t="shared" si="141"/>
        <v>0</v>
      </c>
      <c r="X559" s="31">
        <f t="shared" si="137"/>
        <v>0</v>
      </c>
    </row>
    <row r="560" spans="2:24" ht="15" thickBot="1" x14ac:dyDescent="0.35">
      <c r="B560" s="58" t="s">
        <v>32</v>
      </c>
      <c r="C560" s="34">
        <f t="shared" si="128"/>
        <v>2020</v>
      </c>
      <c r="D560" s="35">
        <v>44172</v>
      </c>
      <c r="E560" s="25">
        <f t="shared" si="129"/>
        <v>1</v>
      </c>
      <c r="F560" s="28">
        <f>0</f>
        <v>0</v>
      </c>
      <c r="G560" s="26">
        <f t="shared" si="131"/>
        <v>15</v>
      </c>
      <c r="H560" s="25">
        <f t="shared" si="130"/>
        <v>8340</v>
      </c>
      <c r="I560" s="25">
        <f t="shared" si="138"/>
        <v>26600</v>
      </c>
      <c r="J560" s="37">
        <v>0</v>
      </c>
      <c r="K560" s="41">
        <f t="shared" si="139"/>
        <v>5413.1538827616569</v>
      </c>
      <c r="L560" s="28">
        <f t="shared" si="142"/>
        <v>10.481999999999971</v>
      </c>
      <c r="M560" s="31">
        <f t="shared" si="143"/>
        <v>35937.644841200017</v>
      </c>
      <c r="N560" s="29">
        <f t="shared" si="136"/>
        <v>2.9999999999999997E-4</v>
      </c>
      <c r="O560" s="30">
        <f t="shared" si="132"/>
        <v>13.858000000000001</v>
      </c>
      <c r="P560" s="30">
        <f t="shared" si="133"/>
        <v>12</v>
      </c>
      <c r="Q560" s="31">
        <v>15</v>
      </c>
      <c r="R560" s="31">
        <v>50000</v>
      </c>
      <c r="S560" s="31">
        <f t="shared" si="140"/>
        <v>300000</v>
      </c>
      <c r="T560" s="32">
        <f>0</f>
        <v>0</v>
      </c>
      <c r="U560" s="31">
        <f t="shared" si="134"/>
        <v>0</v>
      </c>
      <c r="V560" s="30">
        <f t="shared" si="135"/>
        <v>0</v>
      </c>
      <c r="W560" s="30">
        <f t="shared" si="141"/>
        <v>0</v>
      </c>
      <c r="X560" s="31">
        <f t="shared" si="137"/>
        <v>0</v>
      </c>
    </row>
    <row r="561" spans="2:24" ht="15" thickBot="1" x14ac:dyDescent="0.35">
      <c r="B561" s="58" t="s">
        <v>32</v>
      </c>
      <c r="C561" s="34">
        <f t="shared" si="128"/>
        <v>2020</v>
      </c>
      <c r="D561" s="35">
        <v>44173</v>
      </c>
      <c r="E561" s="25">
        <f t="shared" si="129"/>
        <v>1</v>
      </c>
      <c r="F561" s="28">
        <f>0</f>
        <v>0</v>
      </c>
      <c r="G561" s="26">
        <f t="shared" si="131"/>
        <v>15</v>
      </c>
      <c r="H561" s="25">
        <f t="shared" si="130"/>
        <v>8355</v>
      </c>
      <c r="I561" s="25">
        <f t="shared" si="138"/>
        <v>26600</v>
      </c>
      <c r="J561" s="37">
        <v>0</v>
      </c>
      <c r="K561" s="41">
        <f t="shared" si="139"/>
        <v>5423.6403827616568</v>
      </c>
      <c r="L561" s="28">
        <f t="shared" si="142"/>
        <v>10.486499999999978</v>
      </c>
      <c r="M561" s="31">
        <f t="shared" si="143"/>
        <v>36082.966758200018</v>
      </c>
      <c r="N561" s="29">
        <f t="shared" si="136"/>
        <v>2.9999999999999997E-4</v>
      </c>
      <c r="O561" s="30">
        <f t="shared" si="132"/>
        <v>13.858000000000001</v>
      </c>
      <c r="P561" s="30">
        <f t="shared" si="133"/>
        <v>12</v>
      </c>
      <c r="Q561" s="31">
        <v>15</v>
      </c>
      <c r="R561" s="31">
        <v>50000</v>
      </c>
      <c r="S561" s="31">
        <f t="shared" si="140"/>
        <v>300000</v>
      </c>
      <c r="T561" s="32">
        <f>0</f>
        <v>0</v>
      </c>
      <c r="U561" s="31">
        <f t="shared" si="134"/>
        <v>0</v>
      </c>
      <c r="V561" s="30">
        <f t="shared" si="135"/>
        <v>0</v>
      </c>
      <c r="W561" s="30">
        <f t="shared" si="141"/>
        <v>0</v>
      </c>
      <c r="X561" s="31">
        <f t="shared" si="137"/>
        <v>0</v>
      </c>
    </row>
    <row r="562" spans="2:24" ht="15" thickBot="1" x14ac:dyDescent="0.35">
      <c r="B562" s="58" t="s">
        <v>32</v>
      </c>
      <c r="C562" s="34">
        <f t="shared" si="128"/>
        <v>2020</v>
      </c>
      <c r="D562" s="35">
        <v>44174</v>
      </c>
      <c r="E562" s="25">
        <f t="shared" si="129"/>
        <v>1</v>
      </c>
      <c r="F562" s="28">
        <f>0</f>
        <v>0</v>
      </c>
      <c r="G562" s="26">
        <f t="shared" si="131"/>
        <v>15</v>
      </c>
      <c r="H562" s="25">
        <f t="shared" si="130"/>
        <v>8370</v>
      </c>
      <c r="I562" s="25">
        <f t="shared" si="138"/>
        <v>26600</v>
      </c>
      <c r="J562" s="37">
        <v>0</v>
      </c>
      <c r="K562" s="41">
        <f t="shared" si="139"/>
        <v>5434.1313827616568</v>
      </c>
      <c r="L562" s="28">
        <f t="shared" si="142"/>
        <v>10.490999999999985</v>
      </c>
      <c r="M562" s="31">
        <f t="shared" si="143"/>
        <v>36228.351036200016</v>
      </c>
      <c r="N562" s="29">
        <f t="shared" si="136"/>
        <v>2.9999999999999997E-4</v>
      </c>
      <c r="O562" s="30">
        <f t="shared" si="132"/>
        <v>13.858000000000001</v>
      </c>
      <c r="P562" s="30">
        <f t="shared" si="133"/>
        <v>12</v>
      </c>
      <c r="Q562" s="31">
        <v>15</v>
      </c>
      <c r="R562" s="31">
        <v>50000</v>
      </c>
      <c r="S562" s="31">
        <f t="shared" si="140"/>
        <v>300000</v>
      </c>
      <c r="T562" s="32">
        <f>0</f>
        <v>0</v>
      </c>
      <c r="U562" s="31">
        <f t="shared" si="134"/>
        <v>0</v>
      </c>
      <c r="V562" s="30">
        <f t="shared" si="135"/>
        <v>0</v>
      </c>
      <c r="W562" s="30">
        <f t="shared" si="141"/>
        <v>0</v>
      </c>
      <c r="X562" s="31">
        <f t="shared" si="137"/>
        <v>0</v>
      </c>
    </row>
    <row r="563" spans="2:24" ht="15" thickBot="1" x14ac:dyDescent="0.35">
      <c r="B563" s="58" t="s">
        <v>32</v>
      </c>
      <c r="C563" s="34">
        <f t="shared" ref="C563:C626" si="144">YEAR(D563)</f>
        <v>2020</v>
      </c>
      <c r="D563" s="35">
        <v>44175</v>
      </c>
      <c r="E563" s="25">
        <f t="shared" ref="E563:E626" si="145">E562+F563</f>
        <v>1</v>
      </c>
      <c r="F563" s="28">
        <f>0</f>
        <v>0</v>
      </c>
      <c r="G563" s="26">
        <f t="shared" si="131"/>
        <v>15</v>
      </c>
      <c r="H563" s="25">
        <f t="shared" ref="H563:H626" si="146">H562+G563</f>
        <v>8385</v>
      </c>
      <c r="I563" s="25">
        <f t="shared" si="138"/>
        <v>26600</v>
      </c>
      <c r="J563" s="37">
        <v>0</v>
      </c>
      <c r="K563" s="41">
        <f t="shared" si="139"/>
        <v>5444.6268827616568</v>
      </c>
      <c r="L563" s="28">
        <f t="shared" si="142"/>
        <v>10.495499999999993</v>
      </c>
      <c r="M563" s="31">
        <f t="shared" si="143"/>
        <v>36373.797675200018</v>
      </c>
      <c r="N563" s="29">
        <f t="shared" si="136"/>
        <v>2.9999999999999997E-4</v>
      </c>
      <c r="O563" s="30">
        <f t="shared" si="132"/>
        <v>13.858000000000001</v>
      </c>
      <c r="P563" s="30">
        <f t="shared" si="133"/>
        <v>12</v>
      </c>
      <c r="Q563" s="31">
        <v>15</v>
      </c>
      <c r="R563" s="31">
        <v>50000</v>
      </c>
      <c r="S563" s="31">
        <f t="shared" si="140"/>
        <v>300000</v>
      </c>
      <c r="T563" s="32">
        <f>0</f>
        <v>0</v>
      </c>
      <c r="U563" s="31">
        <f t="shared" si="134"/>
        <v>0</v>
      </c>
      <c r="V563" s="30">
        <f t="shared" si="135"/>
        <v>0</v>
      </c>
      <c r="W563" s="30">
        <f t="shared" si="141"/>
        <v>0</v>
      </c>
      <c r="X563" s="31">
        <f t="shared" si="137"/>
        <v>0</v>
      </c>
    </row>
    <row r="564" spans="2:24" ht="15" thickBot="1" x14ac:dyDescent="0.35">
      <c r="B564" s="58" t="s">
        <v>32</v>
      </c>
      <c r="C564" s="34">
        <f t="shared" si="144"/>
        <v>2020</v>
      </c>
      <c r="D564" s="35">
        <v>44176</v>
      </c>
      <c r="E564" s="25">
        <f t="shared" si="145"/>
        <v>1</v>
      </c>
      <c r="F564" s="28">
        <f>0</f>
        <v>0</v>
      </c>
      <c r="G564" s="26">
        <f t="shared" si="131"/>
        <v>15</v>
      </c>
      <c r="H564" s="25">
        <f t="shared" si="146"/>
        <v>8400</v>
      </c>
      <c r="I564" s="25">
        <f t="shared" si="138"/>
        <v>26600</v>
      </c>
      <c r="J564" s="37">
        <v>0</v>
      </c>
      <c r="K564" s="41">
        <f t="shared" si="139"/>
        <v>5455.1268827616568</v>
      </c>
      <c r="L564" s="28">
        <f t="shared" si="142"/>
        <v>10.5</v>
      </c>
      <c r="M564" s="31">
        <f t="shared" si="143"/>
        <v>36519.306675200016</v>
      </c>
      <c r="N564" s="29">
        <f t="shared" si="136"/>
        <v>2.9999999999999997E-4</v>
      </c>
      <c r="O564" s="30">
        <f t="shared" si="132"/>
        <v>13.858000000000001</v>
      </c>
      <c r="P564" s="30">
        <f t="shared" si="133"/>
        <v>12</v>
      </c>
      <c r="Q564" s="31">
        <v>15</v>
      </c>
      <c r="R564" s="31">
        <v>50000</v>
      </c>
      <c r="S564" s="31">
        <f t="shared" si="140"/>
        <v>300000</v>
      </c>
      <c r="T564" s="32">
        <f>0</f>
        <v>0</v>
      </c>
      <c r="U564" s="31">
        <f t="shared" si="134"/>
        <v>0</v>
      </c>
      <c r="V564" s="30">
        <f t="shared" si="135"/>
        <v>0</v>
      </c>
      <c r="W564" s="30">
        <f t="shared" si="141"/>
        <v>0</v>
      </c>
      <c r="X564" s="31">
        <f t="shared" si="137"/>
        <v>0</v>
      </c>
    </row>
    <row r="565" spans="2:24" ht="15" thickBot="1" x14ac:dyDescent="0.35">
      <c r="B565" s="58" t="s">
        <v>32</v>
      </c>
      <c r="C565" s="34">
        <f t="shared" si="144"/>
        <v>2020</v>
      </c>
      <c r="D565" s="35">
        <v>44177</v>
      </c>
      <c r="E565" s="25">
        <f t="shared" si="145"/>
        <v>1</v>
      </c>
      <c r="F565" s="28">
        <f>0</f>
        <v>0</v>
      </c>
      <c r="G565" s="26">
        <f t="shared" si="131"/>
        <v>15</v>
      </c>
      <c r="H565" s="25">
        <f t="shared" si="146"/>
        <v>8415</v>
      </c>
      <c r="I565" s="25">
        <f t="shared" si="138"/>
        <v>26600</v>
      </c>
      <c r="J565" s="37">
        <v>0</v>
      </c>
      <c r="K565" s="41">
        <f t="shared" si="139"/>
        <v>5465.6313827616568</v>
      </c>
      <c r="L565" s="28">
        <f t="shared" si="142"/>
        <v>10.504500000000007</v>
      </c>
      <c r="M565" s="31">
        <f t="shared" si="143"/>
        <v>36664.878036200018</v>
      </c>
      <c r="N565" s="29">
        <f t="shared" si="136"/>
        <v>2.9999999999999997E-4</v>
      </c>
      <c r="O565" s="30">
        <f t="shared" si="132"/>
        <v>13.858000000000001</v>
      </c>
      <c r="P565" s="30">
        <f t="shared" si="133"/>
        <v>12</v>
      </c>
      <c r="Q565" s="31">
        <v>15</v>
      </c>
      <c r="R565" s="31">
        <v>50000</v>
      </c>
      <c r="S565" s="31">
        <f t="shared" si="140"/>
        <v>300000</v>
      </c>
      <c r="T565" s="32">
        <f>0</f>
        <v>0</v>
      </c>
      <c r="U565" s="31">
        <f t="shared" si="134"/>
        <v>0</v>
      </c>
      <c r="V565" s="30">
        <f t="shared" si="135"/>
        <v>0</v>
      </c>
      <c r="W565" s="30">
        <f t="shared" si="141"/>
        <v>0</v>
      </c>
      <c r="X565" s="31">
        <f t="shared" si="137"/>
        <v>0</v>
      </c>
    </row>
    <row r="566" spans="2:24" ht="15" thickBot="1" x14ac:dyDescent="0.35">
      <c r="B566" s="58" t="s">
        <v>32</v>
      </c>
      <c r="C566" s="34">
        <f t="shared" si="144"/>
        <v>2020</v>
      </c>
      <c r="D566" s="35">
        <v>44178</v>
      </c>
      <c r="E566" s="25">
        <f t="shared" si="145"/>
        <v>1</v>
      </c>
      <c r="F566" s="28">
        <f>0</f>
        <v>0</v>
      </c>
      <c r="G566" s="26">
        <f t="shared" si="131"/>
        <v>15</v>
      </c>
      <c r="H566" s="25">
        <f t="shared" si="146"/>
        <v>8430</v>
      </c>
      <c r="I566" s="25">
        <f t="shared" si="138"/>
        <v>26600</v>
      </c>
      <c r="J566" s="37">
        <v>0</v>
      </c>
      <c r="K566" s="41">
        <f t="shared" si="139"/>
        <v>5476.1403827616568</v>
      </c>
      <c r="L566" s="28">
        <f t="shared" si="142"/>
        <v>10.509000000000015</v>
      </c>
      <c r="M566" s="31">
        <f t="shared" si="143"/>
        <v>36810.511758200017</v>
      </c>
      <c r="N566" s="29">
        <f t="shared" si="136"/>
        <v>2.9999999999999997E-4</v>
      </c>
      <c r="O566" s="30">
        <f t="shared" si="132"/>
        <v>13.858000000000001</v>
      </c>
      <c r="P566" s="30">
        <f t="shared" si="133"/>
        <v>12</v>
      </c>
      <c r="Q566" s="31">
        <v>15</v>
      </c>
      <c r="R566" s="31">
        <v>50000</v>
      </c>
      <c r="S566" s="31">
        <f t="shared" si="140"/>
        <v>300000</v>
      </c>
      <c r="T566" s="32">
        <f>0</f>
        <v>0</v>
      </c>
      <c r="U566" s="31">
        <f t="shared" si="134"/>
        <v>0</v>
      </c>
      <c r="V566" s="30">
        <f t="shared" si="135"/>
        <v>0</v>
      </c>
      <c r="W566" s="30">
        <f t="shared" si="141"/>
        <v>0</v>
      </c>
      <c r="X566" s="31">
        <f t="shared" si="137"/>
        <v>0</v>
      </c>
    </row>
    <row r="567" spans="2:24" ht="15" thickBot="1" x14ac:dyDescent="0.35">
      <c r="B567" s="58" t="s">
        <v>32</v>
      </c>
      <c r="C567" s="34">
        <f t="shared" si="144"/>
        <v>2020</v>
      </c>
      <c r="D567" s="35">
        <v>44179</v>
      </c>
      <c r="E567" s="25">
        <f t="shared" si="145"/>
        <v>1</v>
      </c>
      <c r="F567" s="28">
        <f>0</f>
        <v>0</v>
      </c>
      <c r="G567" s="26">
        <f t="shared" si="131"/>
        <v>15</v>
      </c>
      <c r="H567" s="25">
        <f t="shared" si="146"/>
        <v>8445</v>
      </c>
      <c r="I567" s="25">
        <f t="shared" si="138"/>
        <v>26600</v>
      </c>
      <c r="J567" s="37">
        <v>0</v>
      </c>
      <c r="K567" s="41">
        <f t="shared" si="139"/>
        <v>5486.6538827616569</v>
      </c>
      <c r="L567" s="28">
        <f t="shared" si="142"/>
        <v>10.513500000000022</v>
      </c>
      <c r="M567" s="31">
        <f t="shared" si="143"/>
        <v>36956.207841200019</v>
      </c>
      <c r="N567" s="29">
        <f t="shared" si="136"/>
        <v>2.9999999999999997E-4</v>
      </c>
      <c r="O567" s="30">
        <f t="shared" si="132"/>
        <v>13.858000000000001</v>
      </c>
      <c r="P567" s="30">
        <f t="shared" si="133"/>
        <v>12</v>
      </c>
      <c r="Q567" s="31">
        <v>15</v>
      </c>
      <c r="R567" s="31">
        <v>50000</v>
      </c>
      <c r="S567" s="31">
        <f t="shared" si="140"/>
        <v>300000</v>
      </c>
      <c r="T567" s="32">
        <f>0</f>
        <v>0</v>
      </c>
      <c r="U567" s="31">
        <f t="shared" si="134"/>
        <v>0</v>
      </c>
      <c r="V567" s="30">
        <f t="shared" si="135"/>
        <v>0</v>
      </c>
      <c r="W567" s="30">
        <f t="shared" si="141"/>
        <v>0</v>
      </c>
      <c r="X567" s="31">
        <f t="shared" si="137"/>
        <v>0</v>
      </c>
    </row>
    <row r="568" spans="2:24" ht="15" thickBot="1" x14ac:dyDescent="0.35">
      <c r="B568" s="58" t="s">
        <v>32</v>
      </c>
      <c r="C568" s="34">
        <f t="shared" si="144"/>
        <v>2020</v>
      </c>
      <c r="D568" s="35">
        <v>44180</v>
      </c>
      <c r="E568" s="25">
        <f t="shared" si="145"/>
        <v>1</v>
      </c>
      <c r="F568" s="28">
        <f>0</f>
        <v>0</v>
      </c>
      <c r="G568" s="26">
        <f t="shared" si="131"/>
        <v>15</v>
      </c>
      <c r="H568" s="25">
        <f t="shared" si="146"/>
        <v>8460</v>
      </c>
      <c r="I568" s="25">
        <f t="shared" si="138"/>
        <v>26600</v>
      </c>
      <c r="J568" s="37">
        <v>0</v>
      </c>
      <c r="K568" s="41">
        <f t="shared" si="139"/>
        <v>5497.1718827616569</v>
      </c>
      <c r="L568" s="28">
        <f t="shared" si="142"/>
        <v>10.518000000000029</v>
      </c>
      <c r="M568" s="31">
        <f t="shared" si="143"/>
        <v>37101.966285200018</v>
      </c>
      <c r="N568" s="29">
        <f t="shared" si="136"/>
        <v>2.9999999999999997E-4</v>
      </c>
      <c r="O568" s="30">
        <f t="shared" si="132"/>
        <v>13.858000000000001</v>
      </c>
      <c r="P568" s="30">
        <f t="shared" si="133"/>
        <v>12</v>
      </c>
      <c r="Q568" s="31">
        <v>15</v>
      </c>
      <c r="R568" s="31">
        <v>50000</v>
      </c>
      <c r="S568" s="31">
        <f t="shared" si="140"/>
        <v>300000</v>
      </c>
      <c r="T568" s="32">
        <f>0</f>
        <v>0</v>
      </c>
      <c r="U568" s="31">
        <f t="shared" si="134"/>
        <v>0</v>
      </c>
      <c r="V568" s="30">
        <f t="shared" si="135"/>
        <v>0</v>
      </c>
      <c r="W568" s="30">
        <f t="shared" si="141"/>
        <v>0</v>
      </c>
      <c r="X568" s="31">
        <f t="shared" si="137"/>
        <v>0</v>
      </c>
    </row>
    <row r="569" spans="2:24" ht="15" thickBot="1" x14ac:dyDescent="0.35">
      <c r="B569" s="58" t="s">
        <v>32</v>
      </c>
      <c r="C569" s="34">
        <f t="shared" si="144"/>
        <v>2020</v>
      </c>
      <c r="D569" s="35">
        <v>44181</v>
      </c>
      <c r="E569" s="25">
        <f t="shared" si="145"/>
        <v>1</v>
      </c>
      <c r="F569" s="28">
        <f>0</f>
        <v>0</v>
      </c>
      <c r="G569" s="26">
        <f t="shared" si="131"/>
        <v>15</v>
      </c>
      <c r="H569" s="25">
        <f t="shared" si="146"/>
        <v>8475</v>
      </c>
      <c r="I569" s="25">
        <f t="shared" si="138"/>
        <v>26600</v>
      </c>
      <c r="J569" s="37">
        <v>0</v>
      </c>
      <c r="K569" s="41">
        <f t="shared" si="139"/>
        <v>5507.6943827616569</v>
      </c>
      <c r="L569" s="28">
        <f t="shared" si="142"/>
        <v>10.522500000000036</v>
      </c>
      <c r="M569" s="31">
        <f t="shared" si="143"/>
        <v>37247.787090200021</v>
      </c>
      <c r="N569" s="29">
        <f t="shared" si="136"/>
        <v>2.9999999999999997E-4</v>
      </c>
      <c r="O569" s="30">
        <f t="shared" si="132"/>
        <v>13.858000000000001</v>
      </c>
      <c r="P569" s="30">
        <f t="shared" si="133"/>
        <v>12</v>
      </c>
      <c r="Q569" s="31">
        <v>15</v>
      </c>
      <c r="R569" s="31">
        <v>50000</v>
      </c>
      <c r="S569" s="31">
        <f t="shared" si="140"/>
        <v>300000</v>
      </c>
      <c r="T569" s="32">
        <f>0</f>
        <v>0</v>
      </c>
      <c r="U569" s="31">
        <f t="shared" si="134"/>
        <v>0</v>
      </c>
      <c r="V569" s="30">
        <f t="shared" si="135"/>
        <v>0</v>
      </c>
      <c r="W569" s="30">
        <f t="shared" si="141"/>
        <v>0</v>
      </c>
      <c r="X569" s="31">
        <f t="shared" si="137"/>
        <v>0</v>
      </c>
    </row>
    <row r="570" spans="2:24" ht="15" thickBot="1" x14ac:dyDescent="0.35">
      <c r="B570" s="58" t="s">
        <v>32</v>
      </c>
      <c r="C570" s="34">
        <f t="shared" si="144"/>
        <v>2020</v>
      </c>
      <c r="D570" s="35">
        <v>44182</v>
      </c>
      <c r="E570" s="25">
        <f t="shared" si="145"/>
        <v>1</v>
      </c>
      <c r="F570" s="28">
        <f>0</f>
        <v>0</v>
      </c>
      <c r="G570" s="26">
        <f t="shared" si="131"/>
        <v>15</v>
      </c>
      <c r="H570" s="25">
        <f t="shared" si="146"/>
        <v>8490</v>
      </c>
      <c r="I570" s="25">
        <f t="shared" si="138"/>
        <v>26600</v>
      </c>
      <c r="J570" s="37">
        <v>0</v>
      </c>
      <c r="K570" s="41">
        <f t="shared" si="139"/>
        <v>5518.221382761657</v>
      </c>
      <c r="L570" s="28">
        <f t="shared" si="142"/>
        <v>10.527000000000044</v>
      </c>
      <c r="M570" s="31">
        <f t="shared" si="143"/>
        <v>37393.670256200021</v>
      </c>
      <c r="N570" s="29">
        <f t="shared" si="136"/>
        <v>2.9999999999999997E-4</v>
      </c>
      <c r="O570" s="30">
        <f t="shared" si="132"/>
        <v>13.858000000000001</v>
      </c>
      <c r="P570" s="30">
        <f t="shared" si="133"/>
        <v>12</v>
      </c>
      <c r="Q570" s="31">
        <v>15</v>
      </c>
      <c r="R570" s="31">
        <v>50000</v>
      </c>
      <c r="S570" s="31">
        <f t="shared" si="140"/>
        <v>300000</v>
      </c>
      <c r="T570" s="32">
        <f>0</f>
        <v>0</v>
      </c>
      <c r="U570" s="31">
        <f t="shared" si="134"/>
        <v>0</v>
      </c>
      <c r="V570" s="30">
        <f t="shared" si="135"/>
        <v>0</v>
      </c>
      <c r="W570" s="30">
        <f t="shared" si="141"/>
        <v>0</v>
      </c>
      <c r="X570" s="31">
        <f t="shared" si="137"/>
        <v>0</v>
      </c>
    </row>
    <row r="571" spans="2:24" ht="15" thickBot="1" x14ac:dyDescent="0.35">
      <c r="B571" s="58" t="s">
        <v>32</v>
      </c>
      <c r="C571" s="34">
        <f t="shared" si="144"/>
        <v>2020</v>
      </c>
      <c r="D571" s="35">
        <v>44183</v>
      </c>
      <c r="E571" s="25">
        <f t="shared" si="145"/>
        <v>1</v>
      </c>
      <c r="F571" s="28">
        <f>0</f>
        <v>0</v>
      </c>
      <c r="G571" s="26">
        <f t="shared" si="131"/>
        <v>15</v>
      </c>
      <c r="H571" s="25">
        <f t="shared" si="146"/>
        <v>8505</v>
      </c>
      <c r="I571" s="25">
        <f t="shared" si="138"/>
        <v>26600</v>
      </c>
      <c r="J571" s="37">
        <v>0</v>
      </c>
      <c r="K571" s="41">
        <f t="shared" si="139"/>
        <v>5528.752882761657</v>
      </c>
      <c r="L571" s="28">
        <f t="shared" si="142"/>
        <v>10.531500000000051</v>
      </c>
      <c r="M571" s="31">
        <f t="shared" si="143"/>
        <v>37539.615783200024</v>
      </c>
      <c r="N571" s="29">
        <f t="shared" si="136"/>
        <v>2.9999999999999997E-4</v>
      </c>
      <c r="O571" s="30">
        <f t="shared" si="132"/>
        <v>13.858000000000001</v>
      </c>
      <c r="P571" s="30">
        <f t="shared" si="133"/>
        <v>12</v>
      </c>
      <c r="Q571" s="31">
        <v>15</v>
      </c>
      <c r="R571" s="31">
        <v>50000</v>
      </c>
      <c r="S571" s="31">
        <f t="shared" si="140"/>
        <v>300000</v>
      </c>
      <c r="T571" s="32">
        <f>0</f>
        <v>0</v>
      </c>
      <c r="U571" s="31">
        <f t="shared" si="134"/>
        <v>0</v>
      </c>
      <c r="V571" s="30">
        <f t="shared" si="135"/>
        <v>0</v>
      </c>
      <c r="W571" s="30">
        <f t="shared" si="141"/>
        <v>0</v>
      </c>
      <c r="X571" s="31">
        <f t="shared" si="137"/>
        <v>0</v>
      </c>
    </row>
    <row r="572" spans="2:24" ht="15" thickBot="1" x14ac:dyDescent="0.35">
      <c r="B572" s="58" t="s">
        <v>32</v>
      </c>
      <c r="C572" s="34">
        <f t="shared" si="144"/>
        <v>2020</v>
      </c>
      <c r="D572" s="35">
        <v>44184</v>
      </c>
      <c r="E572" s="25">
        <f t="shared" si="145"/>
        <v>1</v>
      </c>
      <c r="F572" s="28">
        <f>0</f>
        <v>0</v>
      </c>
      <c r="G572" s="26">
        <f t="shared" si="131"/>
        <v>15</v>
      </c>
      <c r="H572" s="25">
        <f t="shared" si="146"/>
        <v>8520</v>
      </c>
      <c r="I572" s="25">
        <f t="shared" si="138"/>
        <v>26600</v>
      </c>
      <c r="J572" s="37">
        <v>0</v>
      </c>
      <c r="K572" s="41">
        <f t="shared" si="139"/>
        <v>5539.2888827616571</v>
      </c>
      <c r="L572" s="28">
        <f t="shared" si="142"/>
        <v>10.536000000000058</v>
      </c>
      <c r="M572" s="31">
        <f t="shared" si="143"/>
        <v>37685.623671200025</v>
      </c>
      <c r="N572" s="29">
        <f t="shared" si="136"/>
        <v>2.9999999999999997E-4</v>
      </c>
      <c r="O572" s="30">
        <f t="shared" si="132"/>
        <v>13.858000000000001</v>
      </c>
      <c r="P572" s="30">
        <f t="shared" si="133"/>
        <v>12</v>
      </c>
      <c r="Q572" s="31">
        <v>15</v>
      </c>
      <c r="R572" s="31">
        <v>50000</v>
      </c>
      <c r="S572" s="31">
        <f t="shared" si="140"/>
        <v>300000</v>
      </c>
      <c r="T572" s="32">
        <f>0</f>
        <v>0</v>
      </c>
      <c r="U572" s="31">
        <f t="shared" si="134"/>
        <v>0</v>
      </c>
      <c r="V572" s="30">
        <f t="shared" si="135"/>
        <v>0</v>
      </c>
      <c r="W572" s="30">
        <f t="shared" si="141"/>
        <v>0</v>
      </c>
      <c r="X572" s="31">
        <f t="shared" si="137"/>
        <v>0</v>
      </c>
    </row>
    <row r="573" spans="2:24" ht="15" thickBot="1" x14ac:dyDescent="0.35">
      <c r="B573" s="58" t="s">
        <v>32</v>
      </c>
      <c r="C573" s="34">
        <f t="shared" si="144"/>
        <v>2020</v>
      </c>
      <c r="D573" s="35">
        <v>44185</v>
      </c>
      <c r="E573" s="25">
        <f t="shared" si="145"/>
        <v>1</v>
      </c>
      <c r="F573" s="28">
        <f>0</f>
        <v>0</v>
      </c>
      <c r="G573" s="26">
        <f t="shared" si="131"/>
        <v>15</v>
      </c>
      <c r="H573" s="25">
        <f t="shared" si="146"/>
        <v>8535</v>
      </c>
      <c r="I573" s="25">
        <f t="shared" si="138"/>
        <v>26600</v>
      </c>
      <c r="J573" s="37">
        <v>0</v>
      </c>
      <c r="K573" s="41">
        <f t="shared" si="139"/>
        <v>5549.8293827616571</v>
      </c>
      <c r="L573" s="28">
        <f t="shared" si="142"/>
        <v>10.540500000000065</v>
      </c>
      <c r="M573" s="31">
        <f t="shared" si="143"/>
        <v>37831.693920200029</v>
      </c>
      <c r="N573" s="29">
        <f t="shared" si="136"/>
        <v>2.9999999999999997E-4</v>
      </c>
      <c r="O573" s="30">
        <f t="shared" si="132"/>
        <v>13.858000000000001</v>
      </c>
      <c r="P573" s="30">
        <f t="shared" si="133"/>
        <v>12</v>
      </c>
      <c r="Q573" s="31">
        <v>15</v>
      </c>
      <c r="R573" s="31">
        <v>50000</v>
      </c>
      <c r="S573" s="31">
        <f t="shared" si="140"/>
        <v>300000</v>
      </c>
      <c r="T573" s="32">
        <f>0</f>
        <v>0</v>
      </c>
      <c r="U573" s="31">
        <f t="shared" si="134"/>
        <v>0</v>
      </c>
      <c r="V573" s="30">
        <f t="shared" si="135"/>
        <v>0</v>
      </c>
      <c r="W573" s="30">
        <f t="shared" si="141"/>
        <v>0</v>
      </c>
      <c r="X573" s="31">
        <f t="shared" si="137"/>
        <v>0</v>
      </c>
    </row>
    <row r="574" spans="2:24" ht="15" thickBot="1" x14ac:dyDescent="0.35">
      <c r="B574" s="58" t="s">
        <v>32</v>
      </c>
      <c r="C574" s="34">
        <f t="shared" si="144"/>
        <v>2020</v>
      </c>
      <c r="D574" s="35">
        <v>44186</v>
      </c>
      <c r="E574" s="25">
        <f t="shared" si="145"/>
        <v>1</v>
      </c>
      <c r="F574" s="28">
        <f>0</f>
        <v>0</v>
      </c>
      <c r="G574" s="26">
        <f t="shared" si="131"/>
        <v>15</v>
      </c>
      <c r="H574" s="25">
        <f t="shared" si="146"/>
        <v>8550</v>
      </c>
      <c r="I574" s="25">
        <f t="shared" si="138"/>
        <v>26600</v>
      </c>
      <c r="J574" s="37">
        <v>0</v>
      </c>
      <c r="K574" s="41">
        <f t="shared" si="139"/>
        <v>5560.3743827616572</v>
      </c>
      <c r="L574" s="28">
        <f t="shared" si="142"/>
        <v>10.545000000000073</v>
      </c>
      <c r="M574" s="31">
        <f t="shared" si="143"/>
        <v>37977.826530200029</v>
      </c>
      <c r="N574" s="29">
        <f t="shared" si="136"/>
        <v>2.9999999999999997E-4</v>
      </c>
      <c r="O574" s="30">
        <f t="shared" si="132"/>
        <v>13.858000000000001</v>
      </c>
      <c r="P574" s="30">
        <f t="shared" si="133"/>
        <v>12</v>
      </c>
      <c r="Q574" s="31">
        <v>15</v>
      </c>
      <c r="R574" s="31">
        <v>50000</v>
      </c>
      <c r="S574" s="31">
        <f t="shared" si="140"/>
        <v>300000</v>
      </c>
      <c r="T574" s="32">
        <f>0</f>
        <v>0</v>
      </c>
      <c r="U574" s="31">
        <f t="shared" si="134"/>
        <v>0</v>
      </c>
      <c r="V574" s="30">
        <f t="shared" si="135"/>
        <v>0</v>
      </c>
      <c r="W574" s="30">
        <f t="shared" si="141"/>
        <v>0</v>
      </c>
      <c r="X574" s="31">
        <f t="shared" si="137"/>
        <v>0</v>
      </c>
    </row>
    <row r="575" spans="2:24" ht="15" thickBot="1" x14ac:dyDescent="0.35">
      <c r="B575" s="58" t="s">
        <v>32</v>
      </c>
      <c r="C575" s="34">
        <f t="shared" si="144"/>
        <v>2020</v>
      </c>
      <c r="D575" s="35">
        <v>44187</v>
      </c>
      <c r="E575" s="25">
        <f t="shared" si="145"/>
        <v>1</v>
      </c>
      <c r="F575" s="28">
        <f>0</f>
        <v>0</v>
      </c>
      <c r="G575" s="26">
        <f t="shared" si="131"/>
        <v>15</v>
      </c>
      <c r="H575" s="25">
        <f t="shared" si="146"/>
        <v>8565</v>
      </c>
      <c r="I575" s="25">
        <f t="shared" si="138"/>
        <v>26600</v>
      </c>
      <c r="J575" s="37">
        <v>0</v>
      </c>
      <c r="K575" s="41">
        <f t="shared" si="139"/>
        <v>5570.9238827616573</v>
      </c>
      <c r="L575" s="28">
        <f t="shared" si="142"/>
        <v>10.54950000000008</v>
      </c>
      <c r="M575" s="31">
        <f t="shared" si="143"/>
        <v>38124.021501200034</v>
      </c>
      <c r="N575" s="29">
        <f t="shared" si="136"/>
        <v>2.9999999999999997E-4</v>
      </c>
      <c r="O575" s="30">
        <f t="shared" si="132"/>
        <v>13.858000000000001</v>
      </c>
      <c r="P575" s="30">
        <f t="shared" si="133"/>
        <v>12</v>
      </c>
      <c r="Q575" s="31">
        <v>15</v>
      </c>
      <c r="R575" s="31">
        <v>50000</v>
      </c>
      <c r="S575" s="31">
        <f t="shared" si="140"/>
        <v>300000</v>
      </c>
      <c r="T575" s="32">
        <f>0</f>
        <v>0</v>
      </c>
      <c r="U575" s="31">
        <f t="shared" si="134"/>
        <v>0</v>
      </c>
      <c r="V575" s="30">
        <f t="shared" si="135"/>
        <v>0</v>
      </c>
      <c r="W575" s="30">
        <f t="shared" si="141"/>
        <v>0</v>
      </c>
      <c r="X575" s="31">
        <f t="shared" si="137"/>
        <v>0</v>
      </c>
    </row>
    <row r="576" spans="2:24" ht="15" thickBot="1" x14ac:dyDescent="0.35">
      <c r="B576" s="58" t="s">
        <v>32</v>
      </c>
      <c r="C576" s="34">
        <f t="shared" si="144"/>
        <v>2020</v>
      </c>
      <c r="D576" s="35">
        <v>44188</v>
      </c>
      <c r="E576" s="25">
        <f t="shared" si="145"/>
        <v>1</v>
      </c>
      <c r="F576" s="28">
        <f>0</f>
        <v>0</v>
      </c>
      <c r="G576" s="26">
        <f t="shared" si="131"/>
        <v>15</v>
      </c>
      <c r="H576" s="25">
        <f t="shared" si="146"/>
        <v>8580</v>
      </c>
      <c r="I576" s="25">
        <f t="shared" si="138"/>
        <v>26600</v>
      </c>
      <c r="J576" s="37">
        <v>0</v>
      </c>
      <c r="K576" s="41">
        <f t="shared" si="139"/>
        <v>5581.4778827616574</v>
      </c>
      <c r="L576" s="28">
        <f t="shared" si="142"/>
        <v>10.554000000000087</v>
      </c>
      <c r="M576" s="31">
        <f t="shared" si="143"/>
        <v>38270.278833200035</v>
      </c>
      <c r="N576" s="29">
        <f t="shared" si="136"/>
        <v>2.9999999999999997E-4</v>
      </c>
      <c r="O576" s="30">
        <f t="shared" si="132"/>
        <v>13.858000000000001</v>
      </c>
      <c r="P576" s="30">
        <f t="shared" si="133"/>
        <v>12</v>
      </c>
      <c r="Q576" s="31">
        <v>15</v>
      </c>
      <c r="R576" s="31">
        <v>50000</v>
      </c>
      <c r="S576" s="31">
        <f t="shared" si="140"/>
        <v>300000</v>
      </c>
      <c r="T576" s="32">
        <f>0</f>
        <v>0</v>
      </c>
      <c r="U576" s="31">
        <f t="shared" si="134"/>
        <v>0</v>
      </c>
      <c r="V576" s="30">
        <f t="shared" si="135"/>
        <v>0</v>
      </c>
      <c r="W576" s="30">
        <f t="shared" si="141"/>
        <v>0</v>
      </c>
      <c r="X576" s="31">
        <f t="shared" si="137"/>
        <v>0</v>
      </c>
    </row>
    <row r="577" spans="2:24" ht="15" thickBot="1" x14ac:dyDescent="0.35">
      <c r="B577" s="58" t="s">
        <v>32</v>
      </c>
      <c r="C577" s="34">
        <f t="shared" si="144"/>
        <v>2020</v>
      </c>
      <c r="D577" s="35">
        <v>44189</v>
      </c>
      <c r="E577" s="25">
        <f t="shared" si="145"/>
        <v>1</v>
      </c>
      <c r="F577" s="28">
        <f>0</f>
        <v>0</v>
      </c>
      <c r="G577" s="26">
        <f t="shared" si="131"/>
        <v>15</v>
      </c>
      <c r="H577" s="25">
        <f t="shared" si="146"/>
        <v>8595</v>
      </c>
      <c r="I577" s="25">
        <f t="shared" si="138"/>
        <v>26600</v>
      </c>
      <c r="J577" s="37">
        <v>0</v>
      </c>
      <c r="K577" s="41">
        <f t="shared" si="139"/>
        <v>5592.0363827616575</v>
      </c>
      <c r="L577" s="28">
        <f t="shared" si="142"/>
        <v>10.558500000000095</v>
      </c>
      <c r="M577" s="31">
        <f t="shared" si="143"/>
        <v>38416.598526200039</v>
      </c>
      <c r="N577" s="29">
        <f t="shared" si="136"/>
        <v>2.9999999999999997E-4</v>
      </c>
      <c r="O577" s="30">
        <f t="shared" si="132"/>
        <v>13.858000000000001</v>
      </c>
      <c r="P577" s="30">
        <f t="shared" si="133"/>
        <v>12</v>
      </c>
      <c r="Q577" s="31">
        <v>15</v>
      </c>
      <c r="R577" s="31">
        <v>50000</v>
      </c>
      <c r="S577" s="31">
        <f t="shared" si="140"/>
        <v>300000</v>
      </c>
      <c r="T577" s="32">
        <f>0</f>
        <v>0</v>
      </c>
      <c r="U577" s="31">
        <f t="shared" si="134"/>
        <v>0</v>
      </c>
      <c r="V577" s="30">
        <f t="shared" si="135"/>
        <v>0</v>
      </c>
      <c r="W577" s="30">
        <f t="shared" si="141"/>
        <v>0</v>
      </c>
      <c r="X577" s="31">
        <f t="shared" si="137"/>
        <v>0</v>
      </c>
    </row>
    <row r="578" spans="2:24" ht="15" thickBot="1" x14ac:dyDescent="0.35">
      <c r="B578" s="58" t="s">
        <v>32</v>
      </c>
      <c r="C578" s="34">
        <f t="shared" si="144"/>
        <v>2020</v>
      </c>
      <c r="D578" s="35">
        <v>44190</v>
      </c>
      <c r="E578" s="25">
        <f t="shared" si="145"/>
        <v>1</v>
      </c>
      <c r="F578" s="28">
        <f>0</f>
        <v>0</v>
      </c>
      <c r="G578" s="26">
        <f t="shared" si="131"/>
        <v>15</v>
      </c>
      <c r="H578" s="25">
        <f t="shared" si="146"/>
        <v>8610</v>
      </c>
      <c r="I578" s="25">
        <f t="shared" si="138"/>
        <v>26600</v>
      </c>
      <c r="J578" s="37">
        <v>0</v>
      </c>
      <c r="K578" s="41">
        <f t="shared" si="139"/>
        <v>5602.5993827616576</v>
      </c>
      <c r="L578" s="28">
        <f t="shared" si="142"/>
        <v>10.563000000000102</v>
      </c>
      <c r="M578" s="31">
        <f t="shared" si="143"/>
        <v>38562.980580200041</v>
      </c>
      <c r="N578" s="29">
        <f t="shared" si="136"/>
        <v>2.9999999999999997E-4</v>
      </c>
      <c r="O578" s="30">
        <f t="shared" si="132"/>
        <v>13.858000000000001</v>
      </c>
      <c r="P578" s="30">
        <f t="shared" si="133"/>
        <v>12</v>
      </c>
      <c r="Q578" s="31">
        <v>15</v>
      </c>
      <c r="R578" s="31">
        <v>50000</v>
      </c>
      <c r="S578" s="31">
        <f t="shared" si="140"/>
        <v>300000</v>
      </c>
      <c r="T578" s="32">
        <f>0</f>
        <v>0</v>
      </c>
      <c r="U578" s="31">
        <f t="shared" si="134"/>
        <v>0</v>
      </c>
      <c r="V578" s="30">
        <f t="shared" si="135"/>
        <v>0</v>
      </c>
      <c r="W578" s="30">
        <f t="shared" si="141"/>
        <v>0</v>
      </c>
      <c r="X578" s="31">
        <f t="shared" si="137"/>
        <v>0</v>
      </c>
    </row>
    <row r="579" spans="2:24" ht="15" thickBot="1" x14ac:dyDescent="0.35">
      <c r="B579" s="58" t="s">
        <v>32</v>
      </c>
      <c r="C579" s="34">
        <f t="shared" si="144"/>
        <v>2020</v>
      </c>
      <c r="D579" s="35">
        <v>44191</v>
      </c>
      <c r="E579" s="25">
        <f t="shared" si="145"/>
        <v>1</v>
      </c>
      <c r="F579" s="28">
        <f>0</f>
        <v>0</v>
      </c>
      <c r="G579" s="26">
        <f t="shared" si="131"/>
        <v>15</v>
      </c>
      <c r="H579" s="25">
        <f t="shared" si="146"/>
        <v>8625</v>
      </c>
      <c r="I579" s="25">
        <f t="shared" si="138"/>
        <v>26600</v>
      </c>
      <c r="J579" s="37">
        <v>0</v>
      </c>
      <c r="K579" s="41">
        <f t="shared" si="139"/>
        <v>5613.1668827616577</v>
      </c>
      <c r="L579" s="28">
        <f t="shared" si="142"/>
        <v>10.567500000000109</v>
      </c>
      <c r="M579" s="31">
        <f t="shared" si="143"/>
        <v>38709.424995200039</v>
      </c>
      <c r="N579" s="29">
        <f t="shared" si="136"/>
        <v>2.9999999999999997E-4</v>
      </c>
      <c r="O579" s="30">
        <f t="shared" si="132"/>
        <v>13.858000000000001</v>
      </c>
      <c r="P579" s="30">
        <f t="shared" si="133"/>
        <v>12</v>
      </c>
      <c r="Q579" s="31">
        <v>15</v>
      </c>
      <c r="R579" s="31">
        <v>50000</v>
      </c>
      <c r="S579" s="31">
        <f t="shared" si="140"/>
        <v>300000</v>
      </c>
      <c r="T579" s="32">
        <f>0</f>
        <v>0</v>
      </c>
      <c r="U579" s="31">
        <f t="shared" si="134"/>
        <v>0</v>
      </c>
      <c r="V579" s="30">
        <f t="shared" si="135"/>
        <v>0</v>
      </c>
      <c r="W579" s="30">
        <f t="shared" si="141"/>
        <v>0</v>
      </c>
      <c r="X579" s="31">
        <f t="shared" si="137"/>
        <v>0</v>
      </c>
    </row>
    <row r="580" spans="2:24" ht="15" thickBot="1" x14ac:dyDescent="0.35">
      <c r="B580" s="58" t="s">
        <v>32</v>
      </c>
      <c r="C580" s="34">
        <f t="shared" si="144"/>
        <v>2020</v>
      </c>
      <c r="D580" s="35">
        <v>44192</v>
      </c>
      <c r="E580" s="25">
        <f t="shared" si="145"/>
        <v>1</v>
      </c>
      <c r="F580" s="28">
        <f>0</f>
        <v>0</v>
      </c>
      <c r="G580" s="26">
        <f t="shared" ref="G580:G643" si="147">E580*Q580</f>
        <v>15</v>
      </c>
      <c r="H580" s="25">
        <f t="shared" si="146"/>
        <v>8640</v>
      </c>
      <c r="I580" s="25">
        <f t="shared" si="138"/>
        <v>26600</v>
      </c>
      <c r="J580" s="37">
        <v>0</v>
      </c>
      <c r="K580" s="41">
        <f t="shared" si="139"/>
        <v>5623.7388827616578</v>
      </c>
      <c r="L580" s="28">
        <f t="shared" si="142"/>
        <v>10.572000000000116</v>
      </c>
      <c r="M580" s="31">
        <f t="shared" si="143"/>
        <v>38855.931771200041</v>
      </c>
      <c r="N580" s="29">
        <f t="shared" si="136"/>
        <v>2.9999999999999997E-4</v>
      </c>
      <c r="O580" s="30">
        <f t="shared" ref="O580:O643" si="148">IF(C580=2019,234/15,IF(C580=2020,207.87/15,2085.3/15))</f>
        <v>13.858000000000001</v>
      </c>
      <c r="P580" s="30">
        <f t="shared" ref="P580:P643" si="149">IF(C580=2019,14,IF(C580=2020,12,10))</f>
        <v>12</v>
      </c>
      <c r="Q580" s="31">
        <v>15</v>
      </c>
      <c r="R580" s="31">
        <v>50000</v>
      </c>
      <c r="S580" s="31">
        <f t="shared" si="140"/>
        <v>300000</v>
      </c>
      <c r="T580" s="32">
        <f>0</f>
        <v>0</v>
      </c>
      <c r="U580" s="31">
        <f t="shared" ref="U580:U643" si="150">F580*R580</f>
        <v>0</v>
      </c>
      <c r="V580" s="30">
        <f t="shared" ref="V580:V643" si="151">300000*J580</f>
        <v>0</v>
      </c>
      <c r="W580" s="30">
        <f t="shared" si="141"/>
        <v>0</v>
      </c>
      <c r="X580" s="31">
        <f t="shared" si="137"/>
        <v>0</v>
      </c>
    </row>
    <row r="581" spans="2:24" ht="15" thickBot="1" x14ac:dyDescent="0.35">
      <c r="B581" s="58" t="s">
        <v>32</v>
      </c>
      <c r="C581" s="34">
        <f t="shared" si="144"/>
        <v>2020</v>
      </c>
      <c r="D581" s="35">
        <v>44193</v>
      </c>
      <c r="E581" s="25">
        <f t="shared" si="145"/>
        <v>1</v>
      </c>
      <c r="F581" s="28">
        <f>0</f>
        <v>0</v>
      </c>
      <c r="G581" s="26">
        <f t="shared" si="147"/>
        <v>15</v>
      </c>
      <c r="H581" s="25">
        <f t="shared" si="146"/>
        <v>8655</v>
      </c>
      <c r="I581" s="25">
        <f t="shared" si="138"/>
        <v>26600</v>
      </c>
      <c r="J581" s="37">
        <v>0</v>
      </c>
      <c r="K581" s="41">
        <f t="shared" si="139"/>
        <v>5634.3153827616579</v>
      </c>
      <c r="L581" s="28">
        <f t="shared" si="142"/>
        <v>10.576500000000124</v>
      </c>
      <c r="M581" s="31">
        <f t="shared" si="143"/>
        <v>39002.50090820004</v>
      </c>
      <c r="N581" s="29">
        <f t="shared" ref="N581:N644" si="152">0.0003</f>
        <v>2.9999999999999997E-4</v>
      </c>
      <c r="O581" s="30">
        <f t="shared" si="148"/>
        <v>13.858000000000001</v>
      </c>
      <c r="P581" s="30">
        <f t="shared" si="149"/>
        <v>12</v>
      </c>
      <c r="Q581" s="31">
        <v>15</v>
      </c>
      <c r="R581" s="31">
        <v>50000</v>
      </c>
      <c r="S581" s="31">
        <f t="shared" si="140"/>
        <v>300000</v>
      </c>
      <c r="T581" s="32">
        <f>0</f>
        <v>0</v>
      </c>
      <c r="U581" s="31">
        <f t="shared" si="150"/>
        <v>0</v>
      </c>
      <c r="V581" s="30">
        <f t="shared" si="151"/>
        <v>0</v>
      </c>
      <c r="W581" s="30">
        <f t="shared" si="141"/>
        <v>0</v>
      </c>
      <c r="X581" s="31">
        <f t="shared" ref="X581:X644" si="153">U581+V581+W581</f>
        <v>0</v>
      </c>
    </row>
    <row r="582" spans="2:24" ht="15" thickBot="1" x14ac:dyDescent="0.35">
      <c r="B582" s="58" t="s">
        <v>32</v>
      </c>
      <c r="C582" s="34">
        <f t="shared" si="144"/>
        <v>2020</v>
      </c>
      <c r="D582" s="35">
        <v>44194</v>
      </c>
      <c r="E582" s="25">
        <f t="shared" si="145"/>
        <v>1</v>
      </c>
      <c r="F582" s="28">
        <f>0</f>
        <v>0</v>
      </c>
      <c r="G582" s="26">
        <f t="shared" si="147"/>
        <v>15</v>
      </c>
      <c r="H582" s="25">
        <f t="shared" si="146"/>
        <v>8670</v>
      </c>
      <c r="I582" s="25">
        <f t="shared" ref="I582:I645" si="154">I581+J582*20000</f>
        <v>26600</v>
      </c>
      <c r="J582" s="37">
        <v>0</v>
      </c>
      <c r="K582" s="41">
        <f t="shared" ref="K582:K645" si="155">K581+(I582+H582)*N582-X582/O582</f>
        <v>5644.8963827616581</v>
      </c>
      <c r="L582" s="28">
        <f t="shared" si="142"/>
        <v>10.581000000000131</v>
      </c>
      <c r="M582" s="31">
        <f t="shared" si="143"/>
        <v>39149.132406200042</v>
      </c>
      <c r="N582" s="29">
        <f t="shared" si="152"/>
        <v>2.9999999999999997E-4</v>
      </c>
      <c r="O582" s="30">
        <f t="shared" si="148"/>
        <v>13.858000000000001</v>
      </c>
      <c r="P582" s="30">
        <f t="shared" si="149"/>
        <v>12</v>
      </c>
      <c r="Q582" s="31">
        <v>15</v>
      </c>
      <c r="R582" s="31">
        <v>50000</v>
      </c>
      <c r="S582" s="31">
        <f t="shared" ref="S582:S645" si="156">300000</f>
        <v>300000</v>
      </c>
      <c r="T582" s="32">
        <f>0</f>
        <v>0</v>
      </c>
      <c r="U582" s="31">
        <f t="shared" si="150"/>
        <v>0</v>
      </c>
      <c r="V582" s="30">
        <f t="shared" si="151"/>
        <v>0</v>
      </c>
      <c r="W582" s="30">
        <f t="shared" ref="W582:W645" si="157">T582*500000</f>
        <v>0</v>
      </c>
      <c r="X582" s="31">
        <f t="shared" si="153"/>
        <v>0</v>
      </c>
    </row>
    <row r="583" spans="2:24" ht="15" thickBot="1" x14ac:dyDescent="0.35">
      <c r="B583" s="58" t="s">
        <v>32</v>
      </c>
      <c r="C583" s="34">
        <f t="shared" si="144"/>
        <v>2020</v>
      </c>
      <c r="D583" s="35">
        <v>44195</v>
      </c>
      <c r="E583" s="25">
        <f t="shared" si="145"/>
        <v>1</v>
      </c>
      <c r="F583" s="28">
        <f>0</f>
        <v>0</v>
      </c>
      <c r="G583" s="26">
        <f t="shared" si="147"/>
        <v>15</v>
      </c>
      <c r="H583" s="25">
        <f t="shared" si="146"/>
        <v>8685</v>
      </c>
      <c r="I583" s="25">
        <f t="shared" si="154"/>
        <v>26600</v>
      </c>
      <c r="J583" s="37">
        <v>0</v>
      </c>
      <c r="K583" s="41">
        <f t="shared" si="155"/>
        <v>5655.4818827616582</v>
      </c>
      <c r="L583" s="28">
        <f t="shared" ref="L583:L646" si="158">K583-K582</f>
        <v>10.585500000000138</v>
      </c>
      <c r="M583" s="31">
        <f t="shared" ref="M583:M646" si="159">L583*O583+M582</f>
        <v>39295.826265200041</v>
      </c>
      <c r="N583" s="29">
        <f t="shared" si="152"/>
        <v>2.9999999999999997E-4</v>
      </c>
      <c r="O583" s="30">
        <f t="shared" si="148"/>
        <v>13.858000000000001</v>
      </c>
      <c r="P583" s="30">
        <f t="shared" si="149"/>
        <v>12</v>
      </c>
      <c r="Q583" s="31">
        <v>15</v>
      </c>
      <c r="R583" s="31">
        <v>50000</v>
      </c>
      <c r="S583" s="31">
        <f t="shared" si="156"/>
        <v>300000</v>
      </c>
      <c r="T583" s="32">
        <f>0</f>
        <v>0</v>
      </c>
      <c r="U583" s="31">
        <f t="shared" si="150"/>
        <v>0</v>
      </c>
      <c r="V583" s="30">
        <f t="shared" si="151"/>
        <v>0</v>
      </c>
      <c r="W583" s="30">
        <f t="shared" si="157"/>
        <v>0</v>
      </c>
      <c r="X583" s="31">
        <f t="shared" si="153"/>
        <v>0</v>
      </c>
    </row>
    <row r="584" spans="2:24" ht="15" thickBot="1" x14ac:dyDescent="0.35">
      <c r="B584" s="58" t="s">
        <v>32</v>
      </c>
      <c r="C584" s="34">
        <f t="shared" si="144"/>
        <v>2020</v>
      </c>
      <c r="D584" s="35">
        <v>44196</v>
      </c>
      <c r="E584" s="25">
        <f t="shared" si="145"/>
        <v>1</v>
      </c>
      <c r="F584" s="28">
        <f>0</f>
        <v>0</v>
      </c>
      <c r="G584" s="26">
        <f t="shared" si="147"/>
        <v>15</v>
      </c>
      <c r="H584" s="25">
        <f t="shared" si="146"/>
        <v>8700</v>
      </c>
      <c r="I584" s="25">
        <f t="shared" si="154"/>
        <v>26600</v>
      </c>
      <c r="J584" s="37">
        <v>0</v>
      </c>
      <c r="K584" s="41">
        <f t="shared" si="155"/>
        <v>5666.0718827616583</v>
      </c>
      <c r="L584" s="28">
        <f t="shared" si="158"/>
        <v>10.590000000000146</v>
      </c>
      <c r="M584" s="31">
        <f t="shared" si="159"/>
        <v>39442.582485200044</v>
      </c>
      <c r="N584" s="29">
        <f t="shared" si="152"/>
        <v>2.9999999999999997E-4</v>
      </c>
      <c r="O584" s="30">
        <f t="shared" si="148"/>
        <v>13.858000000000001</v>
      </c>
      <c r="P584" s="30">
        <f t="shared" si="149"/>
        <v>12</v>
      </c>
      <c r="Q584" s="31">
        <v>15</v>
      </c>
      <c r="R584" s="31">
        <v>50000</v>
      </c>
      <c r="S584" s="31">
        <f t="shared" si="156"/>
        <v>300000</v>
      </c>
      <c r="T584" s="32">
        <f>0</f>
        <v>0</v>
      </c>
      <c r="U584" s="31">
        <f t="shared" si="150"/>
        <v>0</v>
      </c>
      <c r="V584" s="30">
        <f t="shared" si="151"/>
        <v>0</v>
      </c>
      <c r="W584" s="30">
        <f t="shared" si="157"/>
        <v>0</v>
      </c>
      <c r="X584" s="31">
        <f t="shared" si="153"/>
        <v>0</v>
      </c>
    </row>
    <row r="585" spans="2:24" ht="15" thickBot="1" x14ac:dyDescent="0.35">
      <c r="B585" s="58" t="s">
        <v>32</v>
      </c>
      <c r="C585" s="34">
        <f t="shared" si="144"/>
        <v>2021</v>
      </c>
      <c r="D585" s="35">
        <v>44197</v>
      </c>
      <c r="E585" s="25">
        <f t="shared" si="145"/>
        <v>1</v>
      </c>
      <c r="F585" s="28">
        <f>0</f>
        <v>0</v>
      </c>
      <c r="G585" s="26">
        <f t="shared" si="147"/>
        <v>15</v>
      </c>
      <c r="H585" s="25">
        <f t="shared" si="146"/>
        <v>8715</v>
      </c>
      <c r="I585" s="25">
        <f t="shared" si="154"/>
        <v>26600</v>
      </c>
      <c r="J585" s="37">
        <v>0</v>
      </c>
      <c r="K585" s="41">
        <f t="shared" si="155"/>
        <v>5676.6663827616585</v>
      </c>
      <c r="L585" s="28">
        <f t="shared" si="158"/>
        <v>10.594500000000153</v>
      </c>
      <c r="M585" s="31">
        <f t="shared" si="159"/>
        <v>40915.429875200069</v>
      </c>
      <c r="N585" s="29">
        <f t="shared" si="152"/>
        <v>2.9999999999999997E-4</v>
      </c>
      <c r="O585" s="30">
        <f t="shared" si="148"/>
        <v>139.02000000000001</v>
      </c>
      <c r="P585" s="30">
        <f t="shared" si="149"/>
        <v>10</v>
      </c>
      <c r="Q585" s="31">
        <v>15</v>
      </c>
      <c r="R585" s="31">
        <v>50000</v>
      </c>
      <c r="S585" s="31">
        <f t="shared" si="156"/>
        <v>300000</v>
      </c>
      <c r="T585" s="32">
        <f>0</f>
        <v>0</v>
      </c>
      <c r="U585" s="31">
        <f t="shared" si="150"/>
        <v>0</v>
      </c>
      <c r="V585" s="30">
        <f t="shared" si="151"/>
        <v>0</v>
      </c>
      <c r="W585" s="30">
        <f t="shared" si="157"/>
        <v>0</v>
      </c>
      <c r="X585" s="31">
        <f t="shared" si="153"/>
        <v>0</v>
      </c>
    </row>
    <row r="586" spans="2:24" ht="15" thickBot="1" x14ac:dyDescent="0.35">
      <c r="B586" s="58" t="s">
        <v>32</v>
      </c>
      <c r="C586" s="34">
        <f t="shared" si="144"/>
        <v>2021</v>
      </c>
      <c r="D586" s="35">
        <v>44198</v>
      </c>
      <c r="E586" s="25">
        <f t="shared" si="145"/>
        <v>1</v>
      </c>
      <c r="F586" s="28">
        <f>0</f>
        <v>0</v>
      </c>
      <c r="G586" s="26">
        <f t="shared" si="147"/>
        <v>15</v>
      </c>
      <c r="H586" s="25">
        <f t="shared" si="146"/>
        <v>8730</v>
      </c>
      <c r="I586" s="25">
        <f t="shared" si="154"/>
        <v>26600</v>
      </c>
      <c r="J586" s="37">
        <v>0</v>
      </c>
      <c r="K586" s="41">
        <f t="shared" si="155"/>
        <v>5687.2653827616587</v>
      </c>
      <c r="L586" s="28">
        <f t="shared" si="158"/>
        <v>10.59900000000016</v>
      </c>
      <c r="M586" s="31">
        <f t="shared" si="159"/>
        <v>42388.902855200089</v>
      </c>
      <c r="N586" s="29">
        <f t="shared" si="152"/>
        <v>2.9999999999999997E-4</v>
      </c>
      <c r="O586" s="30">
        <f t="shared" si="148"/>
        <v>139.02000000000001</v>
      </c>
      <c r="P586" s="30">
        <f t="shared" si="149"/>
        <v>10</v>
      </c>
      <c r="Q586" s="31">
        <v>15</v>
      </c>
      <c r="R586" s="31">
        <v>50000</v>
      </c>
      <c r="S586" s="31">
        <f t="shared" si="156"/>
        <v>300000</v>
      </c>
      <c r="T586" s="32">
        <f>0</f>
        <v>0</v>
      </c>
      <c r="U586" s="31">
        <f t="shared" si="150"/>
        <v>0</v>
      </c>
      <c r="V586" s="30">
        <f t="shared" si="151"/>
        <v>0</v>
      </c>
      <c r="W586" s="30">
        <f t="shared" si="157"/>
        <v>0</v>
      </c>
      <c r="X586" s="31">
        <f t="shared" si="153"/>
        <v>0</v>
      </c>
    </row>
    <row r="587" spans="2:24" ht="15" thickBot="1" x14ac:dyDescent="0.35">
      <c r="B587" s="58" t="s">
        <v>32</v>
      </c>
      <c r="C587" s="34">
        <f t="shared" si="144"/>
        <v>2021</v>
      </c>
      <c r="D587" s="35">
        <v>44199</v>
      </c>
      <c r="E587" s="25">
        <f t="shared" si="145"/>
        <v>1</v>
      </c>
      <c r="F587" s="28">
        <f>0</f>
        <v>0</v>
      </c>
      <c r="G587" s="26">
        <f t="shared" si="147"/>
        <v>15</v>
      </c>
      <c r="H587" s="25">
        <f t="shared" si="146"/>
        <v>8745</v>
      </c>
      <c r="I587" s="25">
        <f t="shared" si="154"/>
        <v>26600</v>
      </c>
      <c r="J587" s="37">
        <v>0</v>
      </c>
      <c r="K587" s="41">
        <f t="shared" si="155"/>
        <v>5697.8688827616588</v>
      </c>
      <c r="L587" s="28">
        <f t="shared" si="158"/>
        <v>10.603500000000167</v>
      </c>
      <c r="M587" s="31">
        <f t="shared" si="159"/>
        <v>43863.001425200113</v>
      </c>
      <c r="N587" s="29">
        <f t="shared" si="152"/>
        <v>2.9999999999999997E-4</v>
      </c>
      <c r="O587" s="30">
        <f t="shared" si="148"/>
        <v>139.02000000000001</v>
      </c>
      <c r="P587" s="30">
        <f t="shared" si="149"/>
        <v>10</v>
      </c>
      <c r="Q587" s="31">
        <v>15</v>
      </c>
      <c r="R587" s="31">
        <v>50000</v>
      </c>
      <c r="S587" s="31">
        <f t="shared" si="156"/>
        <v>300000</v>
      </c>
      <c r="T587" s="32">
        <f>0</f>
        <v>0</v>
      </c>
      <c r="U587" s="31">
        <f t="shared" si="150"/>
        <v>0</v>
      </c>
      <c r="V587" s="30">
        <f t="shared" si="151"/>
        <v>0</v>
      </c>
      <c r="W587" s="30">
        <f t="shared" si="157"/>
        <v>0</v>
      </c>
      <c r="X587" s="31">
        <f t="shared" si="153"/>
        <v>0</v>
      </c>
    </row>
    <row r="588" spans="2:24" ht="15" thickBot="1" x14ac:dyDescent="0.35">
      <c r="B588" s="58" t="s">
        <v>32</v>
      </c>
      <c r="C588" s="34">
        <f t="shared" si="144"/>
        <v>2021</v>
      </c>
      <c r="D588" s="35">
        <v>44200</v>
      </c>
      <c r="E588" s="25">
        <f t="shared" si="145"/>
        <v>1</v>
      </c>
      <c r="F588" s="28">
        <f>0</f>
        <v>0</v>
      </c>
      <c r="G588" s="26">
        <f t="shared" si="147"/>
        <v>15</v>
      </c>
      <c r="H588" s="25">
        <f t="shared" si="146"/>
        <v>8760</v>
      </c>
      <c r="I588" s="25">
        <f t="shared" si="154"/>
        <v>26600</v>
      </c>
      <c r="J588" s="37">
        <v>0</v>
      </c>
      <c r="K588" s="41">
        <f t="shared" si="155"/>
        <v>5708.476882761659</v>
      </c>
      <c r="L588" s="28">
        <f t="shared" si="158"/>
        <v>10.608000000000175</v>
      </c>
      <c r="M588" s="31">
        <f t="shared" si="159"/>
        <v>45337.72558520014</v>
      </c>
      <c r="N588" s="29">
        <f t="shared" si="152"/>
        <v>2.9999999999999997E-4</v>
      </c>
      <c r="O588" s="30">
        <f t="shared" si="148"/>
        <v>139.02000000000001</v>
      </c>
      <c r="P588" s="30">
        <f t="shared" si="149"/>
        <v>10</v>
      </c>
      <c r="Q588" s="31">
        <v>15</v>
      </c>
      <c r="R588" s="31">
        <v>50000</v>
      </c>
      <c r="S588" s="31">
        <f t="shared" si="156"/>
        <v>300000</v>
      </c>
      <c r="T588" s="32">
        <f>0</f>
        <v>0</v>
      </c>
      <c r="U588" s="31">
        <f t="shared" si="150"/>
        <v>0</v>
      </c>
      <c r="V588" s="30">
        <f t="shared" si="151"/>
        <v>0</v>
      </c>
      <c r="W588" s="30">
        <f t="shared" si="157"/>
        <v>0</v>
      </c>
      <c r="X588" s="31">
        <f t="shared" si="153"/>
        <v>0</v>
      </c>
    </row>
    <row r="589" spans="2:24" ht="15" thickBot="1" x14ac:dyDescent="0.35">
      <c r="B589" s="58" t="s">
        <v>32</v>
      </c>
      <c r="C589" s="34">
        <f t="shared" si="144"/>
        <v>2021</v>
      </c>
      <c r="D589" s="35">
        <v>44201</v>
      </c>
      <c r="E589" s="25">
        <f t="shared" si="145"/>
        <v>1</v>
      </c>
      <c r="F589" s="28">
        <f>0</f>
        <v>0</v>
      </c>
      <c r="G589" s="26">
        <f t="shared" si="147"/>
        <v>15</v>
      </c>
      <c r="H589" s="25">
        <f t="shared" si="146"/>
        <v>8775</v>
      </c>
      <c r="I589" s="25">
        <f t="shared" si="154"/>
        <v>26600</v>
      </c>
      <c r="J589" s="37">
        <v>0</v>
      </c>
      <c r="K589" s="41">
        <f t="shared" si="155"/>
        <v>5719.0893827616592</v>
      </c>
      <c r="L589" s="28">
        <f t="shared" si="158"/>
        <v>10.612500000000182</v>
      </c>
      <c r="M589" s="31">
        <f t="shared" si="159"/>
        <v>46813.075335200163</v>
      </c>
      <c r="N589" s="29">
        <f t="shared" si="152"/>
        <v>2.9999999999999997E-4</v>
      </c>
      <c r="O589" s="30">
        <f t="shared" si="148"/>
        <v>139.02000000000001</v>
      </c>
      <c r="P589" s="30">
        <f t="shared" si="149"/>
        <v>10</v>
      </c>
      <c r="Q589" s="31">
        <v>15</v>
      </c>
      <c r="R589" s="31">
        <v>50000</v>
      </c>
      <c r="S589" s="31">
        <f t="shared" si="156"/>
        <v>300000</v>
      </c>
      <c r="T589" s="32">
        <f>0</f>
        <v>0</v>
      </c>
      <c r="U589" s="31">
        <f t="shared" si="150"/>
        <v>0</v>
      </c>
      <c r="V589" s="30">
        <f t="shared" si="151"/>
        <v>0</v>
      </c>
      <c r="W589" s="30">
        <f t="shared" si="157"/>
        <v>0</v>
      </c>
      <c r="X589" s="31">
        <f t="shared" si="153"/>
        <v>0</v>
      </c>
    </row>
    <row r="590" spans="2:24" ht="15" thickBot="1" x14ac:dyDescent="0.35">
      <c r="B590" s="58" t="s">
        <v>32</v>
      </c>
      <c r="C590" s="34">
        <f t="shared" si="144"/>
        <v>2021</v>
      </c>
      <c r="D590" s="35">
        <v>44202</v>
      </c>
      <c r="E590" s="25">
        <f t="shared" si="145"/>
        <v>1</v>
      </c>
      <c r="F590" s="28">
        <f>0</f>
        <v>0</v>
      </c>
      <c r="G590" s="26">
        <f t="shared" si="147"/>
        <v>15</v>
      </c>
      <c r="H590" s="25">
        <f t="shared" si="146"/>
        <v>8790</v>
      </c>
      <c r="I590" s="25">
        <f t="shared" si="154"/>
        <v>26600</v>
      </c>
      <c r="J590" s="37">
        <v>0</v>
      </c>
      <c r="K590" s="41">
        <f t="shared" si="155"/>
        <v>5729.7063827616594</v>
      </c>
      <c r="L590" s="28">
        <f t="shared" si="158"/>
        <v>10.617000000000189</v>
      </c>
      <c r="M590" s="31">
        <f t="shared" si="159"/>
        <v>48289.050675200189</v>
      </c>
      <c r="N590" s="29">
        <f t="shared" si="152"/>
        <v>2.9999999999999997E-4</v>
      </c>
      <c r="O590" s="30">
        <f t="shared" si="148"/>
        <v>139.02000000000001</v>
      </c>
      <c r="P590" s="30">
        <f t="shared" si="149"/>
        <v>10</v>
      </c>
      <c r="Q590" s="31">
        <v>15</v>
      </c>
      <c r="R590" s="31">
        <v>50000</v>
      </c>
      <c r="S590" s="31">
        <f t="shared" si="156"/>
        <v>300000</v>
      </c>
      <c r="T590" s="32">
        <f>0</f>
        <v>0</v>
      </c>
      <c r="U590" s="31">
        <f t="shared" si="150"/>
        <v>0</v>
      </c>
      <c r="V590" s="30">
        <f t="shared" si="151"/>
        <v>0</v>
      </c>
      <c r="W590" s="30">
        <f t="shared" si="157"/>
        <v>0</v>
      </c>
      <c r="X590" s="31">
        <f t="shared" si="153"/>
        <v>0</v>
      </c>
    </row>
    <row r="591" spans="2:24" ht="15" thickBot="1" x14ac:dyDescent="0.35">
      <c r="B591" s="58" t="s">
        <v>32</v>
      </c>
      <c r="C591" s="34">
        <f t="shared" si="144"/>
        <v>2021</v>
      </c>
      <c r="D591" s="35">
        <v>44203</v>
      </c>
      <c r="E591" s="25">
        <f t="shared" si="145"/>
        <v>1</v>
      </c>
      <c r="F591" s="28">
        <f>0</f>
        <v>0</v>
      </c>
      <c r="G591" s="26">
        <f t="shared" si="147"/>
        <v>15</v>
      </c>
      <c r="H591" s="25">
        <f t="shared" si="146"/>
        <v>8805</v>
      </c>
      <c r="I591" s="25">
        <f t="shared" si="154"/>
        <v>26600</v>
      </c>
      <c r="J591" s="37">
        <v>0</v>
      </c>
      <c r="K591" s="41">
        <f t="shared" si="155"/>
        <v>5740.3278827616596</v>
      </c>
      <c r="L591" s="28">
        <f t="shared" si="158"/>
        <v>10.621500000000196</v>
      </c>
      <c r="M591" s="31">
        <f t="shared" si="159"/>
        <v>49765.651605200219</v>
      </c>
      <c r="N591" s="29">
        <f t="shared" si="152"/>
        <v>2.9999999999999997E-4</v>
      </c>
      <c r="O591" s="30">
        <f t="shared" si="148"/>
        <v>139.02000000000001</v>
      </c>
      <c r="P591" s="30">
        <f t="shared" si="149"/>
        <v>10</v>
      </c>
      <c r="Q591" s="31">
        <v>15</v>
      </c>
      <c r="R591" s="31">
        <v>50000</v>
      </c>
      <c r="S591" s="31">
        <f t="shared" si="156"/>
        <v>300000</v>
      </c>
      <c r="T591" s="32">
        <f>0</f>
        <v>0</v>
      </c>
      <c r="U591" s="31">
        <f t="shared" si="150"/>
        <v>0</v>
      </c>
      <c r="V591" s="30">
        <f t="shared" si="151"/>
        <v>0</v>
      </c>
      <c r="W591" s="30">
        <f t="shared" si="157"/>
        <v>0</v>
      </c>
      <c r="X591" s="31">
        <f t="shared" si="153"/>
        <v>0</v>
      </c>
    </row>
    <row r="592" spans="2:24" ht="15" thickBot="1" x14ac:dyDescent="0.35">
      <c r="B592" s="58" t="s">
        <v>32</v>
      </c>
      <c r="C592" s="34">
        <f t="shared" si="144"/>
        <v>2021</v>
      </c>
      <c r="D592" s="35">
        <v>44204</v>
      </c>
      <c r="E592" s="25">
        <f t="shared" si="145"/>
        <v>1</v>
      </c>
      <c r="F592" s="28">
        <f>0</f>
        <v>0</v>
      </c>
      <c r="G592" s="26">
        <f t="shared" si="147"/>
        <v>15</v>
      </c>
      <c r="H592" s="25">
        <f t="shared" si="146"/>
        <v>8820</v>
      </c>
      <c r="I592" s="25">
        <f t="shared" si="154"/>
        <v>26600</v>
      </c>
      <c r="J592" s="37">
        <v>0</v>
      </c>
      <c r="K592" s="41">
        <f t="shared" si="155"/>
        <v>5750.9538827616598</v>
      </c>
      <c r="L592" s="28">
        <f t="shared" si="158"/>
        <v>10.626000000000204</v>
      </c>
      <c r="M592" s="31">
        <f t="shared" si="159"/>
        <v>51242.878125200245</v>
      </c>
      <c r="N592" s="29">
        <f t="shared" si="152"/>
        <v>2.9999999999999997E-4</v>
      </c>
      <c r="O592" s="30">
        <f t="shared" si="148"/>
        <v>139.02000000000001</v>
      </c>
      <c r="P592" s="30">
        <f t="shared" si="149"/>
        <v>10</v>
      </c>
      <c r="Q592" s="31">
        <v>15</v>
      </c>
      <c r="R592" s="31">
        <v>50000</v>
      </c>
      <c r="S592" s="31">
        <f t="shared" si="156"/>
        <v>300000</v>
      </c>
      <c r="T592" s="32">
        <f>0</f>
        <v>0</v>
      </c>
      <c r="U592" s="31">
        <f t="shared" si="150"/>
        <v>0</v>
      </c>
      <c r="V592" s="30">
        <f t="shared" si="151"/>
        <v>0</v>
      </c>
      <c r="W592" s="30">
        <f t="shared" si="157"/>
        <v>0</v>
      </c>
      <c r="X592" s="31">
        <f t="shared" si="153"/>
        <v>0</v>
      </c>
    </row>
    <row r="593" spans="2:24" ht="15" thickBot="1" x14ac:dyDescent="0.35">
      <c r="B593" s="58" t="s">
        <v>32</v>
      </c>
      <c r="C593" s="34">
        <f t="shared" si="144"/>
        <v>2021</v>
      </c>
      <c r="D593" s="35">
        <v>44205</v>
      </c>
      <c r="E593" s="25">
        <f t="shared" si="145"/>
        <v>1</v>
      </c>
      <c r="F593" s="28">
        <f>0</f>
        <v>0</v>
      </c>
      <c r="G593" s="26">
        <f t="shared" si="147"/>
        <v>15</v>
      </c>
      <c r="H593" s="25">
        <f t="shared" si="146"/>
        <v>8835</v>
      </c>
      <c r="I593" s="25">
        <f t="shared" si="154"/>
        <v>26600</v>
      </c>
      <c r="J593" s="37">
        <v>0</v>
      </c>
      <c r="K593" s="41">
        <f t="shared" si="155"/>
        <v>5761.58438276166</v>
      </c>
      <c r="L593" s="28">
        <f t="shared" si="158"/>
        <v>10.630500000000211</v>
      </c>
      <c r="M593" s="31">
        <f t="shared" si="159"/>
        <v>52720.730235200273</v>
      </c>
      <c r="N593" s="29">
        <f t="shared" si="152"/>
        <v>2.9999999999999997E-4</v>
      </c>
      <c r="O593" s="30">
        <f t="shared" si="148"/>
        <v>139.02000000000001</v>
      </c>
      <c r="P593" s="30">
        <f t="shared" si="149"/>
        <v>10</v>
      </c>
      <c r="Q593" s="31">
        <v>15</v>
      </c>
      <c r="R593" s="31">
        <v>50000</v>
      </c>
      <c r="S593" s="31">
        <f t="shared" si="156"/>
        <v>300000</v>
      </c>
      <c r="T593" s="32">
        <f>0</f>
        <v>0</v>
      </c>
      <c r="U593" s="31">
        <f t="shared" si="150"/>
        <v>0</v>
      </c>
      <c r="V593" s="30">
        <f t="shared" si="151"/>
        <v>0</v>
      </c>
      <c r="W593" s="30">
        <f t="shared" si="157"/>
        <v>0</v>
      </c>
      <c r="X593" s="31">
        <f t="shared" si="153"/>
        <v>0</v>
      </c>
    </row>
    <row r="594" spans="2:24" ht="15" thickBot="1" x14ac:dyDescent="0.35">
      <c r="B594" s="58" t="s">
        <v>32</v>
      </c>
      <c r="C594" s="34">
        <f t="shared" si="144"/>
        <v>2021</v>
      </c>
      <c r="D594" s="35">
        <v>44206</v>
      </c>
      <c r="E594" s="25">
        <f t="shared" si="145"/>
        <v>1</v>
      </c>
      <c r="F594" s="28">
        <f>0</f>
        <v>0</v>
      </c>
      <c r="G594" s="26">
        <f t="shared" si="147"/>
        <v>15</v>
      </c>
      <c r="H594" s="25">
        <f t="shared" si="146"/>
        <v>8850</v>
      </c>
      <c r="I594" s="25">
        <f t="shared" si="154"/>
        <v>26600</v>
      </c>
      <c r="J594" s="37">
        <v>0</v>
      </c>
      <c r="K594" s="41">
        <f t="shared" si="155"/>
        <v>5772.2193827616602</v>
      </c>
      <c r="L594" s="28">
        <f t="shared" si="158"/>
        <v>10.635000000000218</v>
      </c>
      <c r="M594" s="31">
        <f t="shared" si="159"/>
        <v>54199.207935200306</v>
      </c>
      <c r="N594" s="29">
        <f t="shared" si="152"/>
        <v>2.9999999999999997E-4</v>
      </c>
      <c r="O594" s="30">
        <f t="shared" si="148"/>
        <v>139.02000000000001</v>
      </c>
      <c r="P594" s="30">
        <f t="shared" si="149"/>
        <v>10</v>
      </c>
      <c r="Q594" s="31">
        <v>15</v>
      </c>
      <c r="R594" s="31">
        <v>50000</v>
      </c>
      <c r="S594" s="31">
        <f t="shared" si="156"/>
        <v>300000</v>
      </c>
      <c r="T594" s="32">
        <f>0</f>
        <v>0</v>
      </c>
      <c r="U594" s="31">
        <f t="shared" si="150"/>
        <v>0</v>
      </c>
      <c r="V594" s="30">
        <f t="shared" si="151"/>
        <v>0</v>
      </c>
      <c r="W594" s="30">
        <f t="shared" si="157"/>
        <v>0</v>
      </c>
      <c r="X594" s="31">
        <f t="shared" si="153"/>
        <v>0</v>
      </c>
    </row>
    <row r="595" spans="2:24" ht="15" thickBot="1" x14ac:dyDescent="0.35">
      <c r="B595" s="58" t="s">
        <v>32</v>
      </c>
      <c r="C595" s="34">
        <f t="shared" si="144"/>
        <v>2021</v>
      </c>
      <c r="D595" s="35">
        <v>44207</v>
      </c>
      <c r="E595" s="25">
        <f t="shared" si="145"/>
        <v>1</v>
      </c>
      <c r="F595" s="28">
        <f>0</f>
        <v>0</v>
      </c>
      <c r="G595" s="26">
        <f t="shared" si="147"/>
        <v>15</v>
      </c>
      <c r="H595" s="25">
        <f t="shared" si="146"/>
        <v>8865</v>
      </c>
      <c r="I595" s="25">
        <f t="shared" si="154"/>
        <v>26600</v>
      </c>
      <c r="J595" s="37">
        <v>0</v>
      </c>
      <c r="K595" s="41">
        <f t="shared" si="155"/>
        <v>5782.8588827616604</v>
      </c>
      <c r="L595" s="28">
        <f t="shared" si="158"/>
        <v>10.639500000000226</v>
      </c>
      <c r="M595" s="31">
        <f t="shared" si="159"/>
        <v>55678.311225200334</v>
      </c>
      <c r="N595" s="29">
        <f t="shared" si="152"/>
        <v>2.9999999999999997E-4</v>
      </c>
      <c r="O595" s="30">
        <f t="shared" si="148"/>
        <v>139.02000000000001</v>
      </c>
      <c r="P595" s="30">
        <f t="shared" si="149"/>
        <v>10</v>
      </c>
      <c r="Q595" s="31">
        <v>15</v>
      </c>
      <c r="R595" s="31">
        <v>50000</v>
      </c>
      <c r="S595" s="31">
        <f t="shared" si="156"/>
        <v>300000</v>
      </c>
      <c r="T595" s="32">
        <f>0</f>
        <v>0</v>
      </c>
      <c r="U595" s="31">
        <f t="shared" si="150"/>
        <v>0</v>
      </c>
      <c r="V595" s="30">
        <f t="shared" si="151"/>
        <v>0</v>
      </c>
      <c r="W595" s="30">
        <f t="shared" si="157"/>
        <v>0</v>
      </c>
      <c r="X595" s="31">
        <f t="shared" si="153"/>
        <v>0</v>
      </c>
    </row>
    <row r="596" spans="2:24" ht="15" thickBot="1" x14ac:dyDescent="0.35">
      <c r="B596" s="58" t="s">
        <v>32</v>
      </c>
      <c r="C596" s="34">
        <f t="shared" si="144"/>
        <v>2021</v>
      </c>
      <c r="D596" s="35">
        <v>44208</v>
      </c>
      <c r="E596" s="25">
        <f t="shared" si="145"/>
        <v>1</v>
      </c>
      <c r="F596" s="28">
        <f>0</f>
        <v>0</v>
      </c>
      <c r="G596" s="26">
        <f t="shared" si="147"/>
        <v>15</v>
      </c>
      <c r="H596" s="25">
        <f t="shared" si="146"/>
        <v>8880</v>
      </c>
      <c r="I596" s="25">
        <f t="shared" si="154"/>
        <v>26600</v>
      </c>
      <c r="J596" s="37">
        <v>0</v>
      </c>
      <c r="K596" s="41">
        <f t="shared" si="155"/>
        <v>5793.5028827616607</v>
      </c>
      <c r="L596" s="28">
        <f t="shared" si="158"/>
        <v>10.644000000000233</v>
      </c>
      <c r="M596" s="31">
        <f t="shared" si="159"/>
        <v>57158.040105200365</v>
      </c>
      <c r="N596" s="29">
        <f t="shared" si="152"/>
        <v>2.9999999999999997E-4</v>
      </c>
      <c r="O596" s="30">
        <f t="shared" si="148"/>
        <v>139.02000000000001</v>
      </c>
      <c r="P596" s="30">
        <f t="shared" si="149"/>
        <v>10</v>
      </c>
      <c r="Q596" s="31">
        <v>15</v>
      </c>
      <c r="R596" s="31">
        <v>50000</v>
      </c>
      <c r="S596" s="31">
        <f t="shared" si="156"/>
        <v>300000</v>
      </c>
      <c r="T596" s="32">
        <f>0</f>
        <v>0</v>
      </c>
      <c r="U596" s="31">
        <f t="shared" si="150"/>
        <v>0</v>
      </c>
      <c r="V596" s="30">
        <f t="shared" si="151"/>
        <v>0</v>
      </c>
      <c r="W596" s="30">
        <f t="shared" si="157"/>
        <v>0</v>
      </c>
      <c r="X596" s="31">
        <f t="shared" si="153"/>
        <v>0</v>
      </c>
    </row>
    <row r="597" spans="2:24" ht="15" thickBot="1" x14ac:dyDescent="0.35">
      <c r="B597" s="58" t="s">
        <v>32</v>
      </c>
      <c r="C597" s="34">
        <f t="shared" si="144"/>
        <v>2021</v>
      </c>
      <c r="D597" s="35">
        <v>44209</v>
      </c>
      <c r="E597" s="25">
        <f t="shared" si="145"/>
        <v>1</v>
      </c>
      <c r="F597" s="28">
        <f>0</f>
        <v>0</v>
      </c>
      <c r="G597" s="26">
        <f t="shared" si="147"/>
        <v>15</v>
      </c>
      <c r="H597" s="25">
        <f t="shared" si="146"/>
        <v>8895</v>
      </c>
      <c r="I597" s="25">
        <f t="shared" si="154"/>
        <v>26600</v>
      </c>
      <c r="J597" s="37">
        <v>0</v>
      </c>
      <c r="K597" s="41">
        <f t="shared" si="155"/>
        <v>5804.1513827616609</v>
      </c>
      <c r="L597" s="28">
        <f t="shared" si="158"/>
        <v>10.64850000000024</v>
      </c>
      <c r="M597" s="31">
        <f t="shared" si="159"/>
        <v>58638.3945752004</v>
      </c>
      <c r="N597" s="29">
        <f t="shared" si="152"/>
        <v>2.9999999999999997E-4</v>
      </c>
      <c r="O597" s="30">
        <f t="shared" si="148"/>
        <v>139.02000000000001</v>
      </c>
      <c r="P597" s="30">
        <f t="shared" si="149"/>
        <v>10</v>
      </c>
      <c r="Q597" s="31">
        <v>15</v>
      </c>
      <c r="R597" s="31">
        <v>50000</v>
      </c>
      <c r="S597" s="31">
        <f t="shared" si="156"/>
        <v>300000</v>
      </c>
      <c r="T597" s="32">
        <f>0</f>
        <v>0</v>
      </c>
      <c r="U597" s="31">
        <f t="shared" si="150"/>
        <v>0</v>
      </c>
      <c r="V597" s="30">
        <f t="shared" si="151"/>
        <v>0</v>
      </c>
      <c r="W597" s="30">
        <f t="shared" si="157"/>
        <v>0</v>
      </c>
      <c r="X597" s="31">
        <f t="shared" si="153"/>
        <v>0</v>
      </c>
    </row>
    <row r="598" spans="2:24" ht="15" thickBot="1" x14ac:dyDescent="0.35">
      <c r="B598" s="58" t="s">
        <v>32</v>
      </c>
      <c r="C598" s="34">
        <f t="shared" si="144"/>
        <v>2021</v>
      </c>
      <c r="D598" s="35">
        <v>44210</v>
      </c>
      <c r="E598" s="25">
        <f t="shared" si="145"/>
        <v>1</v>
      </c>
      <c r="F598" s="28">
        <f>0</f>
        <v>0</v>
      </c>
      <c r="G598" s="26">
        <f t="shared" si="147"/>
        <v>15</v>
      </c>
      <c r="H598" s="25">
        <f t="shared" si="146"/>
        <v>8910</v>
      </c>
      <c r="I598" s="25">
        <f t="shared" si="154"/>
        <v>26600</v>
      </c>
      <c r="J598" s="37">
        <v>0</v>
      </c>
      <c r="K598" s="41">
        <f t="shared" si="155"/>
        <v>5814.8043827616611</v>
      </c>
      <c r="L598" s="28">
        <f t="shared" si="158"/>
        <v>10.653000000000247</v>
      </c>
      <c r="M598" s="31">
        <f t="shared" si="159"/>
        <v>60119.374635200438</v>
      </c>
      <c r="N598" s="29">
        <f t="shared" si="152"/>
        <v>2.9999999999999997E-4</v>
      </c>
      <c r="O598" s="30">
        <f t="shared" si="148"/>
        <v>139.02000000000001</v>
      </c>
      <c r="P598" s="30">
        <f t="shared" si="149"/>
        <v>10</v>
      </c>
      <c r="Q598" s="31">
        <v>15</v>
      </c>
      <c r="R598" s="31">
        <v>50000</v>
      </c>
      <c r="S598" s="31">
        <f t="shared" si="156"/>
        <v>300000</v>
      </c>
      <c r="T598" s="32">
        <f>0</f>
        <v>0</v>
      </c>
      <c r="U598" s="31">
        <f t="shared" si="150"/>
        <v>0</v>
      </c>
      <c r="V598" s="30">
        <f t="shared" si="151"/>
        <v>0</v>
      </c>
      <c r="W598" s="30">
        <f t="shared" si="157"/>
        <v>0</v>
      </c>
      <c r="X598" s="31">
        <f t="shared" si="153"/>
        <v>0</v>
      </c>
    </row>
    <row r="599" spans="2:24" ht="15" thickBot="1" x14ac:dyDescent="0.35">
      <c r="B599" s="58" t="s">
        <v>32</v>
      </c>
      <c r="C599" s="34">
        <f t="shared" si="144"/>
        <v>2021</v>
      </c>
      <c r="D599" s="35">
        <v>44211</v>
      </c>
      <c r="E599" s="25">
        <f t="shared" si="145"/>
        <v>1</v>
      </c>
      <c r="F599" s="28">
        <f>0</f>
        <v>0</v>
      </c>
      <c r="G599" s="26">
        <f t="shared" si="147"/>
        <v>15</v>
      </c>
      <c r="H599" s="25">
        <f t="shared" si="146"/>
        <v>8925</v>
      </c>
      <c r="I599" s="25">
        <f t="shared" si="154"/>
        <v>26600</v>
      </c>
      <c r="J599" s="37">
        <v>0</v>
      </c>
      <c r="K599" s="41">
        <f t="shared" si="155"/>
        <v>5825.4618827616614</v>
      </c>
      <c r="L599" s="28">
        <f t="shared" si="158"/>
        <v>10.657500000000255</v>
      </c>
      <c r="M599" s="31">
        <f t="shared" si="159"/>
        <v>61600.980285200472</v>
      </c>
      <c r="N599" s="29">
        <f t="shared" si="152"/>
        <v>2.9999999999999997E-4</v>
      </c>
      <c r="O599" s="30">
        <f t="shared" si="148"/>
        <v>139.02000000000001</v>
      </c>
      <c r="P599" s="30">
        <f t="shared" si="149"/>
        <v>10</v>
      </c>
      <c r="Q599" s="31">
        <v>15</v>
      </c>
      <c r="R599" s="31">
        <v>50000</v>
      </c>
      <c r="S599" s="31">
        <f t="shared" si="156"/>
        <v>300000</v>
      </c>
      <c r="T599" s="32">
        <f>0</f>
        <v>0</v>
      </c>
      <c r="U599" s="31">
        <f t="shared" si="150"/>
        <v>0</v>
      </c>
      <c r="V599" s="30">
        <f t="shared" si="151"/>
        <v>0</v>
      </c>
      <c r="W599" s="30">
        <f t="shared" si="157"/>
        <v>0</v>
      </c>
      <c r="X599" s="31">
        <f t="shared" si="153"/>
        <v>0</v>
      </c>
    </row>
    <row r="600" spans="2:24" ht="15" thickBot="1" x14ac:dyDescent="0.35">
      <c r="B600" s="58" t="s">
        <v>32</v>
      </c>
      <c r="C600" s="34">
        <f t="shared" si="144"/>
        <v>2021</v>
      </c>
      <c r="D600" s="35">
        <v>44212</v>
      </c>
      <c r="E600" s="25">
        <f t="shared" si="145"/>
        <v>1</v>
      </c>
      <c r="F600" s="28">
        <f>0</f>
        <v>0</v>
      </c>
      <c r="G600" s="26">
        <f t="shared" si="147"/>
        <v>15</v>
      </c>
      <c r="H600" s="25">
        <f t="shared" si="146"/>
        <v>8940</v>
      </c>
      <c r="I600" s="25">
        <f t="shared" si="154"/>
        <v>26600</v>
      </c>
      <c r="J600" s="37">
        <v>0</v>
      </c>
      <c r="K600" s="41">
        <f t="shared" si="155"/>
        <v>5836.1238827616617</v>
      </c>
      <c r="L600" s="28">
        <f t="shared" si="158"/>
        <v>10.662000000000262</v>
      </c>
      <c r="M600" s="31">
        <f t="shared" si="159"/>
        <v>63083.21152520051</v>
      </c>
      <c r="N600" s="29">
        <f t="shared" si="152"/>
        <v>2.9999999999999997E-4</v>
      </c>
      <c r="O600" s="30">
        <f t="shared" si="148"/>
        <v>139.02000000000001</v>
      </c>
      <c r="P600" s="30">
        <f t="shared" si="149"/>
        <v>10</v>
      </c>
      <c r="Q600" s="31">
        <v>15</v>
      </c>
      <c r="R600" s="31">
        <v>50000</v>
      </c>
      <c r="S600" s="31">
        <f t="shared" si="156"/>
        <v>300000</v>
      </c>
      <c r="T600" s="32">
        <f>0</f>
        <v>0</v>
      </c>
      <c r="U600" s="31">
        <f t="shared" si="150"/>
        <v>0</v>
      </c>
      <c r="V600" s="30">
        <f t="shared" si="151"/>
        <v>0</v>
      </c>
      <c r="W600" s="30">
        <f t="shared" si="157"/>
        <v>0</v>
      </c>
      <c r="X600" s="31">
        <f t="shared" si="153"/>
        <v>0</v>
      </c>
    </row>
    <row r="601" spans="2:24" ht="15" thickBot="1" x14ac:dyDescent="0.35">
      <c r="B601" s="58" t="s">
        <v>32</v>
      </c>
      <c r="C601" s="34">
        <f t="shared" si="144"/>
        <v>2021</v>
      </c>
      <c r="D601" s="35">
        <v>44213</v>
      </c>
      <c r="E601" s="25">
        <f t="shared" si="145"/>
        <v>1</v>
      </c>
      <c r="F601" s="28">
        <f>0</f>
        <v>0</v>
      </c>
      <c r="G601" s="26">
        <f t="shared" si="147"/>
        <v>15</v>
      </c>
      <c r="H601" s="25">
        <f t="shared" si="146"/>
        <v>8955</v>
      </c>
      <c r="I601" s="25">
        <f t="shared" si="154"/>
        <v>26600</v>
      </c>
      <c r="J601" s="37">
        <v>0</v>
      </c>
      <c r="K601" s="41">
        <f t="shared" si="155"/>
        <v>5846.7903827616619</v>
      </c>
      <c r="L601" s="28">
        <f t="shared" si="158"/>
        <v>10.666500000000269</v>
      </c>
      <c r="M601" s="31">
        <f t="shared" si="159"/>
        <v>64566.06835520055</v>
      </c>
      <c r="N601" s="29">
        <f t="shared" si="152"/>
        <v>2.9999999999999997E-4</v>
      </c>
      <c r="O601" s="30">
        <f t="shared" si="148"/>
        <v>139.02000000000001</v>
      </c>
      <c r="P601" s="30">
        <f t="shared" si="149"/>
        <v>10</v>
      </c>
      <c r="Q601" s="31">
        <v>15</v>
      </c>
      <c r="R601" s="31">
        <v>50000</v>
      </c>
      <c r="S601" s="31">
        <f t="shared" si="156"/>
        <v>300000</v>
      </c>
      <c r="T601" s="32">
        <f>0</f>
        <v>0</v>
      </c>
      <c r="U601" s="31">
        <f t="shared" si="150"/>
        <v>0</v>
      </c>
      <c r="V601" s="30">
        <f t="shared" si="151"/>
        <v>0</v>
      </c>
      <c r="W601" s="30">
        <f t="shared" si="157"/>
        <v>0</v>
      </c>
      <c r="X601" s="31">
        <f t="shared" si="153"/>
        <v>0</v>
      </c>
    </row>
    <row r="602" spans="2:24" ht="15" thickBot="1" x14ac:dyDescent="0.35">
      <c r="B602" s="58" t="s">
        <v>32</v>
      </c>
      <c r="C602" s="34">
        <f t="shared" si="144"/>
        <v>2021</v>
      </c>
      <c r="D602" s="35">
        <v>44214</v>
      </c>
      <c r="E602" s="25">
        <f t="shared" si="145"/>
        <v>1</v>
      </c>
      <c r="F602" s="28">
        <f>0</f>
        <v>0</v>
      </c>
      <c r="G602" s="26">
        <f t="shared" si="147"/>
        <v>15</v>
      </c>
      <c r="H602" s="25">
        <f t="shared" si="146"/>
        <v>8970</v>
      </c>
      <c r="I602" s="25">
        <f t="shared" si="154"/>
        <v>26600</v>
      </c>
      <c r="J602" s="37">
        <v>0</v>
      </c>
      <c r="K602" s="41">
        <f t="shared" si="155"/>
        <v>5857.4613827616622</v>
      </c>
      <c r="L602" s="28">
        <f t="shared" si="158"/>
        <v>10.671000000000276</v>
      </c>
      <c r="M602" s="31">
        <f t="shared" si="159"/>
        <v>66049.550775200594</v>
      </c>
      <c r="N602" s="29">
        <f t="shared" si="152"/>
        <v>2.9999999999999997E-4</v>
      </c>
      <c r="O602" s="30">
        <f t="shared" si="148"/>
        <v>139.02000000000001</v>
      </c>
      <c r="P602" s="30">
        <f t="shared" si="149"/>
        <v>10</v>
      </c>
      <c r="Q602" s="31">
        <v>15</v>
      </c>
      <c r="R602" s="31">
        <v>50000</v>
      </c>
      <c r="S602" s="31">
        <f t="shared" si="156"/>
        <v>300000</v>
      </c>
      <c r="T602" s="32">
        <f>0</f>
        <v>0</v>
      </c>
      <c r="U602" s="31">
        <f t="shared" si="150"/>
        <v>0</v>
      </c>
      <c r="V602" s="30">
        <f t="shared" si="151"/>
        <v>0</v>
      </c>
      <c r="W602" s="30">
        <f t="shared" si="157"/>
        <v>0</v>
      </c>
      <c r="X602" s="31">
        <f t="shared" si="153"/>
        <v>0</v>
      </c>
    </row>
    <row r="603" spans="2:24" ht="15" thickBot="1" x14ac:dyDescent="0.35">
      <c r="B603" s="58" t="s">
        <v>32</v>
      </c>
      <c r="C603" s="34">
        <f t="shared" si="144"/>
        <v>2021</v>
      </c>
      <c r="D603" s="35">
        <v>44215</v>
      </c>
      <c r="E603" s="25">
        <f t="shared" si="145"/>
        <v>1</v>
      </c>
      <c r="F603" s="28">
        <f>0</f>
        <v>0</v>
      </c>
      <c r="G603" s="26">
        <f t="shared" si="147"/>
        <v>15</v>
      </c>
      <c r="H603" s="25">
        <f t="shared" si="146"/>
        <v>8985</v>
      </c>
      <c r="I603" s="25">
        <f t="shared" si="154"/>
        <v>26600</v>
      </c>
      <c r="J603" s="37">
        <v>0</v>
      </c>
      <c r="K603" s="41">
        <f t="shared" si="155"/>
        <v>5868.1368827616625</v>
      </c>
      <c r="L603" s="28">
        <f t="shared" si="158"/>
        <v>10.675500000000284</v>
      </c>
      <c r="M603" s="31">
        <f t="shared" si="159"/>
        <v>67533.658785200634</v>
      </c>
      <c r="N603" s="29">
        <f t="shared" si="152"/>
        <v>2.9999999999999997E-4</v>
      </c>
      <c r="O603" s="30">
        <f t="shared" si="148"/>
        <v>139.02000000000001</v>
      </c>
      <c r="P603" s="30">
        <f t="shared" si="149"/>
        <v>10</v>
      </c>
      <c r="Q603" s="31">
        <v>15</v>
      </c>
      <c r="R603" s="31">
        <v>50000</v>
      </c>
      <c r="S603" s="31">
        <f t="shared" si="156"/>
        <v>300000</v>
      </c>
      <c r="T603" s="32">
        <f>0</f>
        <v>0</v>
      </c>
      <c r="U603" s="31">
        <f t="shared" si="150"/>
        <v>0</v>
      </c>
      <c r="V603" s="30">
        <f t="shared" si="151"/>
        <v>0</v>
      </c>
      <c r="W603" s="30">
        <f t="shared" si="157"/>
        <v>0</v>
      </c>
      <c r="X603" s="31">
        <f t="shared" si="153"/>
        <v>0</v>
      </c>
    </row>
    <row r="604" spans="2:24" ht="15" thickBot="1" x14ac:dyDescent="0.35">
      <c r="B604" s="58" t="s">
        <v>32</v>
      </c>
      <c r="C604" s="34">
        <f t="shared" si="144"/>
        <v>2021</v>
      </c>
      <c r="D604" s="35">
        <v>44216</v>
      </c>
      <c r="E604" s="25">
        <f t="shared" si="145"/>
        <v>1</v>
      </c>
      <c r="F604" s="28">
        <f>0</f>
        <v>0</v>
      </c>
      <c r="G604" s="26">
        <f t="shared" si="147"/>
        <v>15</v>
      </c>
      <c r="H604" s="25">
        <f t="shared" si="146"/>
        <v>9000</v>
      </c>
      <c r="I604" s="25">
        <f t="shared" si="154"/>
        <v>26600</v>
      </c>
      <c r="J604" s="37">
        <v>0</v>
      </c>
      <c r="K604" s="41">
        <f t="shared" si="155"/>
        <v>5878.8168827616628</v>
      </c>
      <c r="L604" s="28">
        <f t="shared" si="158"/>
        <v>10.680000000000291</v>
      </c>
      <c r="M604" s="31">
        <f t="shared" si="159"/>
        <v>69018.39238520067</v>
      </c>
      <c r="N604" s="29">
        <f t="shared" si="152"/>
        <v>2.9999999999999997E-4</v>
      </c>
      <c r="O604" s="30">
        <f t="shared" si="148"/>
        <v>139.02000000000001</v>
      </c>
      <c r="P604" s="30">
        <f t="shared" si="149"/>
        <v>10</v>
      </c>
      <c r="Q604" s="31">
        <v>15</v>
      </c>
      <c r="R604" s="31">
        <v>50000</v>
      </c>
      <c r="S604" s="31">
        <f t="shared" si="156"/>
        <v>300000</v>
      </c>
      <c r="T604" s="32">
        <f>0</f>
        <v>0</v>
      </c>
      <c r="U604" s="31">
        <f t="shared" si="150"/>
        <v>0</v>
      </c>
      <c r="V604" s="30">
        <f t="shared" si="151"/>
        <v>0</v>
      </c>
      <c r="W604" s="30">
        <f t="shared" si="157"/>
        <v>0</v>
      </c>
      <c r="X604" s="31">
        <f t="shared" si="153"/>
        <v>0</v>
      </c>
    </row>
    <row r="605" spans="2:24" ht="15" thickBot="1" x14ac:dyDescent="0.35">
      <c r="B605" s="58" t="s">
        <v>32</v>
      </c>
      <c r="C605" s="34">
        <f t="shared" si="144"/>
        <v>2021</v>
      </c>
      <c r="D605" s="35">
        <v>44217</v>
      </c>
      <c r="E605" s="25">
        <f t="shared" si="145"/>
        <v>1</v>
      </c>
      <c r="F605" s="28">
        <f>0</f>
        <v>0</v>
      </c>
      <c r="G605" s="26">
        <f t="shared" si="147"/>
        <v>15</v>
      </c>
      <c r="H605" s="25">
        <f t="shared" si="146"/>
        <v>9015</v>
      </c>
      <c r="I605" s="25">
        <f t="shared" si="154"/>
        <v>26600</v>
      </c>
      <c r="J605" s="37">
        <v>0</v>
      </c>
      <c r="K605" s="41">
        <f t="shared" si="155"/>
        <v>5889.5013827616631</v>
      </c>
      <c r="L605" s="28">
        <f t="shared" si="158"/>
        <v>10.684500000000298</v>
      </c>
      <c r="M605" s="31">
        <f t="shared" si="159"/>
        <v>70503.751575200717</v>
      </c>
      <c r="N605" s="29">
        <f t="shared" si="152"/>
        <v>2.9999999999999997E-4</v>
      </c>
      <c r="O605" s="30">
        <f t="shared" si="148"/>
        <v>139.02000000000001</v>
      </c>
      <c r="P605" s="30">
        <f t="shared" si="149"/>
        <v>10</v>
      </c>
      <c r="Q605" s="31">
        <v>15</v>
      </c>
      <c r="R605" s="31">
        <v>50000</v>
      </c>
      <c r="S605" s="31">
        <f t="shared" si="156"/>
        <v>300000</v>
      </c>
      <c r="T605" s="32">
        <f>0</f>
        <v>0</v>
      </c>
      <c r="U605" s="31">
        <f t="shared" si="150"/>
        <v>0</v>
      </c>
      <c r="V605" s="30">
        <f t="shared" si="151"/>
        <v>0</v>
      </c>
      <c r="W605" s="30">
        <f t="shared" si="157"/>
        <v>0</v>
      </c>
      <c r="X605" s="31">
        <f t="shared" si="153"/>
        <v>0</v>
      </c>
    </row>
    <row r="606" spans="2:24" ht="15" thickBot="1" x14ac:dyDescent="0.35">
      <c r="B606" s="58" t="s">
        <v>32</v>
      </c>
      <c r="C606" s="34">
        <f t="shared" si="144"/>
        <v>2021</v>
      </c>
      <c r="D606" s="35">
        <v>44218</v>
      </c>
      <c r="E606" s="25">
        <f t="shared" si="145"/>
        <v>1</v>
      </c>
      <c r="F606" s="28">
        <f>0</f>
        <v>0</v>
      </c>
      <c r="G606" s="26">
        <f t="shared" si="147"/>
        <v>15</v>
      </c>
      <c r="H606" s="25">
        <f t="shared" si="146"/>
        <v>9030</v>
      </c>
      <c r="I606" s="25">
        <f t="shared" si="154"/>
        <v>26600</v>
      </c>
      <c r="J606" s="37">
        <v>0</v>
      </c>
      <c r="K606" s="41">
        <f t="shared" si="155"/>
        <v>5900.1903827616634</v>
      </c>
      <c r="L606" s="28">
        <f t="shared" si="158"/>
        <v>10.689000000000306</v>
      </c>
      <c r="M606" s="31">
        <f t="shared" si="159"/>
        <v>71989.736355200759</v>
      </c>
      <c r="N606" s="29">
        <f t="shared" si="152"/>
        <v>2.9999999999999997E-4</v>
      </c>
      <c r="O606" s="30">
        <f t="shared" si="148"/>
        <v>139.02000000000001</v>
      </c>
      <c r="P606" s="30">
        <f t="shared" si="149"/>
        <v>10</v>
      </c>
      <c r="Q606" s="31">
        <v>15</v>
      </c>
      <c r="R606" s="31">
        <v>50000</v>
      </c>
      <c r="S606" s="31">
        <f t="shared" si="156"/>
        <v>300000</v>
      </c>
      <c r="T606" s="32">
        <f>0</f>
        <v>0</v>
      </c>
      <c r="U606" s="31">
        <f t="shared" si="150"/>
        <v>0</v>
      </c>
      <c r="V606" s="30">
        <f t="shared" si="151"/>
        <v>0</v>
      </c>
      <c r="W606" s="30">
        <f t="shared" si="157"/>
        <v>0</v>
      </c>
      <c r="X606" s="31">
        <f t="shared" si="153"/>
        <v>0</v>
      </c>
    </row>
    <row r="607" spans="2:24" ht="15" thickBot="1" x14ac:dyDescent="0.35">
      <c r="B607" s="58" t="s">
        <v>32</v>
      </c>
      <c r="C607" s="34">
        <f t="shared" si="144"/>
        <v>2021</v>
      </c>
      <c r="D607" s="35">
        <v>44219</v>
      </c>
      <c r="E607" s="25">
        <f t="shared" si="145"/>
        <v>1</v>
      </c>
      <c r="F607" s="28">
        <f>0</f>
        <v>0</v>
      </c>
      <c r="G607" s="26">
        <f t="shared" si="147"/>
        <v>15</v>
      </c>
      <c r="H607" s="25">
        <f t="shared" si="146"/>
        <v>9045</v>
      </c>
      <c r="I607" s="25">
        <f t="shared" si="154"/>
        <v>26600</v>
      </c>
      <c r="J607" s="37">
        <v>0</v>
      </c>
      <c r="K607" s="41">
        <f t="shared" si="155"/>
        <v>5910.8838827616637</v>
      </c>
      <c r="L607" s="28">
        <f t="shared" si="158"/>
        <v>10.693500000000313</v>
      </c>
      <c r="M607" s="31">
        <f t="shared" si="159"/>
        <v>73476.346725200798</v>
      </c>
      <c r="N607" s="29">
        <f t="shared" si="152"/>
        <v>2.9999999999999997E-4</v>
      </c>
      <c r="O607" s="30">
        <f t="shared" si="148"/>
        <v>139.02000000000001</v>
      </c>
      <c r="P607" s="30">
        <f t="shared" si="149"/>
        <v>10</v>
      </c>
      <c r="Q607" s="31">
        <v>15</v>
      </c>
      <c r="R607" s="31">
        <v>50000</v>
      </c>
      <c r="S607" s="31">
        <f t="shared" si="156"/>
        <v>300000</v>
      </c>
      <c r="T607" s="32">
        <f>0</f>
        <v>0</v>
      </c>
      <c r="U607" s="31">
        <f t="shared" si="150"/>
        <v>0</v>
      </c>
      <c r="V607" s="30">
        <f t="shared" si="151"/>
        <v>0</v>
      </c>
      <c r="W607" s="30">
        <f t="shared" si="157"/>
        <v>0</v>
      </c>
      <c r="X607" s="31">
        <f t="shared" si="153"/>
        <v>0</v>
      </c>
    </row>
    <row r="608" spans="2:24" ht="15" thickBot="1" x14ac:dyDescent="0.35">
      <c r="B608" s="58" t="s">
        <v>32</v>
      </c>
      <c r="C608" s="34">
        <f t="shared" si="144"/>
        <v>2021</v>
      </c>
      <c r="D608" s="35">
        <v>44220</v>
      </c>
      <c r="E608" s="25">
        <f t="shared" si="145"/>
        <v>1</v>
      </c>
      <c r="F608" s="28">
        <f>0</f>
        <v>0</v>
      </c>
      <c r="G608" s="26">
        <f t="shared" si="147"/>
        <v>15</v>
      </c>
      <c r="H608" s="25">
        <f t="shared" si="146"/>
        <v>9060</v>
      </c>
      <c r="I608" s="25">
        <f t="shared" si="154"/>
        <v>26600</v>
      </c>
      <c r="J608" s="37">
        <v>0</v>
      </c>
      <c r="K608" s="41">
        <f t="shared" si="155"/>
        <v>5921.581882761664</v>
      </c>
      <c r="L608" s="28">
        <f t="shared" si="158"/>
        <v>10.69800000000032</v>
      </c>
      <c r="M608" s="31">
        <f t="shared" si="159"/>
        <v>74963.582685200847</v>
      </c>
      <c r="N608" s="29">
        <f t="shared" si="152"/>
        <v>2.9999999999999997E-4</v>
      </c>
      <c r="O608" s="30">
        <f t="shared" si="148"/>
        <v>139.02000000000001</v>
      </c>
      <c r="P608" s="30">
        <f t="shared" si="149"/>
        <v>10</v>
      </c>
      <c r="Q608" s="31">
        <v>15</v>
      </c>
      <c r="R608" s="31">
        <v>50000</v>
      </c>
      <c r="S608" s="31">
        <f t="shared" si="156"/>
        <v>300000</v>
      </c>
      <c r="T608" s="32">
        <f>0</f>
        <v>0</v>
      </c>
      <c r="U608" s="31">
        <f t="shared" si="150"/>
        <v>0</v>
      </c>
      <c r="V608" s="30">
        <f t="shared" si="151"/>
        <v>0</v>
      </c>
      <c r="W608" s="30">
        <f t="shared" si="157"/>
        <v>0</v>
      </c>
      <c r="X608" s="31">
        <f t="shared" si="153"/>
        <v>0</v>
      </c>
    </row>
    <row r="609" spans="2:24" ht="15" thickBot="1" x14ac:dyDescent="0.35">
      <c r="B609" s="58" t="s">
        <v>32</v>
      </c>
      <c r="C609" s="34">
        <f t="shared" si="144"/>
        <v>2021</v>
      </c>
      <c r="D609" s="35">
        <v>44221</v>
      </c>
      <c r="E609" s="25">
        <f t="shared" si="145"/>
        <v>1</v>
      </c>
      <c r="F609" s="28">
        <f>0</f>
        <v>0</v>
      </c>
      <c r="G609" s="26">
        <f t="shared" si="147"/>
        <v>15</v>
      </c>
      <c r="H609" s="25">
        <f t="shared" si="146"/>
        <v>9075</v>
      </c>
      <c r="I609" s="25">
        <f t="shared" si="154"/>
        <v>26600</v>
      </c>
      <c r="J609" s="37">
        <v>0</v>
      </c>
      <c r="K609" s="41">
        <f t="shared" si="155"/>
        <v>5932.2843827616643</v>
      </c>
      <c r="L609" s="28">
        <f t="shared" si="158"/>
        <v>10.702500000000327</v>
      </c>
      <c r="M609" s="31">
        <f t="shared" si="159"/>
        <v>76451.444235200892</v>
      </c>
      <c r="N609" s="29">
        <f t="shared" si="152"/>
        <v>2.9999999999999997E-4</v>
      </c>
      <c r="O609" s="30">
        <f t="shared" si="148"/>
        <v>139.02000000000001</v>
      </c>
      <c r="P609" s="30">
        <f t="shared" si="149"/>
        <v>10</v>
      </c>
      <c r="Q609" s="31">
        <v>15</v>
      </c>
      <c r="R609" s="31">
        <v>50000</v>
      </c>
      <c r="S609" s="31">
        <f t="shared" si="156"/>
        <v>300000</v>
      </c>
      <c r="T609" s="32">
        <f>0</f>
        <v>0</v>
      </c>
      <c r="U609" s="31">
        <f t="shared" si="150"/>
        <v>0</v>
      </c>
      <c r="V609" s="30">
        <f t="shared" si="151"/>
        <v>0</v>
      </c>
      <c r="W609" s="30">
        <f t="shared" si="157"/>
        <v>0</v>
      </c>
      <c r="X609" s="31">
        <f t="shared" si="153"/>
        <v>0</v>
      </c>
    </row>
    <row r="610" spans="2:24" ht="15" thickBot="1" x14ac:dyDescent="0.35">
      <c r="B610" s="58" t="s">
        <v>32</v>
      </c>
      <c r="C610" s="34">
        <f t="shared" si="144"/>
        <v>2021</v>
      </c>
      <c r="D610" s="35">
        <v>44222</v>
      </c>
      <c r="E610" s="25">
        <f t="shared" si="145"/>
        <v>1</v>
      </c>
      <c r="F610" s="28">
        <f>0</f>
        <v>0</v>
      </c>
      <c r="G610" s="26">
        <f t="shared" si="147"/>
        <v>15</v>
      </c>
      <c r="H610" s="25">
        <f t="shared" si="146"/>
        <v>9090</v>
      </c>
      <c r="I610" s="25">
        <f t="shared" si="154"/>
        <v>26600</v>
      </c>
      <c r="J610" s="37">
        <v>0</v>
      </c>
      <c r="K610" s="41">
        <f t="shared" si="155"/>
        <v>5942.9913827616647</v>
      </c>
      <c r="L610" s="28">
        <f t="shared" si="158"/>
        <v>10.707000000000335</v>
      </c>
      <c r="M610" s="31">
        <f t="shared" si="159"/>
        <v>77939.931375200933</v>
      </c>
      <c r="N610" s="29">
        <f t="shared" si="152"/>
        <v>2.9999999999999997E-4</v>
      </c>
      <c r="O610" s="30">
        <f t="shared" si="148"/>
        <v>139.02000000000001</v>
      </c>
      <c r="P610" s="30">
        <f t="shared" si="149"/>
        <v>10</v>
      </c>
      <c r="Q610" s="31">
        <v>15</v>
      </c>
      <c r="R610" s="31">
        <v>50000</v>
      </c>
      <c r="S610" s="31">
        <f t="shared" si="156"/>
        <v>300000</v>
      </c>
      <c r="T610" s="32">
        <f>0</f>
        <v>0</v>
      </c>
      <c r="U610" s="31">
        <f t="shared" si="150"/>
        <v>0</v>
      </c>
      <c r="V610" s="30">
        <f t="shared" si="151"/>
        <v>0</v>
      </c>
      <c r="W610" s="30">
        <f t="shared" si="157"/>
        <v>0</v>
      </c>
      <c r="X610" s="31">
        <f t="shared" si="153"/>
        <v>0</v>
      </c>
    </row>
    <row r="611" spans="2:24" ht="15" thickBot="1" x14ac:dyDescent="0.35">
      <c r="B611" s="58" t="s">
        <v>32</v>
      </c>
      <c r="C611" s="34">
        <f t="shared" si="144"/>
        <v>2021</v>
      </c>
      <c r="D611" s="35">
        <v>44223</v>
      </c>
      <c r="E611" s="25">
        <f t="shared" si="145"/>
        <v>1</v>
      </c>
      <c r="F611" s="28">
        <f>0</f>
        <v>0</v>
      </c>
      <c r="G611" s="26">
        <f t="shared" si="147"/>
        <v>15</v>
      </c>
      <c r="H611" s="25">
        <f t="shared" si="146"/>
        <v>9105</v>
      </c>
      <c r="I611" s="25">
        <f t="shared" si="154"/>
        <v>26600</v>
      </c>
      <c r="J611" s="37">
        <v>0</v>
      </c>
      <c r="K611" s="41">
        <f t="shared" si="155"/>
        <v>5953.702882761665</v>
      </c>
      <c r="L611" s="28">
        <f t="shared" si="158"/>
        <v>10.711500000000342</v>
      </c>
      <c r="M611" s="31">
        <f t="shared" si="159"/>
        <v>79429.044105200985</v>
      </c>
      <c r="N611" s="29">
        <f t="shared" si="152"/>
        <v>2.9999999999999997E-4</v>
      </c>
      <c r="O611" s="30">
        <f t="shared" si="148"/>
        <v>139.02000000000001</v>
      </c>
      <c r="P611" s="30">
        <f t="shared" si="149"/>
        <v>10</v>
      </c>
      <c r="Q611" s="31">
        <v>15</v>
      </c>
      <c r="R611" s="31">
        <v>50000</v>
      </c>
      <c r="S611" s="31">
        <f t="shared" si="156"/>
        <v>300000</v>
      </c>
      <c r="T611" s="32">
        <f>0</f>
        <v>0</v>
      </c>
      <c r="U611" s="31">
        <f t="shared" si="150"/>
        <v>0</v>
      </c>
      <c r="V611" s="30">
        <f t="shared" si="151"/>
        <v>0</v>
      </c>
      <c r="W611" s="30">
        <f t="shared" si="157"/>
        <v>0</v>
      </c>
      <c r="X611" s="31">
        <f t="shared" si="153"/>
        <v>0</v>
      </c>
    </row>
    <row r="612" spans="2:24" ht="15" thickBot="1" x14ac:dyDescent="0.35">
      <c r="B612" s="58" t="s">
        <v>32</v>
      </c>
      <c r="C612" s="34">
        <f t="shared" si="144"/>
        <v>2021</v>
      </c>
      <c r="D612" s="35">
        <v>44224</v>
      </c>
      <c r="E612" s="25">
        <f t="shared" si="145"/>
        <v>1</v>
      </c>
      <c r="F612" s="28">
        <f>0</f>
        <v>0</v>
      </c>
      <c r="G612" s="26">
        <f t="shared" si="147"/>
        <v>15</v>
      </c>
      <c r="H612" s="25">
        <f t="shared" si="146"/>
        <v>9120</v>
      </c>
      <c r="I612" s="25">
        <f t="shared" si="154"/>
        <v>26600</v>
      </c>
      <c r="J612" s="37">
        <v>0</v>
      </c>
      <c r="K612" s="41">
        <f t="shared" si="155"/>
        <v>5964.4188827616654</v>
      </c>
      <c r="L612" s="28">
        <f t="shared" si="158"/>
        <v>10.716000000000349</v>
      </c>
      <c r="M612" s="31">
        <f t="shared" si="159"/>
        <v>80918.782425201032</v>
      </c>
      <c r="N612" s="29">
        <f t="shared" si="152"/>
        <v>2.9999999999999997E-4</v>
      </c>
      <c r="O612" s="30">
        <f t="shared" si="148"/>
        <v>139.02000000000001</v>
      </c>
      <c r="P612" s="30">
        <f t="shared" si="149"/>
        <v>10</v>
      </c>
      <c r="Q612" s="31">
        <v>15</v>
      </c>
      <c r="R612" s="31">
        <v>50000</v>
      </c>
      <c r="S612" s="31">
        <f t="shared" si="156"/>
        <v>300000</v>
      </c>
      <c r="T612" s="32">
        <f>0</f>
        <v>0</v>
      </c>
      <c r="U612" s="31">
        <f t="shared" si="150"/>
        <v>0</v>
      </c>
      <c r="V612" s="30">
        <f t="shared" si="151"/>
        <v>0</v>
      </c>
      <c r="W612" s="30">
        <f t="shared" si="157"/>
        <v>0</v>
      </c>
      <c r="X612" s="31">
        <f t="shared" si="153"/>
        <v>0</v>
      </c>
    </row>
    <row r="613" spans="2:24" ht="15" thickBot="1" x14ac:dyDescent="0.35">
      <c r="B613" s="58" t="s">
        <v>32</v>
      </c>
      <c r="C613" s="34">
        <f t="shared" si="144"/>
        <v>2021</v>
      </c>
      <c r="D613" s="35">
        <v>44225</v>
      </c>
      <c r="E613" s="25">
        <f t="shared" si="145"/>
        <v>1</v>
      </c>
      <c r="F613" s="28">
        <f>0</f>
        <v>0</v>
      </c>
      <c r="G613" s="26">
        <f t="shared" si="147"/>
        <v>15</v>
      </c>
      <c r="H613" s="25">
        <f t="shared" si="146"/>
        <v>9135</v>
      </c>
      <c r="I613" s="25">
        <f t="shared" si="154"/>
        <v>26600</v>
      </c>
      <c r="J613" s="37">
        <v>0</v>
      </c>
      <c r="K613" s="41">
        <f t="shared" si="155"/>
        <v>5975.1393827616657</v>
      </c>
      <c r="L613" s="28">
        <f t="shared" si="158"/>
        <v>10.720500000000357</v>
      </c>
      <c r="M613" s="31">
        <f t="shared" si="159"/>
        <v>82409.146335201076</v>
      </c>
      <c r="N613" s="29">
        <f t="shared" si="152"/>
        <v>2.9999999999999997E-4</v>
      </c>
      <c r="O613" s="30">
        <f t="shared" si="148"/>
        <v>139.02000000000001</v>
      </c>
      <c r="P613" s="30">
        <f t="shared" si="149"/>
        <v>10</v>
      </c>
      <c r="Q613" s="31">
        <v>15</v>
      </c>
      <c r="R613" s="31">
        <v>50000</v>
      </c>
      <c r="S613" s="31">
        <f t="shared" si="156"/>
        <v>300000</v>
      </c>
      <c r="T613" s="32">
        <f>0</f>
        <v>0</v>
      </c>
      <c r="U613" s="31">
        <f t="shared" si="150"/>
        <v>0</v>
      </c>
      <c r="V613" s="30">
        <f t="shared" si="151"/>
        <v>0</v>
      </c>
      <c r="W613" s="30">
        <f t="shared" si="157"/>
        <v>0</v>
      </c>
      <c r="X613" s="31">
        <f t="shared" si="153"/>
        <v>0</v>
      </c>
    </row>
    <row r="614" spans="2:24" ht="15" thickBot="1" x14ac:dyDescent="0.35">
      <c r="B614" s="58" t="s">
        <v>32</v>
      </c>
      <c r="C614" s="34">
        <f t="shared" si="144"/>
        <v>2021</v>
      </c>
      <c r="D614" s="35">
        <v>44226</v>
      </c>
      <c r="E614" s="25">
        <f t="shared" si="145"/>
        <v>1</v>
      </c>
      <c r="F614" s="28">
        <f>0</f>
        <v>0</v>
      </c>
      <c r="G614" s="26">
        <f t="shared" si="147"/>
        <v>15</v>
      </c>
      <c r="H614" s="25">
        <f t="shared" si="146"/>
        <v>9150</v>
      </c>
      <c r="I614" s="25">
        <f t="shared" si="154"/>
        <v>26600</v>
      </c>
      <c r="J614" s="37">
        <v>0</v>
      </c>
      <c r="K614" s="41">
        <f t="shared" si="155"/>
        <v>5985.8643827616661</v>
      </c>
      <c r="L614" s="28">
        <f t="shared" si="158"/>
        <v>10.725000000000364</v>
      </c>
      <c r="M614" s="31">
        <f t="shared" si="159"/>
        <v>83900.13583520113</v>
      </c>
      <c r="N614" s="29">
        <f t="shared" si="152"/>
        <v>2.9999999999999997E-4</v>
      </c>
      <c r="O614" s="30">
        <f t="shared" si="148"/>
        <v>139.02000000000001</v>
      </c>
      <c r="P614" s="30">
        <f t="shared" si="149"/>
        <v>10</v>
      </c>
      <c r="Q614" s="31">
        <v>15</v>
      </c>
      <c r="R614" s="31">
        <v>50000</v>
      </c>
      <c r="S614" s="31">
        <f t="shared" si="156"/>
        <v>300000</v>
      </c>
      <c r="T614" s="32">
        <f>0</f>
        <v>0</v>
      </c>
      <c r="U614" s="31">
        <f t="shared" si="150"/>
        <v>0</v>
      </c>
      <c r="V614" s="30">
        <f t="shared" si="151"/>
        <v>0</v>
      </c>
      <c r="W614" s="30">
        <f t="shared" si="157"/>
        <v>0</v>
      </c>
      <c r="X614" s="31">
        <f t="shared" si="153"/>
        <v>0</v>
      </c>
    </row>
    <row r="615" spans="2:24" ht="15" thickBot="1" x14ac:dyDescent="0.35">
      <c r="B615" s="58" t="s">
        <v>32</v>
      </c>
      <c r="C615" s="34">
        <f t="shared" si="144"/>
        <v>2021</v>
      </c>
      <c r="D615" s="35">
        <v>44227</v>
      </c>
      <c r="E615" s="25">
        <f t="shared" si="145"/>
        <v>1</v>
      </c>
      <c r="F615" s="28">
        <f>0</f>
        <v>0</v>
      </c>
      <c r="G615" s="26">
        <f t="shared" si="147"/>
        <v>15</v>
      </c>
      <c r="H615" s="25">
        <f t="shared" si="146"/>
        <v>9165</v>
      </c>
      <c r="I615" s="25">
        <f t="shared" si="154"/>
        <v>26600</v>
      </c>
      <c r="J615" s="37">
        <v>0</v>
      </c>
      <c r="K615" s="41">
        <f t="shared" si="155"/>
        <v>5996.5938827616665</v>
      </c>
      <c r="L615" s="28">
        <f t="shared" si="158"/>
        <v>10.729500000000371</v>
      </c>
      <c r="M615" s="31">
        <f t="shared" si="159"/>
        <v>85391.750925201181</v>
      </c>
      <c r="N615" s="29">
        <f t="shared" si="152"/>
        <v>2.9999999999999997E-4</v>
      </c>
      <c r="O615" s="30">
        <f t="shared" si="148"/>
        <v>139.02000000000001</v>
      </c>
      <c r="P615" s="30">
        <f t="shared" si="149"/>
        <v>10</v>
      </c>
      <c r="Q615" s="31">
        <v>15</v>
      </c>
      <c r="R615" s="31">
        <v>50000</v>
      </c>
      <c r="S615" s="31">
        <f t="shared" si="156"/>
        <v>300000</v>
      </c>
      <c r="T615" s="32">
        <f>0</f>
        <v>0</v>
      </c>
      <c r="U615" s="31">
        <f t="shared" si="150"/>
        <v>0</v>
      </c>
      <c r="V615" s="30">
        <f t="shared" si="151"/>
        <v>0</v>
      </c>
      <c r="W615" s="30">
        <f t="shared" si="157"/>
        <v>0</v>
      </c>
      <c r="X615" s="31">
        <f t="shared" si="153"/>
        <v>0</v>
      </c>
    </row>
    <row r="616" spans="2:24" ht="15" thickBot="1" x14ac:dyDescent="0.35">
      <c r="B616" s="58" t="s">
        <v>32</v>
      </c>
      <c r="C616" s="34">
        <f t="shared" si="144"/>
        <v>2021</v>
      </c>
      <c r="D616" s="35">
        <v>44228</v>
      </c>
      <c r="E616" s="25">
        <f t="shared" si="145"/>
        <v>1</v>
      </c>
      <c r="F616" s="28">
        <f>0</f>
        <v>0</v>
      </c>
      <c r="G616" s="26">
        <f t="shared" si="147"/>
        <v>15</v>
      </c>
      <c r="H616" s="25">
        <f t="shared" si="146"/>
        <v>9180</v>
      </c>
      <c r="I616" s="25">
        <f t="shared" si="154"/>
        <v>26600</v>
      </c>
      <c r="J616" s="37">
        <v>0</v>
      </c>
      <c r="K616" s="41">
        <f t="shared" si="155"/>
        <v>6007.3278827616668</v>
      </c>
      <c r="L616" s="28">
        <f t="shared" si="158"/>
        <v>10.734000000000378</v>
      </c>
      <c r="M616" s="31">
        <f t="shared" si="159"/>
        <v>86883.991605201227</v>
      </c>
      <c r="N616" s="29">
        <f t="shared" si="152"/>
        <v>2.9999999999999997E-4</v>
      </c>
      <c r="O616" s="30">
        <f t="shared" si="148"/>
        <v>139.02000000000001</v>
      </c>
      <c r="P616" s="30">
        <f t="shared" si="149"/>
        <v>10</v>
      </c>
      <c r="Q616" s="31">
        <v>15</v>
      </c>
      <c r="R616" s="31">
        <v>50000</v>
      </c>
      <c r="S616" s="31">
        <f t="shared" si="156"/>
        <v>300000</v>
      </c>
      <c r="T616" s="32">
        <f>0</f>
        <v>0</v>
      </c>
      <c r="U616" s="31">
        <f t="shared" si="150"/>
        <v>0</v>
      </c>
      <c r="V616" s="30">
        <f t="shared" si="151"/>
        <v>0</v>
      </c>
      <c r="W616" s="30">
        <f t="shared" si="157"/>
        <v>0</v>
      </c>
      <c r="X616" s="31">
        <f t="shared" si="153"/>
        <v>0</v>
      </c>
    </row>
    <row r="617" spans="2:24" ht="15" thickBot="1" x14ac:dyDescent="0.35">
      <c r="B617" s="58" t="s">
        <v>32</v>
      </c>
      <c r="C617" s="34">
        <f t="shared" si="144"/>
        <v>2021</v>
      </c>
      <c r="D617" s="35">
        <v>44229</v>
      </c>
      <c r="E617" s="25">
        <f t="shared" si="145"/>
        <v>1</v>
      </c>
      <c r="F617" s="28">
        <f>0</f>
        <v>0</v>
      </c>
      <c r="G617" s="26">
        <f t="shared" si="147"/>
        <v>15</v>
      </c>
      <c r="H617" s="25">
        <f t="shared" si="146"/>
        <v>9195</v>
      </c>
      <c r="I617" s="25">
        <f t="shared" si="154"/>
        <v>26600</v>
      </c>
      <c r="J617" s="37">
        <v>0</v>
      </c>
      <c r="K617" s="41">
        <f t="shared" si="155"/>
        <v>6018.0663827616672</v>
      </c>
      <c r="L617" s="28">
        <f t="shared" si="158"/>
        <v>10.738500000000386</v>
      </c>
      <c r="M617" s="31">
        <f t="shared" si="159"/>
        <v>88376.857875201284</v>
      </c>
      <c r="N617" s="29">
        <f t="shared" si="152"/>
        <v>2.9999999999999997E-4</v>
      </c>
      <c r="O617" s="30">
        <f t="shared" si="148"/>
        <v>139.02000000000001</v>
      </c>
      <c r="P617" s="30">
        <f t="shared" si="149"/>
        <v>10</v>
      </c>
      <c r="Q617" s="31">
        <v>15</v>
      </c>
      <c r="R617" s="31">
        <v>50000</v>
      </c>
      <c r="S617" s="31">
        <f t="shared" si="156"/>
        <v>300000</v>
      </c>
      <c r="T617" s="32">
        <f>0</f>
        <v>0</v>
      </c>
      <c r="U617" s="31">
        <f t="shared" si="150"/>
        <v>0</v>
      </c>
      <c r="V617" s="30">
        <f t="shared" si="151"/>
        <v>0</v>
      </c>
      <c r="W617" s="30">
        <f t="shared" si="157"/>
        <v>0</v>
      </c>
      <c r="X617" s="31">
        <f t="shared" si="153"/>
        <v>0</v>
      </c>
    </row>
    <row r="618" spans="2:24" ht="15" thickBot="1" x14ac:dyDescent="0.35">
      <c r="B618" s="58" t="s">
        <v>32</v>
      </c>
      <c r="C618" s="34">
        <f t="shared" si="144"/>
        <v>2021</v>
      </c>
      <c r="D618" s="35">
        <v>44230</v>
      </c>
      <c r="E618" s="25">
        <f t="shared" si="145"/>
        <v>1</v>
      </c>
      <c r="F618" s="28">
        <f>0</f>
        <v>0</v>
      </c>
      <c r="G618" s="26">
        <f t="shared" si="147"/>
        <v>15</v>
      </c>
      <c r="H618" s="25">
        <f t="shared" si="146"/>
        <v>9210</v>
      </c>
      <c r="I618" s="25">
        <f t="shared" si="154"/>
        <v>26600</v>
      </c>
      <c r="J618" s="37">
        <v>0</v>
      </c>
      <c r="K618" s="41">
        <f t="shared" si="155"/>
        <v>6028.8093827616676</v>
      </c>
      <c r="L618" s="28">
        <f t="shared" si="158"/>
        <v>10.743000000000393</v>
      </c>
      <c r="M618" s="31">
        <f t="shared" si="159"/>
        <v>89870.349735201336</v>
      </c>
      <c r="N618" s="29">
        <f t="shared" si="152"/>
        <v>2.9999999999999997E-4</v>
      </c>
      <c r="O618" s="30">
        <f t="shared" si="148"/>
        <v>139.02000000000001</v>
      </c>
      <c r="P618" s="30">
        <f t="shared" si="149"/>
        <v>10</v>
      </c>
      <c r="Q618" s="31">
        <v>15</v>
      </c>
      <c r="R618" s="31">
        <v>50000</v>
      </c>
      <c r="S618" s="31">
        <f t="shared" si="156"/>
        <v>300000</v>
      </c>
      <c r="T618" s="32">
        <f>0</f>
        <v>0</v>
      </c>
      <c r="U618" s="31">
        <f t="shared" si="150"/>
        <v>0</v>
      </c>
      <c r="V618" s="30">
        <f t="shared" si="151"/>
        <v>0</v>
      </c>
      <c r="W618" s="30">
        <f t="shared" si="157"/>
        <v>0</v>
      </c>
      <c r="X618" s="31">
        <f t="shared" si="153"/>
        <v>0</v>
      </c>
    </row>
    <row r="619" spans="2:24" ht="15" thickBot="1" x14ac:dyDescent="0.35">
      <c r="B619" s="58" t="s">
        <v>32</v>
      </c>
      <c r="C619" s="34">
        <f t="shared" si="144"/>
        <v>2021</v>
      </c>
      <c r="D619" s="35">
        <v>44231</v>
      </c>
      <c r="E619" s="25">
        <f t="shared" si="145"/>
        <v>1</v>
      </c>
      <c r="F619" s="28">
        <f>0</f>
        <v>0</v>
      </c>
      <c r="G619" s="26">
        <f t="shared" si="147"/>
        <v>15</v>
      </c>
      <c r="H619" s="25">
        <f t="shared" si="146"/>
        <v>9225</v>
      </c>
      <c r="I619" s="25">
        <f t="shared" si="154"/>
        <v>26600</v>
      </c>
      <c r="J619" s="37">
        <v>0</v>
      </c>
      <c r="K619" s="41">
        <f t="shared" si="155"/>
        <v>6039.556882761668</v>
      </c>
      <c r="L619" s="28">
        <f t="shared" si="158"/>
        <v>10.7475000000004</v>
      </c>
      <c r="M619" s="31">
        <f t="shared" si="159"/>
        <v>91364.467185201385</v>
      </c>
      <c r="N619" s="29">
        <f t="shared" si="152"/>
        <v>2.9999999999999997E-4</v>
      </c>
      <c r="O619" s="30">
        <f t="shared" si="148"/>
        <v>139.02000000000001</v>
      </c>
      <c r="P619" s="30">
        <f t="shared" si="149"/>
        <v>10</v>
      </c>
      <c r="Q619" s="31">
        <v>15</v>
      </c>
      <c r="R619" s="31">
        <v>50000</v>
      </c>
      <c r="S619" s="31">
        <f t="shared" si="156"/>
        <v>300000</v>
      </c>
      <c r="T619" s="32">
        <f>0</f>
        <v>0</v>
      </c>
      <c r="U619" s="31">
        <f t="shared" si="150"/>
        <v>0</v>
      </c>
      <c r="V619" s="30">
        <f t="shared" si="151"/>
        <v>0</v>
      </c>
      <c r="W619" s="30">
        <f t="shared" si="157"/>
        <v>0</v>
      </c>
      <c r="X619" s="31">
        <f t="shared" si="153"/>
        <v>0</v>
      </c>
    </row>
    <row r="620" spans="2:24" ht="15" thickBot="1" x14ac:dyDescent="0.35">
      <c r="B620" s="58" t="s">
        <v>32</v>
      </c>
      <c r="C620" s="34">
        <f t="shared" si="144"/>
        <v>2021</v>
      </c>
      <c r="D620" s="35">
        <v>44232</v>
      </c>
      <c r="E620" s="25">
        <f t="shared" si="145"/>
        <v>1</v>
      </c>
      <c r="F620" s="28">
        <f>0</f>
        <v>0</v>
      </c>
      <c r="G620" s="26">
        <f t="shared" si="147"/>
        <v>15</v>
      </c>
      <c r="H620" s="25">
        <f t="shared" si="146"/>
        <v>9240</v>
      </c>
      <c r="I620" s="25">
        <f t="shared" si="154"/>
        <v>26600</v>
      </c>
      <c r="J620" s="37">
        <v>0</v>
      </c>
      <c r="K620" s="41">
        <f t="shared" si="155"/>
        <v>6050.3088827616684</v>
      </c>
      <c r="L620" s="28">
        <f t="shared" si="158"/>
        <v>10.752000000000407</v>
      </c>
      <c r="M620" s="31">
        <f t="shared" si="159"/>
        <v>92859.210225201445</v>
      </c>
      <c r="N620" s="29">
        <f t="shared" si="152"/>
        <v>2.9999999999999997E-4</v>
      </c>
      <c r="O620" s="30">
        <f t="shared" si="148"/>
        <v>139.02000000000001</v>
      </c>
      <c r="P620" s="30">
        <f t="shared" si="149"/>
        <v>10</v>
      </c>
      <c r="Q620" s="31">
        <v>15</v>
      </c>
      <c r="R620" s="31">
        <v>50000</v>
      </c>
      <c r="S620" s="31">
        <f t="shared" si="156"/>
        <v>300000</v>
      </c>
      <c r="T620" s="32">
        <f>0</f>
        <v>0</v>
      </c>
      <c r="U620" s="31">
        <f t="shared" si="150"/>
        <v>0</v>
      </c>
      <c r="V620" s="30">
        <f t="shared" si="151"/>
        <v>0</v>
      </c>
      <c r="W620" s="30">
        <f t="shared" si="157"/>
        <v>0</v>
      </c>
      <c r="X620" s="31">
        <f t="shared" si="153"/>
        <v>0</v>
      </c>
    </row>
    <row r="621" spans="2:24" ht="15" thickBot="1" x14ac:dyDescent="0.35">
      <c r="B621" s="58" t="s">
        <v>32</v>
      </c>
      <c r="C621" s="34">
        <f t="shared" si="144"/>
        <v>2021</v>
      </c>
      <c r="D621" s="35">
        <v>44233</v>
      </c>
      <c r="E621" s="25">
        <f t="shared" si="145"/>
        <v>1</v>
      </c>
      <c r="F621" s="28">
        <f>0</f>
        <v>0</v>
      </c>
      <c r="G621" s="26">
        <f t="shared" si="147"/>
        <v>15</v>
      </c>
      <c r="H621" s="25">
        <f t="shared" si="146"/>
        <v>9255</v>
      </c>
      <c r="I621" s="25">
        <f t="shared" si="154"/>
        <v>26600</v>
      </c>
      <c r="J621" s="37">
        <v>0</v>
      </c>
      <c r="K621" s="41">
        <f t="shared" si="155"/>
        <v>6061.0653827616688</v>
      </c>
      <c r="L621" s="28">
        <f t="shared" si="158"/>
        <v>10.756500000000415</v>
      </c>
      <c r="M621" s="31">
        <f t="shared" si="159"/>
        <v>94354.5788552015</v>
      </c>
      <c r="N621" s="29">
        <f t="shared" si="152"/>
        <v>2.9999999999999997E-4</v>
      </c>
      <c r="O621" s="30">
        <f t="shared" si="148"/>
        <v>139.02000000000001</v>
      </c>
      <c r="P621" s="30">
        <f t="shared" si="149"/>
        <v>10</v>
      </c>
      <c r="Q621" s="31">
        <v>15</v>
      </c>
      <c r="R621" s="31">
        <v>50000</v>
      </c>
      <c r="S621" s="31">
        <f t="shared" si="156"/>
        <v>300000</v>
      </c>
      <c r="T621" s="32">
        <f>0</f>
        <v>0</v>
      </c>
      <c r="U621" s="31">
        <f t="shared" si="150"/>
        <v>0</v>
      </c>
      <c r="V621" s="30">
        <f t="shared" si="151"/>
        <v>0</v>
      </c>
      <c r="W621" s="30">
        <f t="shared" si="157"/>
        <v>0</v>
      </c>
      <c r="X621" s="31">
        <f t="shared" si="153"/>
        <v>0</v>
      </c>
    </row>
    <row r="622" spans="2:24" ht="15" thickBot="1" x14ac:dyDescent="0.35">
      <c r="B622" s="58" t="s">
        <v>32</v>
      </c>
      <c r="C622" s="34">
        <f t="shared" si="144"/>
        <v>2021</v>
      </c>
      <c r="D622" s="35">
        <v>44234</v>
      </c>
      <c r="E622" s="25">
        <f t="shared" si="145"/>
        <v>1</v>
      </c>
      <c r="F622" s="28">
        <f>0</f>
        <v>0</v>
      </c>
      <c r="G622" s="26">
        <f t="shared" si="147"/>
        <v>15</v>
      </c>
      <c r="H622" s="25">
        <f t="shared" si="146"/>
        <v>9270</v>
      </c>
      <c r="I622" s="25">
        <f t="shared" si="154"/>
        <v>26600</v>
      </c>
      <c r="J622" s="37">
        <v>0</v>
      </c>
      <c r="K622" s="41">
        <f t="shared" si="155"/>
        <v>6071.8263827616693</v>
      </c>
      <c r="L622" s="28">
        <f t="shared" si="158"/>
        <v>10.761000000000422</v>
      </c>
      <c r="M622" s="31">
        <f t="shared" si="159"/>
        <v>95850.573075201566</v>
      </c>
      <c r="N622" s="29">
        <f t="shared" si="152"/>
        <v>2.9999999999999997E-4</v>
      </c>
      <c r="O622" s="30">
        <f t="shared" si="148"/>
        <v>139.02000000000001</v>
      </c>
      <c r="P622" s="30">
        <f t="shared" si="149"/>
        <v>10</v>
      </c>
      <c r="Q622" s="31">
        <v>15</v>
      </c>
      <c r="R622" s="31">
        <v>50000</v>
      </c>
      <c r="S622" s="31">
        <f t="shared" si="156"/>
        <v>300000</v>
      </c>
      <c r="T622" s="32">
        <f>0</f>
        <v>0</v>
      </c>
      <c r="U622" s="31">
        <f t="shared" si="150"/>
        <v>0</v>
      </c>
      <c r="V622" s="30">
        <f t="shared" si="151"/>
        <v>0</v>
      </c>
      <c r="W622" s="30">
        <f t="shared" si="157"/>
        <v>0</v>
      </c>
      <c r="X622" s="31">
        <f t="shared" si="153"/>
        <v>0</v>
      </c>
    </row>
    <row r="623" spans="2:24" ht="15" thickBot="1" x14ac:dyDescent="0.35">
      <c r="B623" s="58" t="s">
        <v>32</v>
      </c>
      <c r="C623" s="34">
        <f t="shared" si="144"/>
        <v>2021</v>
      </c>
      <c r="D623" s="35">
        <v>44235</v>
      </c>
      <c r="E623" s="25">
        <f t="shared" si="145"/>
        <v>1</v>
      </c>
      <c r="F623" s="28">
        <f>0</f>
        <v>0</v>
      </c>
      <c r="G623" s="26">
        <f t="shared" si="147"/>
        <v>15</v>
      </c>
      <c r="H623" s="25">
        <f t="shared" si="146"/>
        <v>9285</v>
      </c>
      <c r="I623" s="25">
        <f t="shared" si="154"/>
        <v>26600</v>
      </c>
      <c r="J623" s="37">
        <v>0</v>
      </c>
      <c r="K623" s="41">
        <f t="shared" si="155"/>
        <v>6082.5918827616697</v>
      </c>
      <c r="L623" s="28">
        <f t="shared" si="158"/>
        <v>10.765500000000429</v>
      </c>
      <c r="M623" s="31">
        <f t="shared" si="159"/>
        <v>97347.192885201628</v>
      </c>
      <c r="N623" s="29">
        <f t="shared" si="152"/>
        <v>2.9999999999999997E-4</v>
      </c>
      <c r="O623" s="30">
        <f t="shared" si="148"/>
        <v>139.02000000000001</v>
      </c>
      <c r="P623" s="30">
        <f t="shared" si="149"/>
        <v>10</v>
      </c>
      <c r="Q623" s="31">
        <v>15</v>
      </c>
      <c r="R623" s="31">
        <v>50000</v>
      </c>
      <c r="S623" s="31">
        <f t="shared" si="156"/>
        <v>300000</v>
      </c>
      <c r="T623" s="32">
        <f>0</f>
        <v>0</v>
      </c>
      <c r="U623" s="31">
        <f t="shared" si="150"/>
        <v>0</v>
      </c>
      <c r="V623" s="30">
        <f t="shared" si="151"/>
        <v>0</v>
      </c>
      <c r="W623" s="30">
        <f t="shared" si="157"/>
        <v>0</v>
      </c>
      <c r="X623" s="31">
        <f t="shared" si="153"/>
        <v>0</v>
      </c>
    </row>
    <row r="624" spans="2:24" ht="15" thickBot="1" x14ac:dyDescent="0.35">
      <c r="B624" s="58" t="s">
        <v>32</v>
      </c>
      <c r="C624" s="34">
        <f t="shared" si="144"/>
        <v>2021</v>
      </c>
      <c r="D624" s="35">
        <v>44236</v>
      </c>
      <c r="E624" s="25">
        <f t="shared" si="145"/>
        <v>1</v>
      </c>
      <c r="F624" s="28">
        <f>0</f>
        <v>0</v>
      </c>
      <c r="G624" s="26">
        <f t="shared" si="147"/>
        <v>15</v>
      </c>
      <c r="H624" s="25">
        <f t="shared" si="146"/>
        <v>9300</v>
      </c>
      <c r="I624" s="25">
        <f t="shared" si="154"/>
        <v>26600</v>
      </c>
      <c r="J624" s="37">
        <v>0</v>
      </c>
      <c r="K624" s="41">
        <f t="shared" si="155"/>
        <v>6093.3618827616701</v>
      </c>
      <c r="L624" s="28">
        <f t="shared" si="158"/>
        <v>10.770000000000437</v>
      </c>
      <c r="M624" s="31">
        <f t="shared" si="159"/>
        <v>98844.438285201686</v>
      </c>
      <c r="N624" s="29">
        <f t="shared" si="152"/>
        <v>2.9999999999999997E-4</v>
      </c>
      <c r="O624" s="30">
        <f t="shared" si="148"/>
        <v>139.02000000000001</v>
      </c>
      <c r="P624" s="30">
        <f t="shared" si="149"/>
        <v>10</v>
      </c>
      <c r="Q624" s="31">
        <v>15</v>
      </c>
      <c r="R624" s="31">
        <v>50000</v>
      </c>
      <c r="S624" s="31">
        <f t="shared" si="156"/>
        <v>300000</v>
      </c>
      <c r="T624" s="32">
        <f>0</f>
        <v>0</v>
      </c>
      <c r="U624" s="31">
        <f t="shared" si="150"/>
        <v>0</v>
      </c>
      <c r="V624" s="30">
        <f t="shared" si="151"/>
        <v>0</v>
      </c>
      <c r="W624" s="30">
        <f t="shared" si="157"/>
        <v>0</v>
      </c>
      <c r="X624" s="31">
        <f t="shared" si="153"/>
        <v>0</v>
      </c>
    </row>
    <row r="625" spans="2:24" ht="15" thickBot="1" x14ac:dyDescent="0.35">
      <c r="B625" s="58" t="s">
        <v>32</v>
      </c>
      <c r="C625" s="34">
        <f t="shared" si="144"/>
        <v>2021</v>
      </c>
      <c r="D625" s="35">
        <v>44237</v>
      </c>
      <c r="E625" s="25">
        <f t="shared" si="145"/>
        <v>1</v>
      </c>
      <c r="F625" s="28">
        <f>0</f>
        <v>0</v>
      </c>
      <c r="G625" s="26">
        <f t="shared" si="147"/>
        <v>15</v>
      </c>
      <c r="H625" s="25">
        <f t="shared" si="146"/>
        <v>9315</v>
      </c>
      <c r="I625" s="25">
        <f t="shared" si="154"/>
        <v>26600</v>
      </c>
      <c r="J625" s="37">
        <v>0</v>
      </c>
      <c r="K625" s="41">
        <f t="shared" si="155"/>
        <v>6104.1363827616706</v>
      </c>
      <c r="L625" s="28">
        <f t="shared" si="158"/>
        <v>10.774500000000444</v>
      </c>
      <c r="M625" s="31">
        <f t="shared" si="159"/>
        <v>100342.30927520175</v>
      </c>
      <c r="N625" s="29">
        <f t="shared" si="152"/>
        <v>2.9999999999999997E-4</v>
      </c>
      <c r="O625" s="30">
        <f t="shared" si="148"/>
        <v>139.02000000000001</v>
      </c>
      <c r="P625" s="30">
        <f t="shared" si="149"/>
        <v>10</v>
      </c>
      <c r="Q625" s="31">
        <v>15</v>
      </c>
      <c r="R625" s="31">
        <v>50000</v>
      </c>
      <c r="S625" s="31">
        <f t="shared" si="156"/>
        <v>300000</v>
      </c>
      <c r="T625" s="32">
        <f>0</f>
        <v>0</v>
      </c>
      <c r="U625" s="31">
        <f t="shared" si="150"/>
        <v>0</v>
      </c>
      <c r="V625" s="30">
        <f t="shared" si="151"/>
        <v>0</v>
      </c>
      <c r="W625" s="30">
        <f t="shared" si="157"/>
        <v>0</v>
      </c>
      <c r="X625" s="31">
        <f t="shared" si="153"/>
        <v>0</v>
      </c>
    </row>
    <row r="626" spans="2:24" ht="15" thickBot="1" x14ac:dyDescent="0.35">
      <c r="B626" s="58" t="s">
        <v>32</v>
      </c>
      <c r="C626" s="34">
        <f t="shared" si="144"/>
        <v>2021</v>
      </c>
      <c r="D626" s="35">
        <v>44238</v>
      </c>
      <c r="E626" s="25">
        <f t="shared" si="145"/>
        <v>1</v>
      </c>
      <c r="F626" s="28">
        <f>0</f>
        <v>0</v>
      </c>
      <c r="G626" s="26">
        <f t="shared" si="147"/>
        <v>15</v>
      </c>
      <c r="H626" s="25">
        <f t="shared" si="146"/>
        <v>9330</v>
      </c>
      <c r="I626" s="25">
        <f t="shared" si="154"/>
        <v>26600</v>
      </c>
      <c r="J626" s="37">
        <v>0</v>
      </c>
      <c r="K626" s="41">
        <f t="shared" si="155"/>
        <v>6114.915382761671</v>
      </c>
      <c r="L626" s="28">
        <f t="shared" si="158"/>
        <v>10.779000000000451</v>
      </c>
      <c r="M626" s="31">
        <f t="shared" si="159"/>
        <v>101840.80585520182</v>
      </c>
      <c r="N626" s="29">
        <f t="shared" si="152"/>
        <v>2.9999999999999997E-4</v>
      </c>
      <c r="O626" s="30">
        <f t="shared" si="148"/>
        <v>139.02000000000001</v>
      </c>
      <c r="P626" s="30">
        <f t="shared" si="149"/>
        <v>10</v>
      </c>
      <c r="Q626" s="31">
        <v>15</v>
      </c>
      <c r="R626" s="31">
        <v>50000</v>
      </c>
      <c r="S626" s="31">
        <f t="shared" si="156"/>
        <v>300000</v>
      </c>
      <c r="T626" s="32">
        <f>0</f>
        <v>0</v>
      </c>
      <c r="U626" s="31">
        <f t="shared" si="150"/>
        <v>0</v>
      </c>
      <c r="V626" s="30">
        <f t="shared" si="151"/>
        <v>0</v>
      </c>
      <c r="W626" s="30">
        <f t="shared" si="157"/>
        <v>0</v>
      </c>
      <c r="X626" s="31">
        <f t="shared" si="153"/>
        <v>0</v>
      </c>
    </row>
    <row r="627" spans="2:24" ht="15" thickBot="1" x14ac:dyDescent="0.35">
      <c r="B627" s="58" t="s">
        <v>32</v>
      </c>
      <c r="C627" s="34">
        <f t="shared" ref="C627:C690" si="160">YEAR(D627)</f>
        <v>2021</v>
      </c>
      <c r="D627" s="35">
        <v>44239</v>
      </c>
      <c r="E627" s="25">
        <f t="shared" ref="E627:E690" si="161">E626+F627</f>
        <v>1</v>
      </c>
      <c r="F627" s="28">
        <f>0</f>
        <v>0</v>
      </c>
      <c r="G627" s="26">
        <f t="shared" si="147"/>
        <v>15</v>
      </c>
      <c r="H627" s="25">
        <f t="shared" ref="H627:H690" si="162">H626+G627</f>
        <v>9345</v>
      </c>
      <c r="I627" s="25">
        <f t="shared" si="154"/>
        <v>26600</v>
      </c>
      <c r="J627" s="37">
        <v>0</v>
      </c>
      <c r="K627" s="41">
        <f t="shared" si="155"/>
        <v>6125.6988827616706</v>
      </c>
      <c r="L627" s="28">
        <f t="shared" si="158"/>
        <v>10.783499999999549</v>
      </c>
      <c r="M627" s="31">
        <f t="shared" si="159"/>
        <v>103339.92802520176</v>
      </c>
      <c r="N627" s="29">
        <f t="shared" si="152"/>
        <v>2.9999999999999997E-4</v>
      </c>
      <c r="O627" s="30">
        <f t="shared" si="148"/>
        <v>139.02000000000001</v>
      </c>
      <c r="P627" s="30">
        <f t="shared" si="149"/>
        <v>10</v>
      </c>
      <c r="Q627" s="31">
        <v>15</v>
      </c>
      <c r="R627" s="31">
        <v>50000</v>
      </c>
      <c r="S627" s="31">
        <f t="shared" si="156"/>
        <v>300000</v>
      </c>
      <c r="T627" s="32">
        <f>0</f>
        <v>0</v>
      </c>
      <c r="U627" s="31">
        <f t="shared" si="150"/>
        <v>0</v>
      </c>
      <c r="V627" s="30">
        <f t="shared" si="151"/>
        <v>0</v>
      </c>
      <c r="W627" s="30">
        <f t="shared" si="157"/>
        <v>0</v>
      </c>
      <c r="X627" s="31">
        <f t="shared" si="153"/>
        <v>0</v>
      </c>
    </row>
    <row r="628" spans="2:24" ht="15" thickBot="1" x14ac:dyDescent="0.35">
      <c r="B628" s="58" t="s">
        <v>32</v>
      </c>
      <c r="C628" s="34">
        <f t="shared" si="160"/>
        <v>2021</v>
      </c>
      <c r="D628" s="35">
        <v>44240</v>
      </c>
      <c r="E628" s="25">
        <f t="shared" si="161"/>
        <v>1</v>
      </c>
      <c r="F628" s="28">
        <f>0</f>
        <v>0</v>
      </c>
      <c r="G628" s="26">
        <f t="shared" si="147"/>
        <v>15</v>
      </c>
      <c r="H628" s="25">
        <f t="shared" si="162"/>
        <v>9360</v>
      </c>
      <c r="I628" s="25">
        <f t="shared" si="154"/>
        <v>26600</v>
      </c>
      <c r="J628" s="37">
        <v>0</v>
      </c>
      <c r="K628" s="41">
        <f t="shared" si="155"/>
        <v>6136.4868827616701</v>
      </c>
      <c r="L628" s="28">
        <f t="shared" si="158"/>
        <v>10.787999999999556</v>
      </c>
      <c r="M628" s="31">
        <f t="shared" si="159"/>
        <v>104839.6757852017</v>
      </c>
      <c r="N628" s="29">
        <f t="shared" si="152"/>
        <v>2.9999999999999997E-4</v>
      </c>
      <c r="O628" s="30">
        <f t="shared" si="148"/>
        <v>139.02000000000001</v>
      </c>
      <c r="P628" s="30">
        <f t="shared" si="149"/>
        <v>10</v>
      </c>
      <c r="Q628" s="31">
        <v>15</v>
      </c>
      <c r="R628" s="31">
        <v>50000</v>
      </c>
      <c r="S628" s="31">
        <f t="shared" si="156"/>
        <v>300000</v>
      </c>
      <c r="T628" s="32">
        <f>0</f>
        <v>0</v>
      </c>
      <c r="U628" s="31">
        <f t="shared" si="150"/>
        <v>0</v>
      </c>
      <c r="V628" s="30">
        <f t="shared" si="151"/>
        <v>0</v>
      </c>
      <c r="W628" s="30">
        <f t="shared" si="157"/>
        <v>0</v>
      </c>
      <c r="X628" s="31">
        <f t="shared" si="153"/>
        <v>0</v>
      </c>
    </row>
    <row r="629" spans="2:24" ht="15" thickBot="1" x14ac:dyDescent="0.35">
      <c r="B629" s="58" t="s">
        <v>32</v>
      </c>
      <c r="C629" s="34">
        <f t="shared" si="160"/>
        <v>2021</v>
      </c>
      <c r="D629" s="35">
        <v>44241</v>
      </c>
      <c r="E629" s="25">
        <f t="shared" si="161"/>
        <v>1</v>
      </c>
      <c r="F629" s="28">
        <f>0</f>
        <v>0</v>
      </c>
      <c r="G629" s="26">
        <f t="shared" si="147"/>
        <v>15</v>
      </c>
      <c r="H629" s="25">
        <f t="shared" si="162"/>
        <v>9375</v>
      </c>
      <c r="I629" s="25">
        <f t="shared" si="154"/>
        <v>26600</v>
      </c>
      <c r="J629" s="37">
        <v>0</v>
      </c>
      <c r="K629" s="41">
        <f t="shared" si="155"/>
        <v>6147.2793827616697</v>
      </c>
      <c r="L629" s="28">
        <f t="shared" si="158"/>
        <v>10.792499999999563</v>
      </c>
      <c r="M629" s="31">
        <f t="shared" si="159"/>
        <v>106340.04913520164</v>
      </c>
      <c r="N629" s="29">
        <f t="shared" si="152"/>
        <v>2.9999999999999997E-4</v>
      </c>
      <c r="O629" s="30">
        <f t="shared" si="148"/>
        <v>139.02000000000001</v>
      </c>
      <c r="P629" s="30">
        <f t="shared" si="149"/>
        <v>10</v>
      </c>
      <c r="Q629" s="31">
        <v>15</v>
      </c>
      <c r="R629" s="31">
        <v>50000</v>
      </c>
      <c r="S629" s="31">
        <f t="shared" si="156"/>
        <v>300000</v>
      </c>
      <c r="T629" s="32">
        <f>0</f>
        <v>0</v>
      </c>
      <c r="U629" s="31">
        <f t="shared" si="150"/>
        <v>0</v>
      </c>
      <c r="V629" s="30">
        <f t="shared" si="151"/>
        <v>0</v>
      </c>
      <c r="W629" s="30">
        <f t="shared" si="157"/>
        <v>0</v>
      </c>
      <c r="X629" s="31">
        <f t="shared" si="153"/>
        <v>0</v>
      </c>
    </row>
    <row r="630" spans="2:24" ht="15" thickBot="1" x14ac:dyDescent="0.35">
      <c r="B630" s="58" t="s">
        <v>32</v>
      </c>
      <c r="C630" s="34">
        <f t="shared" si="160"/>
        <v>2021</v>
      </c>
      <c r="D630" s="35">
        <v>44242</v>
      </c>
      <c r="E630" s="25">
        <f t="shared" si="161"/>
        <v>1</v>
      </c>
      <c r="F630" s="28">
        <f>0</f>
        <v>0</v>
      </c>
      <c r="G630" s="26">
        <f t="shared" si="147"/>
        <v>15</v>
      </c>
      <c r="H630" s="25">
        <f t="shared" si="162"/>
        <v>9390</v>
      </c>
      <c r="I630" s="25">
        <f t="shared" si="154"/>
        <v>26600</v>
      </c>
      <c r="J630" s="37">
        <v>0</v>
      </c>
      <c r="K630" s="41">
        <f t="shared" si="155"/>
        <v>6158.0763827616693</v>
      </c>
      <c r="L630" s="28">
        <f t="shared" si="158"/>
        <v>10.796999999999571</v>
      </c>
      <c r="M630" s="31">
        <f t="shared" si="159"/>
        <v>107841.04807520159</v>
      </c>
      <c r="N630" s="29">
        <f t="shared" si="152"/>
        <v>2.9999999999999997E-4</v>
      </c>
      <c r="O630" s="30">
        <f t="shared" si="148"/>
        <v>139.02000000000001</v>
      </c>
      <c r="P630" s="30">
        <f t="shared" si="149"/>
        <v>10</v>
      </c>
      <c r="Q630" s="31">
        <v>15</v>
      </c>
      <c r="R630" s="31">
        <v>50000</v>
      </c>
      <c r="S630" s="31">
        <f t="shared" si="156"/>
        <v>300000</v>
      </c>
      <c r="T630" s="32">
        <f>0</f>
        <v>0</v>
      </c>
      <c r="U630" s="31">
        <f t="shared" si="150"/>
        <v>0</v>
      </c>
      <c r="V630" s="30">
        <f t="shared" si="151"/>
        <v>0</v>
      </c>
      <c r="W630" s="30">
        <f t="shared" si="157"/>
        <v>0</v>
      </c>
      <c r="X630" s="31">
        <f t="shared" si="153"/>
        <v>0</v>
      </c>
    </row>
    <row r="631" spans="2:24" ht="15" thickBot="1" x14ac:dyDescent="0.35">
      <c r="B631" s="58" t="s">
        <v>32</v>
      </c>
      <c r="C631" s="34">
        <f t="shared" si="160"/>
        <v>2021</v>
      </c>
      <c r="D631" s="35">
        <v>44243</v>
      </c>
      <c r="E631" s="25">
        <f t="shared" si="161"/>
        <v>1</v>
      </c>
      <c r="F631" s="28">
        <f>0</f>
        <v>0</v>
      </c>
      <c r="G631" s="26">
        <f t="shared" si="147"/>
        <v>15</v>
      </c>
      <c r="H631" s="25">
        <f t="shared" si="162"/>
        <v>9405</v>
      </c>
      <c r="I631" s="25">
        <f t="shared" si="154"/>
        <v>26600</v>
      </c>
      <c r="J631" s="37">
        <v>0</v>
      </c>
      <c r="K631" s="41">
        <f t="shared" si="155"/>
        <v>6168.8778827616688</v>
      </c>
      <c r="L631" s="28">
        <f t="shared" si="158"/>
        <v>10.801499999999578</v>
      </c>
      <c r="M631" s="31">
        <f t="shared" si="159"/>
        <v>109342.67260520153</v>
      </c>
      <c r="N631" s="29">
        <f t="shared" si="152"/>
        <v>2.9999999999999997E-4</v>
      </c>
      <c r="O631" s="30">
        <f t="shared" si="148"/>
        <v>139.02000000000001</v>
      </c>
      <c r="P631" s="30">
        <f t="shared" si="149"/>
        <v>10</v>
      </c>
      <c r="Q631" s="31">
        <v>15</v>
      </c>
      <c r="R631" s="31">
        <v>50000</v>
      </c>
      <c r="S631" s="31">
        <f t="shared" si="156"/>
        <v>300000</v>
      </c>
      <c r="T631" s="32">
        <f>0</f>
        <v>0</v>
      </c>
      <c r="U631" s="31">
        <f t="shared" si="150"/>
        <v>0</v>
      </c>
      <c r="V631" s="30">
        <f t="shared" si="151"/>
        <v>0</v>
      </c>
      <c r="W631" s="30">
        <f t="shared" si="157"/>
        <v>0</v>
      </c>
      <c r="X631" s="31">
        <f t="shared" si="153"/>
        <v>0</v>
      </c>
    </row>
    <row r="632" spans="2:24" ht="15" thickBot="1" x14ac:dyDescent="0.35">
      <c r="B632" s="58" t="s">
        <v>32</v>
      </c>
      <c r="C632" s="34">
        <f t="shared" si="160"/>
        <v>2021</v>
      </c>
      <c r="D632" s="35">
        <v>44244</v>
      </c>
      <c r="E632" s="25">
        <f t="shared" si="161"/>
        <v>1</v>
      </c>
      <c r="F632" s="28">
        <f>0</f>
        <v>0</v>
      </c>
      <c r="G632" s="26">
        <f t="shared" si="147"/>
        <v>15</v>
      </c>
      <c r="H632" s="25">
        <f t="shared" si="162"/>
        <v>9420</v>
      </c>
      <c r="I632" s="25">
        <f t="shared" si="154"/>
        <v>26600</v>
      </c>
      <c r="J632" s="37">
        <v>0</v>
      </c>
      <c r="K632" s="41">
        <f t="shared" si="155"/>
        <v>6179.6838827616684</v>
      </c>
      <c r="L632" s="28">
        <f t="shared" si="158"/>
        <v>10.805999999999585</v>
      </c>
      <c r="M632" s="31">
        <f t="shared" si="159"/>
        <v>110844.92272520147</v>
      </c>
      <c r="N632" s="29">
        <f t="shared" si="152"/>
        <v>2.9999999999999997E-4</v>
      </c>
      <c r="O632" s="30">
        <f t="shared" si="148"/>
        <v>139.02000000000001</v>
      </c>
      <c r="P632" s="30">
        <f t="shared" si="149"/>
        <v>10</v>
      </c>
      <c r="Q632" s="31">
        <v>15</v>
      </c>
      <c r="R632" s="31">
        <v>50000</v>
      </c>
      <c r="S632" s="31">
        <f t="shared" si="156"/>
        <v>300000</v>
      </c>
      <c r="T632" s="32">
        <f>0</f>
        <v>0</v>
      </c>
      <c r="U632" s="31">
        <f t="shared" si="150"/>
        <v>0</v>
      </c>
      <c r="V632" s="30">
        <f t="shared" si="151"/>
        <v>0</v>
      </c>
      <c r="W632" s="30">
        <f t="shared" si="157"/>
        <v>0</v>
      </c>
      <c r="X632" s="31">
        <f t="shared" si="153"/>
        <v>0</v>
      </c>
    </row>
    <row r="633" spans="2:24" ht="15" thickBot="1" x14ac:dyDescent="0.35">
      <c r="B633" s="58" t="s">
        <v>32</v>
      </c>
      <c r="C633" s="34">
        <f t="shared" si="160"/>
        <v>2021</v>
      </c>
      <c r="D633" s="35">
        <v>44245</v>
      </c>
      <c r="E633" s="25">
        <f t="shared" si="161"/>
        <v>1</v>
      </c>
      <c r="F633" s="28">
        <f>0</f>
        <v>0</v>
      </c>
      <c r="G633" s="26">
        <f t="shared" si="147"/>
        <v>15</v>
      </c>
      <c r="H633" s="25">
        <f t="shared" si="162"/>
        <v>9435</v>
      </c>
      <c r="I633" s="25">
        <f t="shared" si="154"/>
        <v>26600</v>
      </c>
      <c r="J633" s="37">
        <v>0</v>
      </c>
      <c r="K633" s="41">
        <f t="shared" si="155"/>
        <v>6190.494382761668</v>
      </c>
      <c r="L633" s="28">
        <f t="shared" si="158"/>
        <v>10.810499999999593</v>
      </c>
      <c r="M633" s="31">
        <f t="shared" si="159"/>
        <v>112347.79843520142</v>
      </c>
      <c r="N633" s="29">
        <f t="shared" si="152"/>
        <v>2.9999999999999997E-4</v>
      </c>
      <c r="O633" s="30">
        <f t="shared" si="148"/>
        <v>139.02000000000001</v>
      </c>
      <c r="P633" s="30">
        <f t="shared" si="149"/>
        <v>10</v>
      </c>
      <c r="Q633" s="31">
        <v>15</v>
      </c>
      <c r="R633" s="31">
        <v>50000</v>
      </c>
      <c r="S633" s="31">
        <f t="shared" si="156"/>
        <v>300000</v>
      </c>
      <c r="T633" s="32">
        <f>0</f>
        <v>0</v>
      </c>
      <c r="U633" s="31">
        <f t="shared" si="150"/>
        <v>0</v>
      </c>
      <c r="V633" s="30">
        <f t="shared" si="151"/>
        <v>0</v>
      </c>
      <c r="W633" s="30">
        <f t="shared" si="157"/>
        <v>0</v>
      </c>
      <c r="X633" s="31">
        <f t="shared" si="153"/>
        <v>0</v>
      </c>
    </row>
    <row r="634" spans="2:24" ht="15" thickBot="1" x14ac:dyDescent="0.35">
      <c r="B634" s="58" t="s">
        <v>32</v>
      </c>
      <c r="C634" s="34">
        <f t="shared" si="160"/>
        <v>2021</v>
      </c>
      <c r="D634" s="35">
        <v>44246</v>
      </c>
      <c r="E634" s="25">
        <f t="shared" si="161"/>
        <v>1</v>
      </c>
      <c r="F634" s="28">
        <f>0</f>
        <v>0</v>
      </c>
      <c r="G634" s="26">
        <f t="shared" si="147"/>
        <v>15</v>
      </c>
      <c r="H634" s="25">
        <f t="shared" si="162"/>
        <v>9450</v>
      </c>
      <c r="I634" s="25">
        <f t="shared" si="154"/>
        <v>26600</v>
      </c>
      <c r="J634" s="37">
        <v>0</v>
      </c>
      <c r="K634" s="41">
        <f t="shared" si="155"/>
        <v>6201.3093827616676</v>
      </c>
      <c r="L634" s="28">
        <f t="shared" si="158"/>
        <v>10.8149999999996</v>
      </c>
      <c r="M634" s="31">
        <f t="shared" si="159"/>
        <v>113851.29973520136</v>
      </c>
      <c r="N634" s="29">
        <f t="shared" si="152"/>
        <v>2.9999999999999997E-4</v>
      </c>
      <c r="O634" s="30">
        <f t="shared" si="148"/>
        <v>139.02000000000001</v>
      </c>
      <c r="P634" s="30">
        <f t="shared" si="149"/>
        <v>10</v>
      </c>
      <c r="Q634" s="31">
        <v>15</v>
      </c>
      <c r="R634" s="31">
        <v>50000</v>
      </c>
      <c r="S634" s="31">
        <f t="shared" si="156"/>
        <v>300000</v>
      </c>
      <c r="T634" s="32">
        <f>0</f>
        <v>0</v>
      </c>
      <c r="U634" s="31">
        <f t="shared" si="150"/>
        <v>0</v>
      </c>
      <c r="V634" s="30">
        <f t="shared" si="151"/>
        <v>0</v>
      </c>
      <c r="W634" s="30">
        <f t="shared" si="157"/>
        <v>0</v>
      </c>
      <c r="X634" s="31">
        <f t="shared" si="153"/>
        <v>0</v>
      </c>
    </row>
    <row r="635" spans="2:24" ht="15" thickBot="1" x14ac:dyDescent="0.35">
      <c r="B635" s="58" t="s">
        <v>32</v>
      </c>
      <c r="C635" s="34">
        <f t="shared" si="160"/>
        <v>2021</v>
      </c>
      <c r="D635" s="35">
        <v>44247</v>
      </c>
      <c r="E635" s="25">
        <f t="shared" si="161"/>
        <v>1</v>
      </c>
      <c r="F635" s="28">
        <f>0</f>
        <v>0</v>
      </c>
      <c r="G635" s="26">
        <f t="shared" si="147"/>
        <v>15</v>
      </c>
      <c r="H635" s="25">
        <f t="shared" si="162"/>
        <v>9465</v>
      </c>
      <c r="I635" s="25">
        <f t="shared" si="154"/>
        <v>26600</v>
      </c>
      <c r="J635" s="37">
        <v>0</v>
      </c>
      <c r="K635" s="41">
        <f t="shared" si="155"/>
        <v>6212.1288827616672</v>
      </c>
      <c r="L635" s="28">
        <f t="shared" si="158"/>
        <v>10.819499999999607</v>
      </c>
      <c r="M635" s="31">
        <f t="shared" si="159"/>
        <v>115355.4266252013</v>
      </c>
      <c r="N635" s="29">
        <f t="shared" si="152"/>
        <v>2.9999999999999997E-4</v>
      </c>
      <c r="O635" s="30">
        <f t="shared" si="148"/>
        <v>139.02000000000001</v>
      </c>
      <c r="P635" s="30">
        <f t="shared" si="149"/>
        <v>10</v>
      </c>
      <c r="Q635" s="31">
        <v>15</v>
      </c>
      <c r="R635" s="31">
        <v>50000</v>
      </c>
      <c r="S635" s="31">
        <f t="shared" si="156"/>
        <v>300000</v>
      </c>
      <c r="T635" s="32">
        <f>0</f>
        <v>0</v>
      </c>
      <c r="U635" s="31">
        <f t="shared" si="150"/>
        <v>0</v>
      </c>
      <c r="V635" s="30">
        <f t="shared" si="151"/>
        <v>0</v>
      </c>
      <c r="W635" s="30">
        <f t="shared" si="157"/>
        <v>0</v>
      </c>
      <c r="X635" s="31">
        <f t="shared" si="153"/>
        <v>0</v>
      </c>
    </row>
    <row r="636" spans="2:24" ht="15" thickBot="1" x14ac:dyDescent="0.35">
      <c r="B636" s="58" t="s">
        <v>32</v>
      </c>
      <c r="C636" s="34">
        <f t="shared" si="160"/>
        <v>2021</v>
      </c>
      <c r="D636" s="35">
        <v>44248</v>
      </c>
      <c r="E636" s="25">
        <f t="shared" si="161"/>
        <v>1</v>
      </c>
      <c r="F636" s="28">
        <f>0</f>
        <v>0</v>
      </c>
      <c r="G636" s="26">
        <f t="shared" si="147"/>
        <v>15</v>
      </c>
      <c r="H636" s="25">
        <f t="shared" si="162"/>
        <v>9480</v>
      </c>
      <c r="I636" s="25">
        <f t="shared" si="154"/>
        <v>26600</v>
      </c>
      <c r="J636" s="37">
        <v>0</v>
      </c>
      <c r="K636" s="41">
        <f t="shared" si="155"/>
        <v>6222.9528827616668</v>
      </c>
      <c r="L636" s="28">
        <f t="shared" si="158"/>
        <v>10.823999999999614</v>
      </c>
      <c r="M636" s="31">
        <f t="shared" si="159"/>
        <v>116860.17910520126</v>
      </c>
      <c r="N636" s="29">
        <f t="shared" si="152"/>
        <v>2.9999999999999997E-4</v>
      </c>
      <c r="O636" s="30">
        <f t="shared" si="148"/>
        <v>139.02000000000001</v>
      </c>
      <c r="P636" s="30">
        <f t="shared" si="149"/>
        <v>10</v>
      </c>
      <c r="Q636" s="31">
        <v>15</v>
      </c>
      <c r="R636" s="31">
        <v>50000</v>
      </c>
      <c r="S636" s="31">
        <f t="shared" si="156"/>
        <v>300000</v>
      </c>
      <c r="T636" s="32">
        <f>0</f>
        <v>0</v>
      </c>
      <c r="U636" s="31">
        <f t="shared" si="150"/>
        <v>0</v>
      </c>
      <c r="V636" s="30">
        <f t="shared" si="151"/>
        <v>0</v>
      </c>
      <c r="W636" s="30">
        <f t="shared" si="157"/>
        <v>0</v>
      </c>
      <c r="X636" s="31">
        <f t="shared" si="153"/>
        <v>0</v>
      </c>
    </row>
    <row r="637" spans="2:24" ht="15" thickBot="1" x14ac:dyDescent="0.35">
      <c r="B637" s="58" t="s">
        <v>32</v>
      </c>
      <c r="C637" s="34">
        <f t="shared" si="160"/>
        <v>2021</v>
      </c>
      <c r="D637" s="35">
        <v>44249</v>
      </c>
      <c r="E637" s="25">
        <f t="shared" si="161"/>
        <v>1</v>
      </c>
      <c r="F637" s="28">
        <f>0</f>
        <v>0</v>
      </c>
      <c r="G637" s="26">
        <f t="shared" si="147"/>
        <v>15</v>
      </c>
      <c r="H637" s="25">
        <f t="shared" si="162"/>
        <v>9495</v>
      </c>
      <c r="I637" s="25">
        <f t="shared" si="154"/>
        <v>26600</v>
      </c>
      <c r="J637" s="37">
        <v>0</v>
      </c>
      <c r="K637" s="41">
        <f t="shared" si="155"/>
        <v>6233.7813827616665</v>
      </c>
      <c r="L637" s="28">
        <f t="shared" si="158"/>
        <v>10.828499999999622</v>
      </c>
      <c r="M637" s="31">
        <f t="shared" si="159"/>
        <v>118365.5571752012</v>
      </c>
      <c r="N637" s="29">
        <f t="shared" si="152"/>
        <v>2.9999999999999997E-4</v>
      </c>
      <c r="O637" s="30">
        <f t="shared" si="148"/>
        <v>139.02000000000001</v>
      </c>
      <c r="P637" s="30">
        <f t="shared" si="149"/>
        <v>10</v>
      </c>
      <c r="Q637" s="31">
        <v>15</v>
      </c>
      <c r="R637" s="31">
        <v>50000</v>
      </c>
      <c r="S637" s="31">
        <f t="shared" si="156"/>
        <v>300000</v>
      </c>
      <c r="T637" s="32">
        <f>0</f>
        <v>0</v>
      </c>
      <c r="U637" s="31">
        <f t="shared" si="150"/>
        <v>0</v>
      </c>
      <c r="V637" s="30">
        <f t="shared" si="151"/>
        <v>0</v>
      </c>
      <c r="W637" s="30">
        <f t="shared" si="157"/>
        <v>0</v>
      </c>
      <c r="X637" s="31">
        <f t="shared" si="153"/>
        <v>0</v>
      </c>
    </row>
    <row r="638" spans="2:24" ht="15" thickBot="1" x14ac:dyDescent="0.35">
      <c r="B638" s="58" t="s">
        <v>32</v>
      </c>
      <c r="C638" s="34">
        <f t="shared" si="160"/>
        <v>2021</v>
      </c>
      <c r="D638" s="35">
        <v>44250</v>
      </c>
      <c r="E638" s="25">
        <f t="shared" si="161"/>
        <v>1</v>
      </c>
      <c r="F638" s="28">
        <f>0</f>
        <v>0</v>
      </c>
      <c r="G638" s="26">
        <f t="shared" si="147"/>
        <v>15</v>
      </c>
      <c r="H638" s="25">
        <f t="shared" si="162"/>
        <v>9510</v>
      </c>
      <c r="I638" s="25">
        <f t="shared" si="154"/>
        <v>26600</v>
      </c>
      <c r="J638" s="37">
        <v>0</v>
      </c>
      <c r="K638" s="41">
        <f t="shared" si="155"/>
        <v>6244.6143827616661</v>
      </c>
      <c r="L638" s="28">
        <f t="shared" si="158"/>
        <v>10.832999999999629</v>
      </c>
      <c r="M638" s="31">
        <f t="shared" si="159"/>
        <v>119871.56083520115</v>
      </c>
      <c r="N638" s="29">
        <f t="shared" si="152"/>
        <v>2.9999999999999997E-4</v>
      </c>
      <c r="O638" s="30">
        <f t="shared" si="148"/>
        <v>139.02000000000001</v>
      </c>
      <c r="P638" s="30">
        <f t="shared" si="149"/>
        <v>10</v>
      </c>
      <c r="Q638" s="31">
        <v>15</v>
      </c>
      <c r="R638" s="31">
        <v>50000</v>
      </c>
      <c r="S638" s="31">
        <f t="shared" si="156"/>
        <v>300000</v>
      </c>
      <c r="T638" s="32">
        <f>0</f>
        <v>0</v>
      </c>
      <c r="U638" s="31">
        <f t="shared" si="150"/>
        <v>0</v>
      </c>
      <c r="V638" s="30">
        <f t="shared" si="151"/>
        <v>0</v>
      </c>
      <c r="W638" s="30">
        <f t="shared" si="157"/>
        <v>0</v>
      </c>
      <c r="X638" s="31">
        <f t="shared" si="153"/>
        <v>0</v>
      </c>
    </row>
    <row r="639" spans="2:24" ht="15" thickBot="1" x14ac:dyDescent="0.35">
      <c r="B639" s="58" t="s">
        <v>32</v>
      </c>
      <c r="C639" s="34">
        <f t="shared" si="160"/>
        <v>2021</v>
      </c>
      <c r="D639" s="35">
        <v>44251</v>
      </c>
      <c r="E639" s="25">
        <f t="shared" si="161"/>
        <v>1</v>
      </c>
      <c r="F639" s="28">
        <f>0</f>
        <v>0</v>
      </c>
      <c r="G639" s="26">
        <f t="shared" si="147"/>
        <v>15</v>
      </c>
      <c r="H639" s="25">
        <f t="shared" si="162"/>
        <v>9525</v>
      </c>
      <c r="I639" s="25">
        <f t="shared" si="154"/>
        <v>26600</v>
      </c>
      <c r="J639" s="37">
        <v>0</v>
      </c>
      <c r="K639" s="41">
        <f t="shared" si="155"/>
        <v>6255.4518827616657</v>
      </c>
      <c r="L639" s="28">
        <f t="shared" si="158"/>
        <v>10.837499999999636</v>
      </c>
      <c r="M639" s="31">
        <f t="shared" si="159"/>
        <v>121378.1900852011</v>
      </c>
      <c r="N639" s="29">
        <f t="shared" si="152"/>
        <v>2.9999999999999997E-4</v>
      </c>
      <c r="O639" s="30">
        <f t="shared" si="148"/>
        <v>139.02000000000001</v>
      </c>
      <c r="P639" s="30">
        <f t="shared" si="149"/>
        <v>10</v>
      </c>
      <c r="Q639" s="31">
        <v>15</v>
      </c>
      <c r="R639" s="31">
        <v>50000</v>
      </c>
      <c r="S639" s="31">
        <f t="shared" si="156"/>
        <v>300000</v>
      </c>
      <c r="T639" s="32">
        <f>0</f>
        <v>0</v>
      </c>
      <c r="U639" s="31">
        <f t="shared" si="150"/>
        <v>0</v>
      </c>
      <c r="V639" s="30">
        <f t="shared" si="151"/>
        <v>0</v>
      </c>
      <c r="W639" s="30">
        <f t="shared" si="157"/>
        <v>0</v>
      </c>
      <c r="X639" s="31">
        <f t="shared" si="153"/>
        <v>0</v>
      </c>
    </row>
    <row r="640" spans="2:24" ht="15" thickBot="1" x14ac:dyDescent="0.35">
      <c r="B640" s="58" t="s">
        <v>32</v>
      </c>
      <c r="C640" s="34">
        <f t="shared" si="160"/>
        <v>2021</v>
      </c>
      <c r="D640" s="35">
        <v>44252</v>
      </c>
      <c r="E640" s="25">
        <f t="shared" si="161"/>
        <v>1</v>
      </c>
      <c r="F640" s="28">
        <f>0</f>
        <v>0</v>
      </c>
      <c r="G640" s="26">
        <f t="shared" si="147"/>
        <v>15</v>
      </c>
      <c r="H640" s="25">
        <f t="shared" si="162"/>
        <v>9540</v>
      </c>
      <c r="I640" s="25">
        <f t="shared" si="154"/>
        <v>26600</v>
      </c>
      <c r="J640" s="37">
        <v>0</v>
      </c>
      <c r="K640" s="41">
        <f t="shared" si="155"/>
        <v>6266.2938827616654</v>
      </c>
      <c r="L640" s="28">
        <f t="shared" si="158"/>
        <v>10.841999999999643</v>
      </c>
      <c r="M640" s="31">
        <f t="shared" si="159"/>
        <v>122885.44492520105</v>
      </c>
      <c r="N640" s="29">
        <f t="shared" si="152"/>
        <v>2.9999999999999997E-4</v>
      </c>
      <c r="O640" s="30">
        <f t="shared" si="148"/>
        <v>139.02000000000001</v>
      </c>
      <c r="P640" s="30">
        <f t="shared" si="149"/>
        <v>10</v>
      </c>
      <c r="Q640" s="31">
        <v>15</v>
      </c>
      <c r="R640" s="31">
        <v>50000</v>
      </c>
      <c r="S640" s="31">
        <f t="shared" si="156"/>
        <v>300000</v>
      </c>
      <c r="T640" s="32">
        <f>0</f>
        <v>0</v>
      </c>
      <c r="U640" s="31">
        <f t="shared" si="150"/>
        <v>0</v>
      </c>
      <c r="V640" s="30">
        <f t="shared" si="151"/>
        <v>0</v>
      </c>
      <c r="W640" s="30">
        <f t="shared" si="157"/>
        <v>0</v>
      </c>
      <c r="X640" s="31">
        <f t="shared" si="153"/>
        <v>0</v>
      </c>
    </row>
    <row r="641" spans="2:24" ht="15" thickBot="1" x14ac:dyDescent="0.35">
      <c r="B641" s="58" t="s">
        <v>32</v>
      </c>
      <c r="C641" s="34">
        <f t="shared" si="160"/>
        <v>2021</v>
      </c>
      <c r="D641" s="35">
        <v>44253</v>
      </c>
      <c r="E641" s="25">
        <f t="shared" si="161"/>
        <v>1</v>
      </c>
      <c r="F641" s="28">
        <f>0</f>
        <v>0</v>
      </c>
      <c r="G641" s="26">
        <f t="shared" si="147"/>
        <v>15</v>
      </c>
      <c r="H641" s="25">
        <f t="shared" si="162"/>
        <v>9555</v>
      </c>
      <c r="I641" s="25">
        <f t="shared" si="154"/>
        <v>26600</v>
      </c>
      <c r="J641" s="37">
        <v>0</v>
      </c>
      <c r="K641" s="41">
        <f t="shared" si="155"/>
        <v>6277.140382761665</v>
      </c>
      <c r="L641" s="28">
        <f t="shared" si="158"/>
        <v>10.846499999999651</v>
      </c>
      <c r="M641" s="31">
        <f t="shared" si="159"/>
        <v>124393.325355201</v>
      </c>
      <c r="N641" s="29">
        <f t="shared" si="152"/>
        <v>2.9999999999999997E-4</v>
      </c>
      <c r="O641" s="30">
        <f t="shared" si="148"/>
        <v>139.02000000000001</v>
      </c>
      <c r="P641" s="30">
        <f t="shared" si="149"/>
        <v>10</v>
      </c>
      <c r="Q641" s="31">
        <v>15</v>
      </c>
      <c r="R641" s="31">
        <v>50000</v>
      </c>
      <c r="S641" s="31">
        <f t="shared" si="156"/>
        <v>300000</v>
      </c>
      <c r="T641" s="32">
        <f>0</f>
        <v>0</v>
      </c>
      <c r="U641" s="31">
        <f t="shared" si="150"/>
        <v>0</v>
      </c>
      <c r="V641" s="30">
        <f t="shared" si="151"/>
        <v>0</v>
      </c>
      <c r="W641" s="30">
        <f t="shared" si="157"/>
        <v>0</v>
      </c>
      <c r="X641" s="31">
        <f t="shared" si="153"/>
        <v>0</v>
      </c>
    </row>
    <row r="642" spans="2:24" ht="15" thickBot="1" x14ac:dyDescent="0.35">
      <c r="B642" s="58" t="s">
        <v>32</v>
      </c>
      <c r="C642" s="34">
        <f t="shared" si="160"/>
        <v>2021</v>
      </c>
      <c r="D642" s="35">
        <v>44254</v>
      </c>
      <c r="E642" s="25">
        <f t="shared" si="161"/>
        <v>1</v>
      </c>
      <c r="F642" s="28">
        <f>0</f>
        <v>0</v>
      </c>
      <c r="G642" s="26">
        <f t="shared" si="147"/>
        <v>15</v>
      </c>
      <c r="H642" s="25">
        <f t="shared" si="162"/>
        <v>9570</v>
      </c>
      <c r="I642" s="25">
        <f t="shared" si="154"/>
        <v>26600</v>
      </c>
      <c r="J642" s="37">
        <v>0</v>
      </c>
      <c r="K642" s="41">
        <f t="shared" si="155"/>
        <v>6287.9913827616647</v>
      </c>
      <c r="L642" s="28">
        <f t="shared" si="158"/>
        <v>10.850999999999658</v>
      </c>
      <c r="M642" s="31">
        <f t="shared" si="159"/>
        <v>125901.83137520096</v>
      </c>
      <c r="N642" s="29">
        <f t="shared" si="152"/>
        <v>2.9999999999999997E-4</v>
      </c>
      <c r="O642" s="30">
        <f t="shared" si="148"/>
        <v>139.02000000000001</v>
      </c>
      <c r="P642" s="30">
        <f t="shared" si="149"/>
        <v>10</v>
      </c>
      <c r="Q642" s="31">
        <v>15</v>
      </c>
      <c r="R642" s="31">
        <v>50000</v>
      </c>
      <c r="S642" s="31">
        <f t="shared" si="156"/>
        <v>300000</v>
      </c>
      <c r="T642" s="32">
        <f>0</f>
        <v>0</v>
      </c>
      <c r="U642" s="31">
        <f t="shared" si="150"/>
        <v>0</v>
      </c>
      <c r="V642" s="30">
        <f t="shared" si="151"/>
        <v>0</v>
      </c>
      <c r="W642" s="30">
        <f t="shared" si="157"/>
        <v>0</v>
      </c>
      <c r="X642" s="31">
        <f t="shared" si="153"/>
        <v>0</v>
      </c>
    </row>
    <row r="643" spans="2:24" ht="15" thickBot="1" x14ac:dyDescent="0.35">
      <c r="B643" s="58" t="s">
        <v>32</v>
      </c>
      <c r="C643" s="34">
        <f t="shared" si="160"/>
        <v>2021</v>
      </c>
      <c r="D643" s="35">
        <v>44255</v>
      </c>
      <c r="E643" s="25">
        <f t="shared" si="161"/>
        <v>1</v>
      </c>
      <c r="F643" s="28">
        <f>0</f>
        <v>0</v>
      </c>
      <c r="G643" s="26">
        <f t="shared" si="147"/>
        <v>15</v>
      </c>
      <c r="H643" s="25">
        <f t="shared" si="162"/>
        <v>9585</v>
      </c>
      <c r="I643" s="25">
        <f t="shared" si="154"/>
        <v>26600</v>
      </c>
      <c r="J643" s="37">
        <v>0</v>
      </c>
      <c r="K643" s="41">
        <f t="shared" si="155"/>
        <v>6298.8468827616643</v>
      </c>
      <c r="L643" s="28">
        <f t="shared" si="158"/>
        <v>10.855499999999665</v>
      </c>
      <c r="M643" s="31">
        <f t="shared" si="159"/>
        <v>127410.96298520091</v>
      </c>
      <c r="N643" s="29">
        <f t="shared" si="152"/>
        <v>2.9999999999999997E-4</v>
      </c>
      <c r="O643" s="30">
        <f t="shared" si="148"/>
        <v>139.02000000000001</v>
      </c>
      <c r="P643" s="30">
        <f t="shared" si="149"/>
        <v>10</v>
      </c>
      <c r="Q643" s="31">
        <v>15</v>
      </c>
      <c r="R643" s="31">
        <v>50000</v>
      </c>
      <c r="S643" s="31">
        <f t="shared" si="156"/>
        <v>300000</v>
      </c>
      <c r="T643" s="32">
        <f>0</f>
        <v>0</v>
      </c>
      <c r="U643" s="31">
        <f t="shared" si="150"/>
        <v>0</v>
      </c>
      <c r="V643" s="30">
        <f t="shared" si="151"/>
        <v>0</v>
      </c>
      <c r="W643" s="30">
        <f t="shared" si="157"/>
        <v>0</v>
      </c>
      <c r="X643" s="31">
        <f t="shared" si="153"/>
        <v>0</v>
      </c>
    </row>
    <row r="644" spans="2:24" ht="15" thickBot="1" x14ac:dyDescent="0.35">
      <c r="B644" s="58" t="s">
        <v>32</v>
      </c>
      <c r="C644" s="34">
        <f t="shared" si="160"/>
        <v>2021</v>
      </c>
      <c r="D644" s="35">
        <v>44256</v>
      </c>
      <c r="E644" s="25">
        <f t="shared" si="161"/>
        <v>1</v>
      </c>
      <c r="F644" s="28">
        <f>0</f>
        <v>0</v>
      </c>
      <c r="G644" s="26">
        <f t="shared" ref="G644:G707" si="163">E644*Q644</f>
        <v>15</v>
      </c>
      <c r="H644" s="25">
        <f t="shared" si="162"/>
        <v>9600</v>
      </c>
      <c r="I644" s="25">
        <f t="shared" si="154"/>
        <v>26600</v>
      </c>
      <c r="J644" s="37">
        <v>0</v>
      </c>
      <c r="K644" s="41">
        <f t="shared" si="155"/>
        <v>6309.706882761664</v>
      </c>
      <c r="L644" s="28">
        <f t="shared" si="158"/>
        <v>10.859999999999673</v>
      </c>
      <c r="M644" s="31">
        <f t="shared" si="159"/>
        <v>128920.72018520086</v>
      </c>
      <c r="N644" s="29">
        <f t="shared" si="152"/>
        <v>2.9999999999999997E-4</v>
      </c>
      <c r="O644" s="30">
        <f t="shared" ref="O644:O707" si="164">IF(C644=2019,234/15,IF(C644=2020,207.87/15,2085.3/15))</f>
        <v>139.02000000000001</v>
      </c>
      <c r="P644" s="30">
        <f t="shared" ref="P644:P707" si="165">IF(C644=2019,14,IF(C644=2020,12,10))</f>
        <v>10</v>
      </c>
      <c r="Q644" s="31">
        <v>15</v>
      </c>
      <c r="R644" s="31">
        <v>50000</v>
      </c>
      <c r="S644" s="31">
        <f t="shared" si="156"/>
        <v>300000</v>
      </c>
      <c r="T644" s="32">
        <f>0</f>
        <v>0</v>
      </c>
      <c r="U644" s="31">
        <f t="shared" ref="U644:U707" si="166">F644*R644</f>
        <v>0</v>
      </c>
      <c r="V644" s="30">
        <f t="shared" ref="V644:V707" si="167">300000*J644</f>
        <v>0</v>
      </c>
      <c r="W644" s="30">
        <f t="shared" si="157"/>
        <v>0</v>
      </c>
      <c r="X644" s="31">
        <f t="shared" si="153"/>
        <v>0</v>
      </c>
    </row>
    <row r="645" spans="2:24" ht="15" thickBot="1" x14ac:dyDescent="0.35">
      <c r="B645" s="58" t="s">
        <v>32</v>
      </c>
      <c r="C645" s="34">
        <f t="shared" si="160"/>
        <v>2021</v>
      </c>
      <c r="D645" s="35">
        <v>44257</v>
      </c>
      <c r="E645" s="25">
        <f t="shared" si="161"/>
        <v>1</v>
      </c>
      <c r="F645" s="28">
        <f>0</f>
        <v>0</v>
      </c>
      <c r="G645" s="26">
        <f t="shared" si="163"/>
        <v>15</v>
      </c>
      <c r="H645" s="25">
        <f t="shared" si="162"/>
        <v>9615</v>
      </c>
      <c r="I645" s="25">
        <f t="shared" si="154"/>
        <v>26600</v>
      </c>
      <c r="J645" s="37">
        <v>0</v>
      </c>
      <c r="K645" s="41">
        <f t="shared" si="155"/>
        <v>6320.5713827616637</v>
      </c>
      <c r="L645" s="28">
        <f t="shared" si="158"/>
        <v>10.86449999999968</v>
      </c>
      <c r="M645" s="31">
        <f t="shared" si="159"/>
        <v>130431.10297520082</v>
      </c>
      <c r="N645" s="29">
        <f t="shared" ref="N645:N708" si="168">0.0003</f>
        <v>2.9999999999999997E-4</v>
      </c>
      <c r="O645" s="30">
        <f t="shared" si="164"/>
        <v>139.02000000000001</v>
      </c>
      <c r="P645" s="30">
        <f t="shared" si="165"/>
        <v>10</v>
      </c>
      <c r="Q645" s="31">
        <v>15</v>
      </c>
      <c r="R645" s="31">
        <v>50000</v>
      </c>
      <c r="S645" s="31">
        <f t="shared" si="156"/>
        <v>300000</v>
      </c>
      <c r="T645" s="32">
        <f>0</f>
        <v>0</v>
      </c>
      <c r="U645" s="31">
        <f t="shared" si="166"/>
        <v>0</v>
      </c>
      <c r="V645" s="30">
        <f t="shared" si="167"/>
        <v>0</v>
      </c>
      <c r="W645" s="30">
        <f t="shared" si="157"/>
        <v>0</v>
      </c>
      <c r="X645" s="31">
        <f t="shared" ref="X645:X708" si="169">U645+V645+W645</f>
        <v>0</v>
      </c>
    </row>
    <row r="646" spans="2:24" ht="15" thickBot="1" x14ac:dyDescent="0.35">
      <c r="B646" s="58" t="s">
        <v>32</v>
      </c>
      <c r="C646" s="34">
        <f t="shared" si="160"/>
        <v>2021</v>
      </c>
      <c r="D646" s="35">
        <v>44258</v>
      </c>
      <c r="E646" s="25">
        <f t="shared" si="161"/>
        <v>1</v>
      </c>
      <c r="F646" s="28">
        <f>0</f>
        <v>0</v>
      </c>
      <c r="G646" s="26">
        <f t="shared" si="163"/>
        <v>15</v>
      </c>
      <c r="H646" s="25">
        <f t="shared" si="162"/>
        <v>9630</v>
      </c>
      <c r="I646" s="25">
        <f t="shared" ref="I646:I709" si="170">I645+J646*20000</f>
        <v>26600</v>
      </c>
      <c r="J646" s="37">
        <v>0</v>
      </c>
      <c r="K646" s="41">
        <f t="shared" ref="K646:K709" si="171">K645+(I646+H646)*N646-X646/O646</f>
        <v>6331.4403827616634</v>
      </c>
      <c r="L646" s="28">
        <f t="shared" si="158"/>
        <v>10.868999999999687</v>
      </c>
      <c r="M646" s="31">
        <f t="shared" si="159"/>
        <v>131942.11135520079</v>
      </c>
      <c r="N646" s="29">
        <f t="shared" si="168"/>
        <v>2.9999999999999997E-4</v>
      </c>
      <c r="O646" s="30">
        <f t="shared" si="164"/>
        <v>139.02000000000001</v>
      </c>
      <c r="P646" s="30">
        <f t="shared" si="165"/>
        <v>10</v>
      </c>
      <c r="Q646" s="31">
        <v>15</v>
      </c>
      <c r="R646" s="31">
        <v>50000</v>
      </c>
      <c r="S646" s="31">
        <f t="shared" ref="S646:S709" si="172">300000</f>
        <v>300000</v>
      </c>
      <c r="T646" s="32">
        <f>0</f>
        <v>0</v>
      </c>
      <c r="U646" s="31">
        <f t="shared" si="166"/>
        <v>0</v>
      </c>
      <c r="V646" s="30">
        <f t="shared" si="167"/>
        <v>0</v>
      </c>
      <c r="W646" s="30">
        <f t="shared" ref="W646:W709" si="173">T646*500000</f>
        <v>0</v>
      </c>
      <c r="X646" s="31">
        <f t="shared" si="169"/>
        <v>0</v>
      </c>
    </row>
    <row r="647" spans="2:24" ht="15" thickBot="1" x14ac:dyDescent="0.35">
      <c r="B647" s="58" t="s">
        <v>32</v>
      </c>
      <c r="C647" s="34">
        <f t="shared" si="160"/>
        <v>2021</v>
      </c>
      <c r="D647" s="35">
        <v>44259</v>
      </c>
      <c r="E647" s="25">
        <f t="shared" si="161"/>
        <v>1</v>
      </c>
      <c r="F647" s="28">
        <f>0</f>
        <v>0</v>
      </c>
      <c r="G647" s="26">
        <f t="shared" si="163"/>
        <v>15</v>
      </c>
      <c r="H647" s="25">
        <f t="shared" si="162"/>
        <v>9645</v>
      </c>
      <c r="I647" s="25">
        <f t="shared" si="170"/>
        <v>26600</v>
      </c>
      <c r="J647" s="37">
        <v>0</v>
      </c>
      <c r="K647" s="41">
        <f t="shared" si="171"/>
        <v>6342.3138827616631</v>
      </c>
      <c r="L647" s="28">
        <f t="shared" ref="L647:L710" si="174">K647-K646</f>
        <v>10.873499999999694</v>
      </c>
      <c r="M647" s="31">
        <f t="shared" ref="M647:M710" si="175">L647*O647+M646</f>
        <v>133453.74532520075</v>
      </c>
      <c r="N647" s="29">
        <f t="shared" si="168"/>
        <v>2.9999999999999997E-4</v>
      </c>
      <c r="O647" s="30">
        <f t="shared" si="164"/>
        <v>139.02000000000001</v>
      </c>
      <c r="P647" s="30">
        <f t="shared" si="165"/>
        <v>10</v>
      </c>
      <c r="Q647" s="31">
        <v>15</v>
      </c>
      <c r="R647" s="31">
        <v>50000</v>
      </c>
      <c r="S647" s="31">
        <f t="shared" si="172"/>
        <v>300000</v>
      </c>
      <c r="T647" s="32">
        <f>0</f>
        <v>0</v>
      </c>
      <c r="U647" s="31">
        <f t="shared" si="166"/>
        <v>0</v>
      </c>
      <c r="V647" s="30">
        <f t="shared" si="167"/>
        <v>0</v>
      </c>
      <c r="W647" s="30">
        <f t="shared" si="173"/>
        <v>0</v>
      </c>
      <c r="X647" s="31">
        <f t="shared" si="169"/>
        <v>0</v>
      </c>
    </row>
    <row r="648" spans="2:24" ht="15" thickBot="1" x14ac:dyDescent="0.35">
      <c r="B648" s="58" t="s">
        <v>32</v>
      </c>
      <c r="C648" s="34">
        <f t="shared" si="160"/>
        <v>2021</v>
      </c>
      <c r="D648" s="35">
        <v>44260</v>
      </c>
      <c r="E648" s="25">
        <f t="shared" si="161"/>
        <v>1</v>
      </c>
      <c r="F648" s="28">
        <f>0</f>
        <v>0</v>
      </c>
      <c r="G648" s="26">
        <f t="shared" si="163"/>
        <v>15</v>
      </c>
      <c r="H648" s="25">
        <f t="shared" si="162"/>
        <v>9660</v>
      </c>
      <c r="I648" s="25">
        <f t="shared" si="170"/>
        <v>26600</v>
      </c>
      <c r="J648" s="37">
        <v>0</v>
      </c>
      <c r="K648" s="41">
        <f t="shared" si="171"/>
        <v>6353.1918827616628</v>
      </c>
      <c r="L648" s="28">
        <f t="shared" si="174"/>
        <v>10.877999999999702</v>
      </c>
      <c r="M648" s="31">
        <f t="shared" si="175"/>
        <v>134966.0048852007</v>
      </c>
      <c r="N648" s="29">
        <f t="shared" si="168"/>
        <v>2.9999999999999997E-4</v>
      </c>
      <c r="O648" s="30">
        <f t="shared" si="164"/>
        <v>139.02000000000001</v>
      </c>
      <c r="P648" s="30">
        <f t="shared" si="165"/>
        <v>10</v>
      </c>
      <c r="Q648" s="31">
        <v>15</v>
      </c>
      <c r="R648" s="31">
        <v>50000</v>
      </c>
      <c r="S648" s="31">
        <f t="shared" si="172"/>
        <v>300000</v>
      </c>
      <c r="T648" s="32">
        <f>0</f>
        <v>0</v>
      </c>
      <c r="U648" s="31">
        <f t="shared" si="166"/>
        <v>0</v>
      </c>
      <c r="V648" s="30">
        <f t="shared" si="167"/>
        <v>0</v>
      </c>
      <c r="W648" s="30">
        <f t="shared" si="173"/>
        <v>0</v>
      </c>
      <c r="X648" s="31">
        <f t="shared" si="169"/>
        <v>0</v>
      </c>
    </row>
    <row r="649" spans="2:24" ht="15" thickBot="1" x14ac:dyDescent="0.35">
      <c r="B649" s="58" t="s">
        <v>32</v>
      </c>
      <c r="C649" s="34">
        <f t="shared" si="160"/>
        <v>2021</v>
      </c>
      <c r="D649" s="35">
        <v>44261</v>
      </c>
      <c r="E649" s="25">
        <f t="shared" si="161"/>
        <v>1</v>
      </c>
      <c r="F649" s="28">
        <f>0</f>
        <v>0</v>
      </c>
      <c r="G649" s="26">
        <f t="shared" si="163"/>
        <v>15</v>
      </c>
      <c r="H649" s="25">
        <f t="shared" si="162"/>
        <v>9675</v>
      </c>
      <c r="I649" s="25">
        <f t="shared" si="170"/>
        <v>26600</v>
      </c>
      <c r="J649" s="37">
        <v>0</v>
      </c>
      <c r="K649" s="41">
        <f t="shared" si="171"/>
        <v>6364.0743827616625</v>
      </c>
      <c r="L649" s="28">
        <f t="shared" si="174"/>
        <v>10.882499999999709</v>
      </c>
      <c r="M649" s="31">
        <f t="shared" si="175"/>
        <v>136478.89003520066</v>
      </c>
      <c r="N649" s="29">
        <f t="shared" si="168"/>
        <v>2.9999999999999997E-4</v>
      </c>
      <c r="O649" s="30">
        <f t="shared" si="164"/>
        <v>139.02000000000001</v>
      </c>
      <c r="P649" s="30">
        <f t="shared" si="165"/>
        <v>10</v>
      </c>
      <c r="Q649" s="31">
        <v>15</v>
      </c>
      <c r="R649" s="31">
        <v>50000</v>
      </c>
      <c r="S649" s="31">
        <f t="shared" si="172"/>
        <v>300000</v>
      </c>
      <c r="T649" s="32">
        <f>0</f>
        <v>0</v>
      </c>
      <c r="U649" s="31">
        <f t="shared" si="166"/>
        <v>0</v>
      </c>
      <c r="V649" s="30">
        <f t="shared" si="167"/>
        <v>0</v>
      </c>
      <c r="W649" s="30">
        <f t="shared" si="173"/>
        <v>0</v>
      </c>
      <c r="X649" s="31">
        <f t="shared" si="169"/>
        <v>0</v>
      </c>
    </row>
    <row r="650" spans="2:24" ht="15" thickBot="1" x14ac:dyDescent="0.35">
      <c r="B650" s="58" t="s">
        <v>32</v>
      </c>
      <c r="C650" s="34">
        <f t="shared" si="160"/>
        <v>2021</v>
      </c>
      <c r="D650" s="35">
        <v>44262</v>
      </c>
      <c r="E650" s="25">
        <f t="shared" si="161"/>
        <v>1</v>
      </c>
      <c r="F650" s="28">
        <f>0</f>
        <v>0</v>
      </c>
      <c r="G650" s="26">
        <f t="shared" si="163"/>
        <v>15</v>
      </c>
      <c r="H650" s="25">
        <f t="shared" si="162"/>
        <v>9690</v>
      </c>
      <c r="I650" s="25">
        <f t="shared" si="170"/>
        <v>26600</v>
      </c>
      <c r="J650" s="37">
        <v>0</v>
      </c>
      <c r="K650" s="41">
        <f t="shared" si="171"/>
        <v>6374.9613827616622</v>
      </c>
      <c r="L650" s="28">
        <f t="shared" si="174"/>
        <v>10.886999999999716</v>
      </c>
      <c r="M650" s="31">
        <f t="shared" si="175"/>
        <v>137992.40077520063</v>
      </c>
      <c r="N650" s="29">
        <f t="shared" si="168"/>
        <v>2.9999999999999997E-4</v>
      </c>
      <c r="O650" s="30">
        <f t="shared" si="164"/>
        <v>139.02000000000001</v>
      </c>
      <c r="P650" s="30">
        <f t="shared" si="165"/>
        <v>10</v>
      </c>
      <c r="Q650" s="31">
        <v>15</v>
      </c>
      <c r="R650" s="31">
        <v>50000</v>
      </c>
      <c r="S650" s="31">
        <f t="shared" si="172"/>
        <v>300000</v>
      </c>
      <c r="T650" s="32">
        <f>0</f>
        <v>0</v>
      </c>
      <c r="U650" s="31">
        <f t="shared" si="166"/>
        <v>0</v>
      </c>
      <c r="V650" s="30">
        <f t="shared" si="167"/>
        <v>0</v>
      </c>
      <c r="W650" s="30">
        <f t="shared" si="173"/>
        <v>0</v>
      </c>
      <c r="X650" s="31">
        <f t="shared" si="169"/>
        <v>0</v>
      </c>
    </row>
    <row r="651" spans="2:24" ht="15" thickBot="1" x14ac:dyDescent="0.35">
      <c r="B651" s="58" t="s">
        <v>32</v>
      </c>
      <c r="C651" s="34">
        <f t="shared" si="160"/>
        <v>2021</v>
      </c>
      <c r="D651" s="35">
        <v>44263</v>
      </c>
      <c r="E651" s="25">
        <f t="shared" si="161"/>
        <v>1</v>
      </c>
      <c r="F651" s="28">
        <f>0</f>
        <v>0</v>
      </c>
      <c r="G651" s="26">
        <f t="shared" si="163"/>
        <v>15</v>
      </c>
      <c r="H651" s="25">
        <f t="shared" si="162"/>
        <v>9705</v>
      </c>
      <c r="I651" s="25">
        <f t="shared" si="170"/>
        <v>26600</v>
      </c>
      <c r="J651" s="37">
        <v>0</v>
      </c>
      <c r="K651" s="41">
        <f t="shared" si="171"/>
        <v>6385.8528827616619</v>
      </c>
      <c r="L651" s="28">
        <f t="shared" si="174"/>
        <v>10.891499999999724</v>
      </c>
      <c r="M651" s="31">
        <f t="shared" si="175"/>
        <v>139506.53710520058</v>
      </c>
      <c r="N651" s="29">
        <f t="shared" si="168"/>
        <v>2.9999999999999997E-4</v>
      </c>
      <c r="O651" s="30">
        <f t="shared" si="164"/>
        <v>139.02000000000001</v>
      </c>
      <c r="P651" s="30">
        <f t="shared" si="165"/>
        <v>10</v>
      </c>
      <c r="Q651" s="31">
        <v>15</v>
      </c>
      <c r="R651" s="31">
        <v>50000</v>
      </c>
      <c r="S651" s="31">
        <f t="shared" si="172"/>
        <v>300000</v>
      </c>
      <c r="T651" s="32">
        <f>0</f>
        <v>0</v>
      </c>
      <c r="U651" s="31">
        <f t="shared" si="166"/>
        <v>0</v>
      </c>
      <c r="V651" s="30">
        <f t="shared" si="167"/>
        <v>0</v>
      </c>
      <c r="W651" s="30">
        <f t="shared" si="173"/>
        <v>0</v>
      </c>
      <c r="X651" s="31">
        <f t="shared" si="169"/>
        <v>0</v>
      </c>
    </row>
    <row r="652" spans="2:24" ht="15" thickBot="1" x14ac:dyDescent="0.35">
      <c r="B652" s="58" t="s">
        <v>32</v>
      </c>
      <c r="C652" s="34">
        <f t="shared" si="160"/>
        <v>2021</v>
      </c>
      <c r="D652" s="35">
        <v>44264</v>
      </c>
      <c r="E652" s="25">
        <f t="shared" si="161"/>
        <v>1</v>
      </c>
      <c r="F652" s="28">
        <f>0</f>
        <v>0</v>
      </c>
      <c r="G652" s="26">
        <f t="shared" si="163"/>
        <v>15</v>
      </c>
      <c r="H652" s="25">
        <f t="shared" si="162"/>
        <v>9720</v>
      </c>
      <c r="I652" s="25">
        <f t="shared" si="170"/>
        <v>26600</v>
      </c>
      <c r="J652" s="37">
        <v>0</v>
      </c>
      <c r="K652" s="41">
        <f t="shared" si="171"/>
        <v>6396.7488827616617</v>
      </c>
      <c r="L652" s="28">
        <f t="shared" si="174"/>
        <v>10.895999999999731</v>
      </c>
      <c r="M652" s="31">
        <f t="shared" si="175"/>
        <v>141021.29902520054</v>
      </c>
      <c r="N652" s="29">
        <f t="shared" si="168"/>
        <v>2.9999999999999997E-4</v>
      </c>
      <c r="O652" s="30">
        <f t="shared" si="164"/>
        <v>139.02000000000001</v>
      </c>
      <c r="P652" s="30">
        <f t="shared" si="165"/>
        <v>10</v>
      </c>
      <c r="Q652" s="31">
        <v>15</v>
      </c>
      <c r="R652" s="31">
        <v>50000</v>
      </c>
      <c r="S652" s="31">
        <f t="shared" si="172"/>
        <v>300000</v>
      </c>
      <c r="T652" s="32">
        <f>0</f>
        <v>0</v>
      </c>
      <c r="U652" s="31">
        <f t="shared" si="166"/>
        <v>0</v>
      </c>
      <c r="V652" s="30">
        <f t="shared" si="167"/>
        <v>0</v>
      </c>
      <c r="W652" s="30">
        <f t="shared" si="173"/>
        <v>0</v>
      </c>
      <c r="X652" s="31">
        <f t="shared" si="169"/>
        <v>0</v>
      </c>
    </row>
    <row r="653" spans="2:24" ht="15" thickBot="1" x14ac:dyDescent="0.35">
      <c r="B653" s="58" t="s">
        <v>32</v>
      </c>
      <c r="C653" s="34">
        <f t="shared" si="160"/>
        <v>2021</v>
      </c>
      <c r="D653" s="35">
        <v>44265</v>
      </c>
      <c r="E653" s="25">
        <f t="shared" si="161"/>
        <v>1</v>
      </c>
      <c r="F653" s="28">
        <f>0</f>
        <v>0</v>
      </c>
      <c r="G653" s="26">
        <f t="shared" si="163"/>
        <v>15</v>
      </c>
      <c r="H653" s="25">
        <f t="shared" si="162"/>
        <v>9735</v>
      </c>
      <c r="I653" s="25">
        <f t="shared" si="170"/>
        <v>26600</v>
      </c>
      <c r="J653" s="37">
        <v>0</v>
      </c>
      <c r="K653" s="41">
        <f t="shared" si="171"/>
        <v>6407.6493827616614</v>
      </c>
      <c r="L653" s="28">
        <f t="shared" si="174"/>
        <v>10.900499999999738</v>
      </c>
      <c r="M653" s="31">
        <f t="shared" si="175"/>
        <v>142536.68653520051</v>
      </c>
      <c r="N653" s="29">
        <f t="shared" si="168"/>
        <v>2.9999999999999997E-4</v>
      </c>
      <c r="O653" s="30">
        <f t="shared" si="164"/>
        <v>139.02000000000001</v>
      </c>
      <c r="P653" s="30">
        <f t="shared" si="165"/>
        <v>10</v>
      </c>
      <c r="Q653" s="31">
        <v>15</v>
      </c>
      <c r="R653" s="31">
        <v>50000</v>
      </c>
      <c r="S653" s="31">
        <f t="shared" si="172"/>
        <v>300000</v>
      </c>
      <c r="T653" s="32">
        <f>0</f>
        <v>0</v>
      </c>
      <c r="U653" s="31">
        <f t="shared" si="166"/>
        <v>0</v>
      </c>
      <c r="V653" s="30">
        <f t="shared" si="167"/>
        <v>0</v>
      </c>
      <c r="W653" s="30">
        <f t="shared" si="173"/>
        <v>0</v>
      </c>
      <c r="X653" s="31">
        <f t="shared" si="169"/>
        <v>0</v>
      </c>
    </row>
    <row r="654" spans="2:24" ht="15" thickBot="1" x14ac:dyDescent="0.35">
      <c r="B654" s="58" t="s">
        <v>32</v>
      </c>
      <c r="C654" s="34">
        <f t="shared" si="160"/>
        <v>2021</v>
      </c>
      <c r="D654" s="35">
        <v>44266</v>
      </c>
      <c r="E654" s="25">
        <f t="shared" si="161"/>
        <v>1</v>
      </c>
      <c r="F654" s="28">
        <f>0</f>
        <v>0</v>
      </c>
      <c r="G654" s="26">
        <f t="shared" si="163"/>
        <v>15</v>
      </c>
      <c r="H654" s="25">
        <f t="shared" si="162"/>
        <v>9750</v>
      </c>
      <c r="I654" s="25">
        <f t="shared" si="170"/>
        <v>26600</v>
      </c>
      <c r="J654" s="37">
        <v>0</v>
      </c>
      <c r="K654" s="41">
        <f t="shared" si="171"/>
        <v>6418.5543827616611</v>
      </c>
      <c r="L654" s="28">
        <f t="shared" si="174"/>
        <v>10.904999999999745</v>
      </c>
      <c r="M654" s="31">
        <f t="shared" si="175"/>
        <v>144052.69963520046</v>
      </c>
      <c r="N654" s="29">
        <f t="shared" si="168"/>
        <v>2.9999999999999997E-4</v>
      </c>
      <c r="O654" s="30">
        <f t="shared" si="164"/>
        <v>139.02000000000001</v>
      </c>
      <c r="P654" s="30">
        <f t="shared" si="165"/>
        <v>10</v>
      </c>
      <c r="Q654" s="31">
        <v>15</v>
      </c>
      <c r="R654" s="31">
        <v>50000</v>
      </c>
      <c r="S654" s="31">
        <f t="shared" si="172"/>
        <v>300000</v>
      </c>
      <c r="T654" s="32">
        <f>0</f>
        <v>0</v>
      </c>
      <c r="U654" s="31">
        <f t="shared" si="166"/>
        <v>0</v>
      </c>
      <c r="V654" s="30">
        <f t="shared" si="167"/>
        <v>0</v>
      </c>
      <c r="W654" s="30">
        <f t="shared" si="173"/>
        <v>0</v>
      </c>
      <c r="X654" s="31">
        <f t="shared" si="169"/>
        <v>0</v>
      </c>
    </row>
    <row r="655" spans="2:24" ht="15" thickBot="1" x14ac:dyDescent="0.35">
      <c r="B655" s="58" t="s">
        <v>32</v>
      </c>
      <c r="C655" s="34">
        <f t="shared" si="160"/>
        <v>2021</v>
      </c>
      <c r="D655" s="35">
        <v>44267</v>
      </c>
      <c r="E655" s="25">
        <f t="shared" si="161"/>
        <v>1</v>
      </c>
      <c r="F655" s="28">
        <f>0</f>
        <v>0</v>
      </c>
      <c r="G655" s="26">
        <f t="shared" si="163"/>
        <v>15</v>
      </c>
      <c r="H655" s="25">
        <f t="shared" si="162"/>
        <v>9765</v>
      </c>
      <c r="I655" s="25">
        <f t="shared" si="170"/>
        <v>26600</v>
      </c>
      <c r="J655" s="37">
        <v>0</v>
      </c>
      <c r="K655" s="41">
        <f t="shared" si="171"/>
        <v>6429.4638827616609</v>
      </c>
      <c r="L655" s="28">
        <f t="shared" si="174"/>
        <v>10.909499999999753</v>
      </c>
      <c r="M655" s="31">
        <f t="shared" si="175"/>
        <v>145569.33832520043</v>
      </c>
      <c r="N655" s="29">
        <f t="shared" si="168"/>
        <v>2.9999999999999997E-4</v>
      </c>
      <c r="O655" s="30">
        <f t="shared" si="164"/>
        <v>139.02000000000001</v>
      </c>
      <c r="P655" s="30">
        <f t="shared" si="165"/>
        <v>10</v>
      </c>
      <c r="Q655" s="31">
        <v>15</v>
      </c>
      <c r="R655" s="31">
        <v>50000</v>
      </c>
      <c r="S655" s="31">
        <f t="shared" si="172"/>
        <v>300000</v>
      </c>
      <c r="T655" s="32">
        <f>0</f>
        <v>0</v>
      </c>
      <c r="U655" s="31">
        <f t="shared" si="166"/>
        <v>0</v>
      </c>
      <c r="V655" s="30">
        <f t="shared" si="167"/>
        <v>0</v>
      </c>
      <c r="W655" s="30">
        <f t="shared" si="173"/>
        <v>0</v>
      </c>
      <c r="X655" s="31">
        <f t="shared" si="169"/>
        <v>0</v>
      </c>
    </row>
    <row r="656" spans="2:24" ht="15" thickBot="1" x14ac:dyDescent="0.35">
      <c r="B656" s="58" t="s">
        <v>32</v>
      </c>
      <c r="C656" s="34">
        <f t="shared" si="160"/>
        <v>2021</v>
      </c>
      <c r="D656" s="35">
        <v>44268</v>
      </c>
      <c r="E656" s="25">
        <f t="shared" si="161"/>
        <v>1</v>
      </c>
      <c r="F656" s="28">
        <f>0</f>
        <v>0</v>
      </c>
      <c r="G656" s="26">
        <f t="shared" si="163"/>
        <v>15</v>
      </c>
      <c r="H656" s="25">
        <f t="shared" si="162"/>
        <v>9780</v>
      </c>
      <c r="I656" s="25">
        <f t="shared" si="170"/>
        <v>26600</v>
      </c>
      <c r="J656" s="37">
        <v>0</v>
      </c>
      <c r="K656" s="41">
        <f t="shared" si="171"/>
        <v>6440.3778827616607</v>
      </c>
      <c r="L656" s="28">
        <f t="shared" si="174"/>
        <v>10.91399999999976</v>
      </c>
      <c r="M656" s="31">
        <f t="shared" si="175"/>
        <v>147086.6026052004</v>
      </c>
      <c r="N656" s="29">
        <f t="shared" si="168"/>
        <v>2.9999999999999997E-4</v>
      </c>
      <c r="O656" s="30">
        <f t="shared" si="164"/>
        <v>139.02000000000001</v>
      </c>
      <c r="P656" s="30">
        <f t="shared" si="165"/>
        <v>10</v>
      </c>
      <c r="Q656" s="31">
        <v>15</v>
      </c>
      <c r="R656" s="31">
        <v>50000</v>
      </c>
      <c r="S656" s="31">
        <f t="shared" si="172"/>
        <v>300000</v>
      </c>
      <c r="T656" s="32">
        <f>0</f>
        <v>0</v>
      </c>
      <c r="U656" s="31">
        <f t="shared" si="166"/>
        <v>0</v>
      </c>
      <c r="V656" s="30">
        <f t="shared" si="167"/>
        <v>0</v>
      </c>
      <c r="W656" s="30">
        <f t="shared" si="173"/>
        <v>0</v>
      </c>
      <c r="X656" s="31">
        <f t="shared" si="169"/>
        <v>0</v>
      </c>
    </row>
    <row r="657" spans="2:24" ht="15" thickBot="1" x14ac:dyDescent="0.35">
      <c r="B657" s="58" t="s">
        <v>32</v>
      </c>
      <c r="C657" s="34">
        <f t="shared" si="160"/>
        <v>2021</v>
      </c>
      <c r="D657" s="35">
        <v>44269</v>
      </c>
      <c r="E657" s="25">
        <f t="shared" si="161"/>
        <v>1</v>
      </c>
      <c r="F657" s="28">
        <f>0</f>
        <v>0</v>
      </c>
      <c r="G657" s="26">
        <f t="shared" si="163"/>
        <v>15</v>
      </c>
      <c r="H657" s="25">
        <f t="shared" si="162"/>
        <v>9795</v>
      </c>
      <c r="I657" s="25">
        <f t="shared" si="170"/>
        <v>26600</v>
      </c>
      <c r="J657" s="37">
        <v>0</v>
      </c>
      <c r="K657" s="41">
        <f t="shared" si="171"/>
        <v>6451.2963827616604</v>
      </c>
      <c r="L657" s="28">
        <f t="shared" si="174"/>
        <v>10.918499999999767</v>
      </c>
      <c r="M657" s="31">
        <f t="shared" si="175"/>
        <v>148604.49247520036</v>
      </c>
      <c r="N657" s="29">
        <f t="shared" si="168"/>
        <v>2.9999999999999997E-4</v>
      </c>
      <c r="O657" s="30">
        <f t="shared" si="164"/>
        <v>139.02000000000001</v>
      </c>
      <c r="P657" s="30">
        <f t="shared" si="165"/>
        <v>10</v>
      </c>
      <c r="Q657" s="31">
        <v>15</v>
      </c>
      <c r="R657" s="31">
        <v>50000</v>
      </c>
      <c r="S657" s="31">
        <f t="shared" si="172"/>
        <v>300000</v>
      </c>
      <c r="T657" s="32">
        <f>0</f>
        <v>0</v>
      </c>
      <c r="U657" s="31">
        <f t="shared" si="166"/>
        <v>0</v>
      </c>
      <c r="V657" s="30">
        <f t="shared" si="167"/>
        <v>0</v>
      </c>
      <c r="W657" s="30">
        <f t="shared" si="173"/>
        <v>0</v>
      </c>
      <c r="X657" s="31">
        <f t="shared" si="169"/>
        <v>0</v>
      </c>
    </row>
    <row r="658" spans="2:24" ht="15" thickBot="1" x14ac:dyDescent="0.35">
      <c r="B658" s="58" t="s">
        <v>32</v>
      </c>
      <c r="C658" s="34">
        <f t="shared" si="160"/>
        <v>2021</v>
      </c>
      <c r="D658" s="35">
        <v>44270</v>
      </c>
      <c r="E658" s="25">
        <f t="shared" si="161"/>
        <v>1</v>
      </c>
      <c r="F658" s="28">
        <f>0</f>
        <v>0</v>
      </c>
      <c r="G658" s="26">
        <f t="shared" si="163"/>
        <v>15</v>
      </c>
      <c r="H658" s="25">
        <f t="shared" si="162"/>
        <v>9810</v>
      </c>
      <c r="I658" s="25">
        <f t="shared" si="170"/>
        <v>26600</v>
      </c>
      <c r="J658" s="37">
        <v>0</v>
      </c>
      <c r="K658" s="41">
        <f t="shared" si="171"/>
        <v>6462.2193827616602</v>
      </c>
      <c r="L658" s="28">
        <f t="shared" si="174"/>
        <v>10.922999999999774</v>
      </c>
      <c r="M658" s="31">
        <f t="shared" si="175"/>
        <v>150123.00793520032</v>
      </c>
      <c r="N658" s="29">
        <f t="shared" si="168"/>
        <v>2.9999999999999997E-4</v>
      </c>
      <c r="O658" s="30">
        <f t="shared" si="164"/>
        <v>139.02000000000001</v>
      </c>
      <c r="P658" s="30">
        <f t="shared" si="165"/>
        <v>10</v>
      </c>
      <c r="Q658" s="31">
        <v>15</v>
      </c>
      <c r="R658" s="31">
        <v>50000</v>
      </c>
      <c r="S658" s="31">
        <f t="shared" si="172"/>
        <v>300000</v>
      </c>
      <c r="T658" s="32">
        <f>0</f>
        <v>0</v>
      </c>
      <c r="U658" s="31">
        <f t="shared" si="166"/>
        <v>0</v>
      </c>
      <c r="V658" s="30">
        <f t="shared" si="167"/>
        <v>0</v>
      </c>
      <c r="W658" s="30">
        <f t="shared" si="173"/>
        <v>0</v>
      </c>
      <c r="X658" s="31">
        <f t="shared" si="169"/>
        <v>0</v>
      </c>
    </row>
    <row r="659" spans="2:24" ht="15" thickBot="1" x14ac:dyDescent="0.35">
      <c r="B659" s="58" t="s">
        <v>32</v>
      </c>
      <c r="C659" s="34">
        <f t="shared" si="160"/>
        <v>2021</v>
      </c>
      <c r="D659" s="35">
        <v>44271</v>
      </c>
      <c r="E659" s="25">
        <f t="shared" si="161"/>
        <v>1</v>
      </c>
      <c r="F659" s="28">
        <f>0</f>
        <v>0</v>
      </c>
      <c r="G659" s="26">
        <f t="shared" si="163"/>
        <v>15</v>
      </c>
      <c r="H659" s="25">
        <f t="shared" si="162"/>
        <v>9825</v>
      </c>
      <c r="I659" s="25">
        <f t="shared" si="170"/>
        <v>26600</v>
      </c>
      <c r="J659" s="37">
        <v>0</v>
      </c>
      <c r="K659" s="41">
        <f t="shared" si="171"/>
        <v>6473.14688276166</v>
      </c>
      <c r="L659" s="28">
        <f t="shared" si="174"/>
        <v>10.927499999999782</v>
      </c>
      <c r="M659" s="31">
        <f t="shared" si="175"/>
        <v>151642.1489852003</v>
      </c>
      <c r="N659" s="29">
        <f t="shared" si="168"/>
        <v>2.9999999999999997E-4</v>
      </c>
      <c r="O659" s="30">
        <f t="shared" si="164"/>
        <v>139.02000000000001</v>
      </c>
      <c r="P659" s="30">
        <f t="shared" si="165"/>
        <v>10</v>
      </c>
      <c r="Q659" s="31">
        <v>15</v>
      </c>
      <c r="R659" s="31">
        <v>50000</v>
      </c>
      <c r="S659" s="31">
        <f t="shared" si="172"/>
        <v>300000</v>
      </c>
      <c r="T659" s="32">
        <f>0</f>
        <v>0</v>
      </c>
      <c r="U659" s="31">
        <f t="shared" si="166"/>
        <v>0</v>
      </c>
      <c r="V659" s="30">
        <f t="shared" si="167"/>
        <v>0</v>
      </c>
      <c r="W659" s="30">
        <f t="shared" si="173"/>
        <v>0</v>
      </c>
      <c r="X659" s="31">
        <f t="shared" si="169"/>
        <v>0</v>
      </c>
    </row>
    <row r="660" spans="2:24" ht="15" thickBot="1" x14ac:dyDescent="0.35">
      <c r="B660" s="58" t="s">
        <v>32</v>
      </c>
      <c r="C660" s="34">
        <f t="shared" si="160"/>
        <v>2021</v>
      </c>
      <c r="D660" s="35">
        <v>44272</v>
      </c>
      <c r="E660" s="25">
        <f t="shared" si="161"/>
        <v>1</v>
      </c>
      <c r="F660" s="28">
        <f>0</f>
        <v>0</v>
      </c>
      <c r="G660" s="26">
        <f t="shared" si="163"/>
        <v>15</v>
      </c>
      <c r="H660" s="25">
        <f t="shared" si="162"/>
        <v>9840</v>
      </c>
      <c r="I660" s="25">
        <f t="shared" si="170"/>
        <v>26600</v>
      </c>
      <c r="J660" s="37">
        <v>0</v>
      </c>
      <c r="K660" s="41">
        <f t="shared" si="171"/>
        <v>6484.0788827616598</v>
      </c>
      <c r="L660" s="28">
        <f t="shared" si="174"/>
        <v>10.931999999999789</v>
      </c>
      <c r="M660" s="31">
        <f t="shared" si="175"/>
        <v>153161.91562520026</v>
      </c>
      <c r="N660" s="29">
        <f t="shared" si="168"/>
        <v>2.9999999999999997E-4</v>
      </c>
      <c r="O660" s="30">
        <f t="shared" si="164"/>
        <v>139.02000000000001</v>
      </c>
      <c r="P660" s="30">
        <f t="shared" si="165"/>
        <v>10</v>
      </c>
      <c r="Q660" s="31">
        <v>15</v>
      </c>
      <c r="R660" s="31">
        <v>50000</v>
      </c>
      <c r="S660" s="31">
        <f t="shared" si="172"/>
        <v>300000</v>
      </c>
      <c r="T660" s="32">
        <f>0</f>
        <v>0</v>
      </c>
      <c r="U660" s="31">
        <f t="shared" si="166"/>
        <v>0</v>
      </c>
      <c r="V660" s="30">
        <f t="shared" si="167"/>
        <v>0</v>
      </c>
      <c r="W660" s="30">
        <f t="shared" si="173"/>
        <v>0</v>
      </c>
      <c r="X660" s="31">
        <f t="shared" si="169"/>
        <v>0</v>
      </c>
    </row>
    <row r="661" spans="2:24" ht="15" thickBot="1" x14ac:dyDescent="0.35">
      <c r="B661" s="58" t="s">
        <v>32</v>
      </c>
      <c r="C661" s="34">
        <f t="shared" si="160"/>
        <v>2021</v>
      </c>
      <c r="D661" s="35">
        <v>44273</v>
      </c>
      <c r="E661" s="25">
        <f t="shared" si="161"/>
        <v>1</v>
      </c>
      <c r="F661" s="28">
        <f>0</f>
        <v>0</v>
      </c>
      <c r="G661" s="26">
        <f t="shared" si="163"/>
        <v>15</v>
      </c>
      <c r="H661" s="25">
        <f t="shared" si="162"/>
        <v>9855</v>
      </c>
      <c r="I661" s="25">
        <f t="shared" si="170"/>
        <v>26600</v>
      </c>
      <c r="J661" s="37">
        <v>0</v>
      </c>
      <c r="K661" s="41">
        <f t="shared" si="171"/>
        <v>6495.0153827616596</v>
      </c>
      <c r="L661" s="28">
        <f t="shared" si="174"/>
        <v>10.936499999999796</v>
      </c>
      <c r="M661" s="31">
        <f t="shared" si="175"/>
        <v>154682.30785520023</v>
      </c>
      <c r="N661" s="29">
        <f t="shared" si="168"/>
        <v>2.9999999999999997E-4</v>
      </c>
      <c r="O661" s="30">
        <f t="shared" si="164"/>
        <v>139.02000000000001</v>
      </c>
      <c r="P661" s="30">
        <f t="shared" si="165"/>
        <v>10</v>
      </c>
      <c r="Q661" s="31">
        <v>15</v>
      </c>
      <c r="R661" s="31">
        <v>50000</v>
      </c>
      <c r="S661" s="31">
        <f t="shared" si="172"/>
        <v>300000</v>
      </c>
      <c r="T661" s="32">
        <f>0</f>
        <v>0</v>
      </c>
      <c r="U661" s="31">
        <f t="shared" si="166"/>
        <v>0</v>
      </c>
      <c r="V661" s="30">
        <f t="shared" si="167"/>
        <v>0</v>
      </c>
      <c r="W661" s="30">
        <f t="shared" si="173"/>
        <v>0</v>
      </c>
      <c r="X661" s="31">
        <f t="shared" si="169"/>
        <v>0</v>
      </c>
    </row>
    <row r="662" spans="2:24" ht="15" thickBot="1" x14ac:dyDescent="0.35">
      <c r="B662" s="58" t="s">
        <v>32</v>
      </c>
      <c r="C662" s="34">
        <f t="shared" si="160"/>
        <v>2021</v>
      </c>
      <c r="D662" s="35">
        <v>44274</v>
      </c>
      <c r="E662" s="25">
        <f t="shared" si="161"/>
        <v>1</v>
      </c>
      <c r="F662" s="28">
        <f>0</f>
        <v>0</v>
      </c>
      <c r="G662" s="26">
        <f t="shared" si="163"/>
        <v>15</v>
      </c>
      <c r="H662" s="25">
        <f t="shared" si="162"/>
        <v>9870</v>
      </c>
      <c r="I662" s="25">
        <f t="shared" si="170"/>
        <v>26600</v>
      </c>
      <c r="J662" s="37">
        <v>0</v>
      </c>
      <c r="K662" s="41">
        <f t="shared" si="171"/>
        <v>6505.9563827616594</v>
      </c>
      <c r="L662" s="28">
        <f t="shared" si="174"/>
        <v>10.940999999999804</v>
      </c>
      <c r="M662" s="31">
        <f t="shared" si="175"/>
        <v>156203.32567520021</v>
      </c>
      <c r="N662" s="29">
        <f t="shared" si="168"/>
        <v>2.9999999999999997E-4</v>
      </c>
      <c r="O662" s="30">
        <f t="shared" si="164"/>
        <v>139.02000000000001</v>
      </c>
      <c r="P662" s="30">
        <f t="shared" si="165"/>
        <v>10</v>
      </c>
      <c r="Q662" s="31">
        <v>15</v>
      </c>
      <c r="R662" s="31">
        <v>50000</v>
      </c>
      <c r="S662" s="31">
        <f t="shared" si="172"/>
        <v>300000</v>
      </c>
      <c r="T662" s="32">
        <f>0</f>
        <v>0</v>
      </c>
      <c r="U662" s="31">
        <f t="shared" si="166"/>
        <v>0</v>
      </c>
      <c r="V662" s="30">
        <f t="shared" si="167"/>
        <v>0</v>
      </c>
      <c r="W662" s="30">
        <f t="shared" si="173"/>
        <v>0</v>
      </c>
      <c r="X662" s="31">
        <f t="shared" si="169"/>
        <v>0</v>
      </c>
    </row>
    <row r="663" spans="2:24" ht="15" thickBot="1" x14ac:dyDescent="0.35">
      <c r="B663" s="58" t="s">
        <v>32</v>
      </c>
      <c r="C663" s="34">
        <f t="shared" si="160"/>
        <v>2021</v>
      </c>
      <c r="D663" s="35">
        <v>44275</v>
      </c>
      <c r="E663" s="25">
        <f t="shared" si="161"/>
        <v>1</v>
      </c>
      <c r="F663" s="28">
        <f>0</f>
        <v>0</v>
      </c>
      <c r="G663" s="26">
        <f t="shared" si="163"/>
        <v>15</v>
      </c>
      <c r="H663" s="25">
        <f t="shared" si="162"/>
        <v>9885</v>
      </c>
      <c r="I663" s="25">
        <f t="shared" si="170"/>
        <v>26600</v>
      </c>
      <c r="J663" s="37">
        <v>0</v>
      </c>
      <c r="K663" s="41">
        <f t="shared" si="171"/>
        <v>6516.9018827616592</v>
      </c>
      <c r="L663" s="28">
        <f t="shared" si="174"/>
        <v>10.945499999999811</v>
      </c>
      <c r="M663" s="31">
        <f t="shared" si="175"/>
        <v>157724.96908520017</v>
      </c>
      <c r="N663" s="29">
        <f t="shared" si="168"/>
        <v>2.9999999999999997E-4</v>
      </c>
      <c r="O663" s="30">
        <f t="shared" si="164"/>
        <v>139.02000000000001</v>
      </c>
      <c r="P663" s="30">
        <f t="shared" si="165"/>
        <v>10</v>
      </c>
      <c r="Q663" s="31">
        <v>15</v>
      </c>
      <c r="R663" s="31">
        <v>50000</v>
      </c>
      <c r="S663" s="31">
        <f t="shared" si="172"/>
        <v>300000</v>
      </c>
      <c r="T663" s="32">
        <f>0</f>
        <v>0</v>
      </c>
      <c r="U663" s="31">
        <f t="shared" si="166"/>
        <v>0</v>
      </c>
      <c r="V663" s="30">
        <f t="shared" si="167"/>
        <v>0</v>
      </c>
      <c r="W663" s="30">
        <f t="shared" si="173"/>
        <v>0</v>
      </c>
      <c r="X663" s="31">
        <f t="shared" si="169"/>
        <v>0</v>
      </c>
    </row>
    <row r="664" spans="2:24" ht="15" thickBot="1" x14ac:dyDescent="0.35">
      <c r="B664" s="58" t="s">
        <v>32</v>
      </c>
      <c r="C664" s="34">
        <f t="shared" si="160"/>
        <v>2021</v>
      </c>
      <c r="D664" s="35">
        <v>44276</v>
      </c>
      <c r="E664" s="25">
        <f t="shared" si="161"/>
        <v>1</v>
      </c>
      <c r="F664" s="28">
        <f>0</f>
        <v>0</v>
      </c>
      <c r="G664" s="26">
        <f t="shared" si="163"/>
        <v>15</v>
      </c>
      <c r="H664" s="25">
        <f t="shared" si="162"/>
        <v>9900</v>
      </c>
      <c r="I664" s="25">
        <f t="shared" si="170"/>
        <v>26600</v>
      </c>
      <c r="J664" s="37">
        <v>0</v>
      </c>
      <c r="K664" s="41">
        <f t="shared" si="171"/>
        <v>6527.851882761659</v>
      </c>
      <c r="L664" s="28">
        <f t="shared" si="174"/>
        <v>10.949999999999818</v>
      </c>
      <c r="M664" s="31">
        <f t="shared" si="175"/>
        <v>159247.23808520014</v>
      </c>
      <c r="N664" s="29">
        <f t="shared" si="168"/>
        <v>2.9999999999999997E-4</v>
      </c>
      <c r="O664" s="30">
        <f t="shared" si="164"/>
        <v>139.02000000000001</v>
      </c>
      <c r="P664" s="30">
        <f t="shared" si="165"/>
        <v>10</v>
      </c>
      <c r="Q664" s="31">
        <v>15</v>
      </c>
      <c r="R664" s="31">
        <v>50000</v>
      </c>
      <c r="S664" s="31">
        <f t="shared" si="172"/>
        <v>300000</v>
      </c>
      <c r="T664" s="32">
        <f>0</f>
        <v>0</v>
      </c>
      <c r="U664" s="31">
        <f t="shared" si="166"/>
        <v>0</v>
      </c>
      <c r="V664" s="30">
        <f t="shared" si="167"/>
        <v>0</v>
      </c>
      <c r="W664" s="30">
        <f t="shared" si="173"/>
        <v>0</v>
      </c>
      <c r="X664" s="31">
        <f t="shared" si="169"/>
        <v>0</v>
      </c>
    </row>
    <row r="665" spans="2:24" ht="15" thickBot="1" x14ac:dyDescent="0.35">
      <c r="B665" s="58" t="s">
        <v>32</v>
      </c>
      <c r="C665" s="34">
        <f t="shared" si="160"/>
        <v>2021</v>
      </c>
      <c r="D665" s="35">
        <v>44277</v>
      </c>
      <c r="E665" s="25">
        <f t="shared" si="161"/>
        <v>1</v>
      </c>
      <c r="F665" s="28">
        <f>0</f>
        <v>0</v>
      </c>
      <c r="G665" s="26">
        <f t="shared" si="163"/>
        <v>15</v>
      </c>
      <c r="H665" s="25">
        <f t="shared" si="162"/>
        <v>9915</v>
      </c>
      <c r="I665" s="25">
        <f t="shared" si="170"/>
        <v>26600</v>
      </c>
      <c r="J665" s="37">
        <v>0</v>
      </c>
      <c r="K665" s="41">
        <f t="shared" si="171"/>
        <v>6538.8063827616588</v>
      </c>
      <c r="L665" s="28">
        <f t="shared" si="174"/>
        <v>10.954499999999825</v>
      </c>
      <c r="M665" s="31">
        <f t="shared" si="175"/>
        <v>160770.13267520012</v>
      </c>
      <c r="N665" s="29">
        <f t="shared" si="168"/>
        <v>2.9999999999999997E-4</v>
      </c>
      <c r="O665" s="30">
        <f t="shared" si="164"/>
        <v>139.02000000000001</v>
      </c>
      <c r="P665" s="30">
        <f t="shared" si="165"/>
        <v>10</v>
      </c>
      <c r="Q665" s="31">
        <v>15</v>
      </c>
      <c r="R665" s="31">
        <v>50000</v>
      </c>
      <c r="S665" s="31">
        <f t="shared" si="172"/>
        <v>300000</v>
      </c>
      <c r="T665" s="32">
        <f>0</f>
        <v>0</v>
      </c>
      <c r="U665" s="31">
        <f t="shared" si="166"/>
        <v>0</v>
      </c>
      <c r="V665" s="30">
        <f t="shared" si="167"/>
        <v>0</v>
      </c>
      <c r="W665" s="30">
        <f t="shared" si="173"/>
        <v>0</v>
      </c>
      <c r="X665" s="31">
        <f t="shared" si="169"/>
        <v>0</v>
      </c>
    </row>
    <row r="666" spans="2:24" ht="15" thickBot="1" x14ac:dyDescent="0.35">
      <c r="B666" s="58" t="s">
        <v>32</v>
      </c>
      <c r="C666" s="34">
        <f t="shared" si="160"/>
        <v>2021</v>
      </c>
      <c r="D666" s="35">
        <v>44278</v>
      </c>
      <c r="E666" s="25">
        <f t="shared" si="161"/>
        <v>1</v>
      </c>
      <c r="F666" s="28">
        <f>0</f>
        <v>0</v>
      </c>
      <c r="G666" s="26">
        <f t="shared" si="163"/>
        <v>15</v>
      </c>
      <c r="H666" s="25">
        <f t="shared" si="162"/>
        <v>9930</v>
      </c>
      <c r="I666" s="25">
        <f t="shared" si="170"/>
        <v>26600</v>
      </c>
      <c r="J666" s="37">
        <v>0</v>
      </c>
      <c r="K666" s="41">
        <f t="shared" si="171"/>
        <v>6549.7653827616587</v>
      </c>
      <c r="L666" s="28">
        <f t="shared" si="174"/>
        <v>10.958999999999833</v>
      </c>
      <c r="M666" s="31">
        <f t="shared" si="175"/>
        <v>162293.65285520008</v>
      </c>
      <c r="N666" s="29">
        <f t="shared" si="168"/>
        <v>2.9999999999999997E-4</v>
      </c>
      <c r="O666" s="30">
        <f t="shared" si="164"/>
        <v>139.02000000000001</v>
      </c>
      <c r="P666" s="30">
        <f t="shared" si="165"/>
        <v>10</v>
      </c>
      <c r="Q666" s="31">
        <v>15</v>
      </c>
      <c r="R666" s="31">
        <v>50000</v>
      </c>
      <c r="S666" s="31">
        <f t="shared" si="172"/>
        <v>300000</v>
      </c>
      <c r="T666" s="32">
        <f>0</f>
        <v>0</v>
      </c>
      <c r="U666" s="31">
        <f t="shared" si="166"/>
        <v>0</v>
      </c>
      <c r="V666" s="30">
        <f t="shared" si="167"/>
        <v>0</v>
      </c>
      <c r="W666" s="30">
        <f t="shared" si="173"/>
        <v>0</v>
      </c>
      <c r="X666" s="31">
        <f t="shared" si="169"/>
        <v>0</v>
      </c>
    </row>
    <row r="667" spans="2:24" ht="15" thickBot="1" x14ac:dyDescent="0.35">
      <c r="B667" s="58" t="s">
        <v>32</v>
      </c>
      <c r="C667" s="34">
        <f t="shared" si="160"/>
        <v>2021</v>
      </c>
      <c r="D667" s="35">
        <v>44279</v>
      </c>
      <c r="E667" s="25">
        <f t="shared" si="161"/>
        <v>1</v>
      </c>
      <c r="F667" s="28">
        <f>0</f>
        <v>0</v>
      </c>
      <c r="G667" s="26">
        <f t="shared" si="163"/>
        <v>15</v>
      </c>
      <c r="H667" s="25">
        <f t="shared" si="162"/>
        <v>9945</v>
      </c>
      <c r="I667" s="25">
        <f t="shared" si="170"/>
        <v>26600</v>
      </c>
      <c r="J667" s="37">
        <v>0</v>
      </c>
      <c r="K667" s="41">
        <f t="shared" si="171"/>
        <v>6560.7288827616585</v>
      </c>
      <c r="L667" s="28">
        <f t="shared" si="174"/>
        <v>10.96349999999984</v>
      </c>
      <c r="M667" s="31">
        <f t="shared" si="175"/>
        <v>163817.79862520006</v>
      </c>
      <c r="N667" s="29">
        <f t="shared" si="168"/>
        <v>2.9999999999999997E-4</v>
      </c>
      <c r="O667" s="30">
        <f t="shared" si="164"/>
        <v>139.02000000000001</v>
      </c>
      <c r="P667" s="30">
        <f t="shared" si="165"/>
        <v>10</v>
      </c>
      <c r="Q667" s="31">
        <v>15</v>
      </c>
      <c r="R667" s="31">
        <v>50000</v>
      </c>
      <c r="S667" s="31">
        <f t="shared" si="172"/>
        <v>300000</v>
      </c>
      <c r="T667" s="32">
        <f>0</f>
        <v>0</v>
      </c>
      <c r="U667" s="31">
        <f t="shared" si="166"/>
        <v>0</v>
      </c>
      <c r="V667" s="30">
        <f t="shared" si="167"/>
        <v>0</v>
      </c>
      <c r="W667" s="30">
        <f t="shared" si="173"/>
        <v>0</v>
      </c>
      <c r="X667" s="31">
        <f t="shared" si="169"/>
        <v>0</v>
      </c>
    </row>
    <row r="668" spans="2:24" ht="15" thickBot="1" x14ac:dyDescent="0.35">
      <c r="B668" s="58" t="s">
        <v>32</v>
      </c>
      <c r="C668" s="34">
        <f t="shared" si="160"/>
        <v>2021</v>
      </c>
      <c r="D668" s="35">
        <v>44280</v>
      </c>
      <c r="E668" s="25">
        <f t="shared" si="161"/>
        <v>1</v>
      </c>
      <c r="F668" s="28">
        <f>0</f>
        <v>0</v>
      </c>
      <c r="G668" s="26">
        <f t="shared" si="163"/>
        <v>15</v>
      </c>
      <c r="H668" s="25">
        <f t="shared" si="162"/>
        <v>9960</v>
      </c>
      <c r="I668" s="25">
        <f t="shared" si="170"/>
        <v>26600</v>
      </c>
      <c r="J668" s="37">
        <v>0</v>
      </c>
      <c r="K668" s="41">
        <f t="shared" si="171"/>
        <v>6571.6968827616583</v>
      </c>
      <c r="L668" s="28">
        <f t="shared" si="174"/>
        <v>10.967999999999847</v>
      </c>
      <c r="M668" s="31">
        <f t="shared" si="175"/>
        <v>165342.56998520004</v>
      </c>
      <c r="N668" s="29">
        <f t="shared" si="168"/>
        <v>2.9999999999999997E-4</v>
      </c>
      <c r="O668" s="30">
        <f t="shared" si="164"/>
        <v>139.02000000000001</v>
      </c>
      <c r="P668" s="30">
        <f t="shared" si="165"/>
        <v>10</v>
      </c>
      <c r="Q668" s="31">
        <v>15</v>
      </c>
      <c r="R668" s="31">
        <v>50000</v>
      </c>
      <c r="S668" s="31">
        <f t="shared" si="172"/>
        <v>300000</v>
      </c>
      <c r="T668" s="32">
        <f>0</f>
        <v>0</v>
      </c>
      <c r="U668" s="31">
        <f t="shared" si="166"/>
        <v>0</v>
      </c>
      <c r="V668" s="30">
        <f t="shared" si="167"/>
        <v>0</v>
      </c>
      <c r="W668" s="30">
        <f t="shared" si="173"/>
        <v>0</v>
      </c>
      <c r="X668" s="31">
        <f t="shared" si="169"/>
        <v>0</v>
      </c>
    </row>
    <row r="669" spans="2:24" ht="15" thickBot="1" x14ac:dyDescent="0.35">
      <c r="B669" s="58" t="s">
        <v>32</v>
      </c>
      <c r="C669" s="34">
        <f t="shared" si="160"/>
        <v>2021</v>
      </c>
      <c r="D669" s="35">
        <v>44281</v>
      </c>
      <c r="E669" s="25">
        <f t="shared" si="161"/>
        <v>1</v>
      </c>
      <c r="F669" s="28">
        <f>0</f>
        <v>0</v>
      </c>
      <c r="G669" s="26">
        <f t="shared" si="163"/>
        <v>15</v>
      </c>
      <c r="H669" s="25">
        <f t="shared" si="162"/>
        <v>9975</v>
      </c>
      <c r="I669" s="25">
        <f t="shared" si="170"/>
        <v>26600</v>
      </c>
      <c r="J669" s="37">
        <v>0</v>
      </c>
      <c r="K669" s="41">
        <f t="shared" si="171"/>
        <v>6582.6693827616582</v>
      </c>
      <c r="L669" s="28">
        <f t="shared" si="174"/>
        <v>10.972499999999854</v>
      </c>
      <c r="M669" s="31">
        <f t="shared" si="175"/>
        <v>166867.96693520001</v>
      </c>
      <c r="N669" s="29">
        <f t="shared" si="168"/>
        <v>2.9999999999999997E-4</v>
      </c>
      <c r="O669" s="30">
        <f t="shared" si="164"/>
        <v>139.02000000000001</v>
      </c>
      <c r="P669" s="30">
        <f t="shared" si="165"/>
        <v>10</v>
      </c>
      <c r="Q669" s="31">
        <v>15</v>
      </c>
      <c r="R669" s="31">
        <v>50000</v>
      </c>
      <c r="S669" s="31">
        <f t="shared" si="172"/>
        <v>300000</v>
      </c>
      <c r="T669" s="32">
        <f>0</f>
        <v>0</v>
      </c>
      <c r="U669" s="31">
        <f t="shared" si="166"/>
        <v>0</v>
      </c>
      <c r="V669" s="30">
        <f t="shared" si="167"/>
        <v>0</v>
      </c>
      <c r="W669" s="30">
        <f t="shared" si="173"/>
        <v>0</v>
      </c>
      <c r="X669" s="31">
        <f t="shared" si="169"/>
        <v>0</v>
      </c>
    </row>
    <row r="670" spans="2:24" ht="15" thickBot="1" x14ac:dyDescent="0.35">
      <c r="B670" s="58" t="s">
        <v>32</v>
      </c>
      <c r="C670" s="34">
        <f t="shared" si="160"/>
        <v>2021</v>
      </c>
      <c r="D670" s="35">
        <v>44282</v>
      </c>
      <c r="E670" s="25">
        <f t="shared" si="161"/>
        <v>1</v>
      </c>
      <c r="F670" s="28">
        <f>0</f>
        <v>0</v>
      </c>
      <c r="G670" s="26">
        <f t="shared" si="163"/>
        <v>15</v>
      </c>
      <c r="H670" s="25">
        <f t="shared" si="162"/>
        <v>9990</v>
      </c>
      <c r="I670" s="25">
        <f t="shared" si="170"/>
        <v>26600</v>
      </c>
      <c r="J670" s="37">
        <v>0</v>
      </c>
      <c r="K670" s="41">
        <f t="shared" si="171"/>
        <v>6593.6463827616581</v>
      </c>
      <c r="L670" s="28">
        <f t="shared" si="174"/>
        <v>10.976999999999862</v>
      </c>
      <c r="M670" s="31">
        <f t="shared" si="175"/>
        <v>168393.98947519998</v>
      </c>
      <c r="N670" s="29">
        <f t="shared" si="168"/>
        <v>2.9999999999999997E-4</v>
      </c>
      <c r="O670" s="30">
        <f t="shared" si="164"/>
        <v>139.02000000000001</v>
      </c>
      <c r="P670" s="30">
        <f t="shared" si="165"/>
        <v>10</v>
      </c>
      <c r="Q670" s="31">
        <v>15</v>
      </c>
      <c r="R670" s="31">
        <v>50000</v>
      </c>
      <c r="S670" s="31">
        <f t="shared" si="172"/>
        <v>300000</v>
      </c>
      <c r="T670" s="32">
        <f>0</f>
        <v>0</v>
      </c>
      <c r="U670" s="31">
        <f t="shared" si="166"/>
        <v>0</v>
      </c>
      <c r="V670" s="30">
        <f t="shared" si="167"/>
        <v>0</v>
      </c>
      <c r="W670" s="30">
        <f t="shared" si="173"/>
        <v>0</v>
      </c>
      <c r="X670" s="31">
        <f t="shared" si="169"/>
        <v>0</v>
      </c>
    </row>
    <row r="671" spans="2:24" ht="15" thickBot="1" x14ac:dyDescent="0.35">
      <c r="B671" s="58" t="s">
        <v>32</v>
      </c>
      <c r="C671" s="34">
        <f t="shared" si="160"/>
        <v>2021</v>
      </c>
      <c r="D671" s="35">
        <v>44283</v>
      </c>
      <c r="E671" s="25">
        <f t="shared" si="161"/>
        <v>1</v>
      </c>
      <c r="F671" s="28">
        <f>0</f>
        <v>0</v>
      </c>
      <c r="G671" s="26">
        <f t="shared" si="163"/>
        <v>15</v>
      </c>
      <c r="H671" s="25">
        <f t="shared" si="162"/>
        <v>10005</v>
      </c>
      <c r="I671" s="25">
        <f t="shared" si="170"/>
        <v>26600</v>
      </c>
      <c r="J671" s="37">
        <v>0</v>
      </c>
      <c r="K671" s="41">
        <f t="shared" si="171"/>
        <v>6604.6278827616579</v>
      </c>
      <c r="L671" s="28">
        <f t="shared" si="174"/>
        <v>10.981499999999869</v>
      </c>
      <c r="M671" s="31">
        <f t="shared" si="175"/>
        <v>169920.63760519997</v>
      </c>
      <c r="N671" s="29">
        <f t="shared" si="168"/>
        <v>2.9999999999999997E-4</v>
      </c>
      <c r="O671" s="30">
        <f t="shared" si="164"/>
        <v>139.02000000000001</v>
      </c>
      <c r="P671" s="30">
        <f t="shared" si="165"/>
        <v>10</v>
      </c>
      <c r="Q671" s="31">
        <v>15</v>
      </c>
      <c r="R671" s="31">
        <v>50000</v>
      </c>
      <c r="S671" s="31">
        <f t="shared" si="172"/>
        <v>300000</v>
      </c>
      <c r="T671" s="32">
        <f>0</f>
        <v>0</v>
      </c>
      <c r="U671" s="31">
        <f t="shared" si="166"/>
        <v>0</v>
      </c>
      <c r="V671" s="30">
        <f t="shared" si="167"/>
        <v>0</v>
      </c>
      <c r="W671" s="30">
        <f t="shared" si="173"/>
        <v>0</v>
      </c>
      <c r="X671" s="31">
        <f t="shared" si="169"/>
        <v>0</v>
      </c>
    </row>
    <row r="672" spans="2:24" ht="15" thickBot="1" x14ac:dyDescent="0.35">
      <c r="B672" s="58" t="s">
        <v>32</v>
      </c>
      <c r="C672" s="34">
        <f t="shared" si="160"/>
        <v>2021</v>
      </c>
      <c r="D672" s="35">
        <v>44284</v>
      </c>
      <c r="E672" s="25">
        <f t="shared" si="161"/>
        <v>1</v>
      </c>
      <c r="F672" s="28">
        <f>0</f>
        <v>0</v>
      </c>
      <c r="G672" s="26">
        <f t="shared" si="163"/>
        <v>15</v>
      </c>
      <c r="H672" s="25">
        <f t="shared" si="162"/>
        <v>10020</v>
      </c>
      <c r="I672" s="25">
        <f t="shared" si="170"/>
        <v>26600</v>
      </c>
      <c r="J672" s="37">
        <v>0</v>
      </c>
      <c r="K672" s="41">
        <f t="shared" si="171"/>
        <v>6615.6138827616578</v>
      </c>
      <c r="L672" s="28">
        <f t="shared" si="174"/>
        <v>10.985999999999876</v>
      </c>
      <c r="M672" s="31">
        <f t="shared" si="175"/>
        <v>171447.91132519994</v>
      </c>
      <c r="N672" s="29">
        <f t="shared" si="168"/>
        <v>2.9999999999999997E-4</v>
      </c>
      <c r="O672" s="30">
        <f t="shared" si="164"/>
        <v>139.02000000000001</v>
      </c>
      <c r="P672" s="30">
        <f t="shared" si="165"/>
        <v>10</v>
      </c>
      <c r="Q672" s="31">
        <v>15</v>
      </c>
      <c r="R672" s="31">
        <v>50000</v>
      </c>
      <c r="S672" s="31">
        <f t="shared" si="172"/>
        <v>300000</v>
      </c>
      <c r="T672" s="32">
        <f>0</f>
        <v>0</v>
      </c>
      <c r="U672" s="31">
        <f t="shared" si="166"/>
        <v>0</v>
      </c>
      <c r="V672" s="30">
        <f t="shared" si="167"/>
        <v>0</v>
      </c>
      <c r="W672" s="30">
        <f t="shared" si="173"/>
        <v>0</v>
      </c>
      <c r="X672" s="31">
        <f t="shared" si="169"/>
        <v>0</v>
      </c>
    </row>
    <row r="673" spans="2:24" ht="15" thickBot="1" x14ac:dyDescent="0.35">
      <c r="B673" s="58" t="s">
        <v>32</v>
      </c>
      <c r="C673" s="34">
        <f t="shared" si="160"/>
        <v>2021</v>
      </c>
      <c r="D673" s="35">
        <v>44285</v>
      </c>
      <c r="E673" s="25">
        <f t="shared" si="161"/>
        <v>1</v>
      </c>
      <c r="F673" s="28">
        <f>0</f>
        <v>0</v>
      </c>
      <c r="G673" s="26">
        <f t="shared" si="163"/>
        <v>15</v>
      </c>
      <c r="H673" s="25">
        <f t="shared" si="162"/>
        <v>10035</v>
      </c>
      <c r="I673" s="25">
        <f t="shared" si="170"/>
        <v>26600</v>
      </c>
      <c r="J673" s="37">
        <v>0</v>
      </c>
      <c r="K673" s="41">
        <f t="shared" si="171"/>
        <v>6626.6043827616577</v>
      </c>
      <c r="L673" s="28">
        <f t="shared" si="174"/>
        <v>10.990499999999884</v>
      </c>
      <c r="M673" s="31">
        <f t="shared" si="175"/>
        <v>172975.81063519992</v>
      </c>
      <c r="N673" s="29">
        <f t="shared" si="168"/>
        <v>2.9999999999999997E-4</v>
      </c>
      <c r="O673" s="30">
        <f t="shared" si="164"/>
        <v>139.02000000000001</v>
      </c>
      <c r="P673" s="30">
        <f t="shared" si="165"/>
        <v>10</v>
      </c>
      <c r="Q673" s="31">
        <v>15</v>
      </c>
      <c r="R673" s="31">
        <v>50000</v>
      </c>
      <c r="S673" s="31">
        <f t="shared" si="172"/>
        <v>300000</v>
      </c>
      <c r="T673" s="32">
        <f>0</f>
        <v>0</v>
      </c>
      <c r="U673" s="31">
        <f t="shared" si="166"/>
        <v>0</v>
      </c>
      <c r="V673" s="30">
        <f t="shared" si="167"/>
        <v>0</v>
      </c>
      <c r="W673" s="30">
        <f t="shared" si="173"/>
        <v>0</v>
      </c>
      <c r="X673" s="31">
        <f t="shared" si="169"/>
        <v>0</v>
      </c>
    </row>
    <row r="674" spans="2:24" ht="15" thickBot="1" x14ac:dyDescent="0.35">
      <c r="B674" s="58" t="s">
        <v>32</v>
      </c>
      <c r="C674" s="34">
        <f t="shared" si="160"/>
        <v>2021</v>
      </c>
      <c r="D674" s="35">
        <v>44286</v>
      </c>
      <c r="E674" s="25">
        <f t="shared" si="161"/>
        <v>1</v>
      </c>
      <c r="F674" s="28">
        <f>0</f>
        <v>0</v>
      </c>
      <c r="G674" s="26">
        <f t="shared" si="163"/>
        <v>15</v>
      </c>
      <c r="H674" s="25">
        <f t="shared" si="162"/>
        <v>10050</v>
      </c>
      <c r="I674" s="25">
        <f t="shared" si="170"/>
        <v>26600</v>
      </c>
      <c r="J674" s="37">
        <v>0</v>
      </c>
      <c r="K674" s="41">
        <f t="shared" si="171"/>
        <v>6637.5993827616576</v>
      </c>
      <c r="L674" s="28">
        <f t="shared" si="174"/>
        <v>10.994999999999891</v>
      </c>
      <c r="M674" s="31">
        <f t="shared" si="175"/>
        <v>174504.33553519991</v>
      </c>
      <c r="N674" s="29">
        <f t="shared" si="168"/>
        <v>2.9999999999999997E-4</v>
      </c>
      <c r="O674" s="30">
        <f t="shared" si="164"/>
        <v>139.02000000000001</v>
      </c>
      <c r="P674" s="30">
        <f t="shared" si="165"/>
        <v>10</v>
      </c>
      <c r="Q674" s="31">
        <v>15</v>
      </c>
      <c r="R674" s="31">
        <v>50000</v>
      </c>
      <c r="S674" s="31">
        <f t="shared" si="172"/>
        <v>300000</v>
      </c>
      <c r="T674" s="32">
        <f>0</f>
        <v>0</v>
      </c>
      <c r="U674" s="31">
        <f t="shared" si="166"/>
        <v>0</v>
      </c>
      <c r="V674" s="30">
        <f t="shared" si="167"/>
        <v>0</v>
      </c>
      <c r="W674" s="30">
        <f t="shared" si="173"/>
        <v>0</v>
      </c>
      <c r="X674" s="31">
        <f t="shared" si="169"/>
        <v>0</v>
      </c>
    </row>
    <row r="675" spans="2:24" ht="15" thickBot="1" x14ac:dyDescent="0.35">
      <c r="B675" s="58" t="s">
        <v>32</v>
      </c>
      <c r="C675" s="34">
        <f t="shared" si="160"/>
        <v>2021</v>
      </c>
      <c r="D675" s="35">
        <v>44287</v>
      </c>
      <c r="E675" s="25">
        <f t="shared" si="161"/>
        <v>1</v>
      </c>
      <c r="F675" s="28">
        <f>0</f>
        <v>0</v>
      </c>
      <c r="G675" s="26">
        <f t="shared" si="163"/>
        <v>15</v>
      </c>
      <c r="H675" s="25">
        <f t="shared" si="162"/>
        <v>10065</v>
      </c>
      <c r="I675" s="25">
        <f t="shared" si="170"/>
        <v>26600</v>
      </c>
      <c r="J675" s="37">
        <v>0</v>
      </c>
      <c r="K675" s="41">
        <f t="shared" si="171"/>
        <v>6648.5988827616575</v>
      </c>
      <c r="L675" s="28">
        <f t="shared" si="174"/>
        <v>10.999499999999898</v>
      </c>
      <c r="M675" s="31">
        <f t="shared" si="175"/>
        <v>176033.48602519991</v>
      </c>
      <c r="N675" s="29">
        <f t="shared" si="168"/>
        <v>2.9999999999999997E-4</v>
      </c>
      <c r="O675" s="30">
        <f t="shared" si="164"/>
        <v>139.02000000000001</v>
      </c>
      <c r="P675" s="30">
        <f t="shared" si="165"/>
        <v>10</v>
      </c>
      <c r="Q675" s="31">
        <v>15</v>
      </c>
      <c r="R675" s="31">
        <v>50000</v>
      </c>
      <c r="S675" s="31">
        <f t="shared" si="172"/>
        <v>300000</v>
      </c>
      <c r="T675" s="32">
        <f>0</f>
        <v>0</v>
      </c>
      <c r="U675" s="31">
        <f t="shared" si="166"/>
        <v>0</v>
      </c>
      <c r="V675" s="30">
        <f t="shared" si="167"/>
        <v>0</v>
      </c>
      <c r="W675" s="30">
        <f t="shared" si="173"/>
        <v>0</v>
      </c>
      <c r="X675" s="31">
        <f t="shared" si="169"/>
        <v>0</v>
      </c>
    </row>
    <row r="676" spans="2:24" ht="15" thickBot="1" x14ac:dyDescent="0.35">
      <c r="B676" s="58" t="s">
        <v>32</v>
      </c>
      <c r="C676" s="34">
        <f t="shared" si="160"/>
        <v>2021</v>
      </c>
      <c r="D676" s="35">
        <v>44288</v>
      </c>
      <c r="E676" s="25">
        <f t="shared" si="161"/>
        <v>1</v>
      </c>
      <c r="F676" s="28">
        <f>0</f>
        <v>0</v>
      </c>
      <c r="G676" s="26">
        <f t="shared" si="163"/>
        <v>15</v>
      </c>
      <c r="H676" s="25">
        <f t="shared" si="162"/>
        <v>10080</v>
      </c>
      <c r="I676" s="25">
        <f t="shared" si="170"/>
        <v>26600</v>
      </c>
      <c r="J676" s="37">
        <v>0</v>
      </c>
      <c r="K676" s="41">
        <f t="shared" si="171"/>
        <v>6659.6028827616574</v>
      </c>
      <c r="L676" s="28">
        <f t="shared" si="174"/>
        <v>11.003999999999905</v>
      </c>
      <c r="M676" s="31">
        <f t="shared" si="175"/>
        <v>177563.26210519989</v>
      </c>
      <c r="N676" s="29">
        <f t="shared" si="168"/>
        <v>2.9999999999999997E-4</v>
      </c>
      <c r="O676" s="30">
        <f t="shared" si="164"/>
        <v>139.02000000000001</v>
      </c>
      <c r="P676" s="30">
        <f t="shared" si="165"/>
        <v>10</v>
      </c>
      <c r="Q676" s="31">
        <v>15</v>
      </c>
      <c r="R676" s="31">
        <v>50000</v>
      </c>
      <c r="S676" s="31">
        <f t="shared" si="172"/>
        <v>300000</v>
      </c>
      <c r="T676" s="32">
        <f>0</f>
        <v>0</v>
      </c>
      <c r="U676" s="31">
        <f t="shared" si="166"/>
        <v>0</v>
      </c>
      <c r="V676" s="30">
        <f t="shared" si="167"/>
        <v>0</v>
      </c>
      <c r="W676" s="30">
        <f t="shared" si="173"/>
        <v>0</v>
      </c>
      <c r="X676" s="31">
        <f t="shared" si="169"/>
        <v>0</v>
      </c>
    </row>
    <row r="677" spans="2:24" ht="15" thickBot="1" x14ac:dyDescent="0.35">
      <c r="B677" s="58" t="s">
        <v>32</v>
      </c>
      <c r="C677" s="34">
        <f t="shared" si="160"/>
        <v>2021</v>
      </c>
      <c r="D677" s="35">
        <v>44289</v>
      </c>
      <c r="E677" s="25">
        <f t="shared" si="161"/>
        <v>1</v>
      </c>
      <c r="F677" s="28">
        <f>0</f>
        <v>0</v>
      </c>
      <c r="G677" s="26">
        <f t="shared" si="163"/>
        <v>15</v>
      </c>
      <c r="H677" s="25">
        <f t="shared" si="162"/>
        <v>10095</v>
      </c>
      <c r="I677" s="25">
        <f t="shared" si="170"/>
        <v>26600</v>
      </c>
      <c r="J677" s="37">
        <v>0</v>
      </c>
      <c r="K677" s="41">
        <f t="shared" si="171"/>
        <v>6670.6113827616573</v>
      </c>
      <c r="L677" s="28">
        <f t="shared" si="174"/>
        <v>11.008499999999913</v>
      </c>
      <c r="M677" s="31">
        <f t="shared" si="175"/>
        <v>179093.66377519988</v>
      </c>
      <c r="N677" s="29">
        <f t="shared" si="168"/>
        <v>2.9999999999999997E-4</v>
      </c>
      <c r="O677" s="30">
        <f t="shared" si="164"/>
        <v>139.02000000000001</v>
      </c>
      <c r="P677" s="30">
        <f t="shared" si="165"/>
        <v>10</v>
      </c>
      <c r="Q677" s="31">
        <v>15</v>
      </c>
      <c r="R677" s="31">
        <v>50000</v>
      </c>
      <c r="S677" s="31">
        <f t="shared" si="172"/>
        <v>300000</v>
      </c>
      <c r="T677" s="32">
        <f>0</f>
        <v>0</v>
      </c>
      <c r="U677" s="31">
        <f t="shared" si="166"/>
        <v>0</v>
      </c>
      <c r="V677" s="30">
        <f t="shared" si="167"/>
        <v>0</v>
      </c>
      <c r="W677" s="30">
        <f t="shared" si="173"/>
        <v>0</v>
      </c>
      <c r="X677" s="31">
        <f t="shared" si="169"/>
        <v>0</v>
      </c>
    </row>
    <row r="678" spans="2:24" ht="15" thickBot="1" x14ac:dyDescent="0.35">
      <c r="B678" s="58" t="s">
        <v>32</v>
      </c>
      <c r="C678" s="34">
        <f t="shared" si="160"/>
        <v>2021</v>
      </c>
      <c r="D678" s="35">
        <v>44290</v>
      </c>
      <c r="E678" s="25">
        <f t="shared" si="161"/>
        <v>1</v>
      </c>
      <c r="F678" s="28">
        <f>0</f>
        <v>0</v>
      </c>
      <c r="G678" s="26">
        <f t="shared" si="163"/>
        <v>15</v>
      </c>
      <c r="H678" s="25">
        <f t="shared" si="162"/>
        <v>10110</v>
      </c>
      <c r="I678" s="25">
        <f t="shared" si="170"/>
        <v>26600</v>
      </c>
      <c r="J678" s="37">
        <v>0</v>
      </c>
      <c r="K678" s="41">
        <f t="shared" si="171"/>
        <v>6681.6243827616572</v>
      </c>
      <c r="L678" s="28">
        <f t="shared" si="174"/>
        <v>11.01299999999992</v>
      </c>
      <c r="M678" s="31">
        <f t="shared" si="175"/>
        <v>180624.69103519988</v>
      </c>
      <c r="N678" s="29">
        <f t="shared" si="168"/>
        <v>2.9999999999999997E-4</v>
      </c>
      <c r="O678" s="30">
        <f t="shared" si="164"/>
        <v>139.02000000000001</v>
      </c>
      <c r="P678" s="30">
        <f t="shared" si="165"/>
        <v>10</v>
      </c>
      <c r="Q678" s="31">
        <v>15</v>
      </c>
      <c r="R678" s="31">
        <v>50000</v>
      </c>
      <c r="S678" s="31">
        <f t="shared" si="172"/>
        <v>300000</v>
      </c>
      <c r="T678" s="32">
        <f>0</f>
        <v>0</v>
      </c>
      <c r="U678" s="31">
        <f t="shared" si="166"/>
        <v>0</v>
      </c>
      <c r="V678" s="30">
        <f t="shared" si="167"/>
        <v>0</v>
      </c>
      <c r="W678" s="30">
        <f t="shared" si="173"/>
        <v>0</v>
      </c>
      <c r="X678" s="31">
        <f t="shared" si="169"/>
        <v>0</v>
      </c>
    </row>
    <row r="679" spans="2:24" ht="15" thickBot="1" x14ac:dyDescent="0.35">
      <c r="B679" s="58" t="s">
        <v>32</v>
      </c>
      <c r="C679" s="34">
        <f t="shared" si="160"/>
        <v>2021</v>
      </c>
      <c r="D679" s="35">
        <v>44291</v>
      </c>
      <c r="E679" s="25">
        <f t="shared" si="161"/>
        <v>1</v>
      </c>
      <c r="F679" s="28">
        <f>0</f>
        <v>0</v>
      </c>
      <c r="G679" s="26">
        <f t="shared" si="163"/>
        <v>15</v>
      </c>
      <c r="H679" s="25">
        <f t="shared" si="162"/>
        <v>10125</v>
      </c>
      <c r="I679" s="25">
        <f t="shared" si="170"/>
        <v>26600</v>
      </c>
      <c r="J679" s="37">
        <v>0</v>
      </c>
      <c r="K679" s="41">
        <f t="shared" si="171"/>
        <v>6692.6418827616571</v>
      </c>
      <c r="L679" s="28">
        <f t="shared" si="174"/>
        <v>11.017499999999927</v>
      </c>
      <c r="M679" s="31">
        <f t="shared" si="175"/>
        <v>182156.34388519987</v>
      </c>
      <c r="N679" s="29">
        <f t="shared" si="168"/>
        <v>2.9999999999999997E-4</v>
      </c>
      <c r="O679" s="30">
        <f t="shared" si="164"/>
        <v>139.02000000000001</v>
      </c>
      <c r="P679" s="30">
        <f t="shared" si="165"/>
        <v>10</v>
      </c>
      <c r="Q679" s="31">
        <v>15</v>
      </c>
      <c r="R679" s="31">
        <v>50000</v>
      </c>
      <c r="S679" s="31">
        <f t="shared" si="172"/>
        <v>300000</v>
      </c>
      <c r="T679" s="32">
        <f>0</f>
        <v>0</v>
      </c>
      <c r="U679" s="31">
        <f t="shared" si="166"/>
        <v>0</v>
      </c>
      <c r="V679" s="30">
        <f t="shared" si="167"/>
        <v>0</v>
      </c>
      <c r="W679" s="30">
        <f t="shared" si="173"/>
        <v>0</v>
      </c>
      <c r="X679" s="31">
        <f t="shared" si="169"/>
        <v>0</v>
      </c>
    </row>
    <row r="680" spans="2:24" ht="15" thickBot="1" x14ac:dyDescent="0.35">
      <c r="B680" s="58" t="s">
        <v>32</v>
      </c>
      <c r="C680" s="34">
        <f t="shared" si="160"/>
        <v>2021</v>
      </c>
      <c r="D680" s="35">
        <v>44292</v>
      </c>
      <c r="E680" s="25">
        <f t="shared" si="161"/>
        <v>1</v>
      </c>
      <c r="F680" s="28">
        <f>0</f>
        <v>0</v>
      </c>
      <c r="G680" s="26">
        <f t="shared" si="163"/>
        <v>15</v>
      </c>
      <c r="H680" s="25">
        <f t="shared" si="162"/>
        <v>10140</v>
      </c>
      <c r="I680" s="25">
        <f t="shared" si="170"/>
        <v>26600</v>
      </c>
      <c r="J680" s="37">
        <v>0</v>
      </c>
      <c r="K680" s="41">
        <f t="shared" si="171"/>
        <v>6703.6638827616571</v>
      </c>
      <c r="L680" s="28">
        <f t="shared" si="174"/>
        <v>11.021999999999935</v>
      </c>
      <c r="M680" s="31">
        <f t="shared" si="175"/>
        <v>183688.62232519986</v>
      </c>
      <c r="N680" s="29">
        <f t="shared" si="168"/>
        <v>2.9999999999999997E-4</v>
      </c>
      <c r="O680" s="30">
        <f t="shared" si="164"/>
        <v>139.02000000000001</v>
      </c>
      <c r="P680" s="30">
        <f t="shared" si="165"/>
        <v>10</v>
      </c>
      <c r="Q680" s="31">
        <v>15</v>
      </c>
      <c r="R680" s="31">
        <v>50000</v>
      </c>
      <c r="S680" s="31">
        <f t="shared" si="172"/>
        <v>300000</v>
      </c>
      <c r="T680" s="32">
        <f>0</f>
        <v>0</v>
      </c>
      <c r="U680" s="31">
        <f t="shared" si="166"/>
        <v>0</v>
      </c>
      <c r="V680" s="30">
        <f t="shared" si="167"/>
        <v>0</v>
      </c>
      <c r="W680" s="30">
        <f t="shared" si="173"/>
        <v>0</v>
      </c>
      <c r="X680" s="31">
        <f t="shared" si="169"/>
        <v>0</v>
      </c>
    </row>
    <row r="681" spans="2:24" ht="15" thickBot="1" x14ac:dyDescent="0.35">
      <c r="B681" s="58" t="s">
        <v>32</v>
      </c>
      <c r="C681" s="34">
        <f t="shared" si="160"/>
        <v>2021</v>
      </c>
      <c r="D681" s="35">
        <v>44293</v>
      </c>
      <c r="E681" s="25">
        <f t="shared" si="161"/>
        <v>1</v>
      </c>
      <c r="F681" s="28">
        <f>0</f>
        <v>0</v>
      </c>
      <c r="G681" s="26">
        <f t="shared" si="163"/>
        <v>15</v>
      </c>
      <c r="H681" s="25">
        <f t="shared" si="162"/>
        <v>10155</v>
      </c>
      <c r="I681" s="25">
        <f t="shared" si="170"/>
        <v>26600</v>
      </c>
      <c r="J681" s="37">
        <v>0</v>
      </c>
      <c r="K681" s="41">
        <f t="shared" si="171"/>
        <v>6714.690382761657</v>
      </c>
      <c r="L681" s="28">
        <f t="shared" si="174"/>
        <v>11.026499999999942</v>
      </c>
      <c r="M681" s="31">
        <f t="shared" si="175"/>
        <v>185221.52635519987</v>
      </c>
      <c r="N681" s="29">
        <f t="shared" si="168"/>
        <v>2.9999999999999997E-4</v>
      </c>
      <c r="O681" s="30">
        <f t="shared" si="164"/>
        <v>139.02000000000001</v>
      </c>
      <c r="P681" s="30">
        <f t="shared" si="165"/>
        <v>10</v>
      </c>
      <c r="Q681" s="31">
        <v>15</v>
      </c>
      <c r="R681" s="31">
        <v>50000</v>
      </c>
      <c r="S681" s="31">
        <f t="shared" si="172"/>
        <v>300000</v>
      </c>
      <c r="T681" s="32">
        <f>0</f>
        <v>0</v>
      </c>
      <c r="U681" s="31">
        <f t="shared" si="166"/>
        <v>0</v>
      </c>
      <c r="V681" s="30">
        <f t="shared" si="167"/>
        <v>0</v>
      </c>
      <c r="W681" s="30">
        <f t="shared" si="173"/>
        <v>0</v>
      </c>
      <c r="X681" s="31">
        <f t="shared" si="169"/>
        <v>0</v>
      </c>
    </row>
    <row r="682" spans="2:24" ht="15" thickBot="1" x14ac:dyDescent="0.35">
      <c r="B682" s="58" t="s">
        <v>32</v>
      </c>
      <c r="C682" s="34">
        <f t="shared" si="160"/>
        <v>2021</v>
      </c>
      <c r="D682" s="35">
        <v>44294</v>
      </c>
      <c r="E682" s="25">
        <f t="shared" si="161"/>
        <v>1</v>
      </c>
      <c r="F682" s="28">
        <f>0</f>
        <v>0</v>
      </c>
      <c r="G682" s="26">
        <f t="shared" si="163"/>
        <v>15</v>
      </c>
      <c r="H682" s="25">
        <f t="shared" si="162"/>
        <v>10170</v>
      </c>
      <c r="I682" s="25">
        <f t="shared" si="170"/>
        <v>26600</v>
      </c>
      <c r="J682" s="37">
        <v>0</v>
      </c>
      <c r="K682" s="41">
        <f t="shared" si="171"/>
        <v>6725.721382761657</v>
      </c>
      <c r="L682" s="28">
        <f t="shared" si="174"/>
        <v>11.030999999999949</v>
      </c>
      <c r="M682" s="31">
        <f t="shared" si="175"/>
        <v>186755.05597519985</v>
      </c>
      <c r="N682" s="29">
        <f t="shared" si="168"/>
        <v>2.9999999999999997E-4</v>
      </c>
      <c r="O682" s="30">
        <f t="shared" si="164"/>
        <v>139.02000000000001</v>
      </c>
      <c r="P682" s="30">
        <f t="shared" si="165"/>
        <v>10</v>
      </c>
      <c r="Q682" s="31">
        <v>15</v>
      </c>
      <c r="R682" s="31">
        <v>50000</v>
      </c>
      <c r="S682" s="31">
        <f t="shared" si="172"/>
        <v>300000</v>
      </c>
      <c r="T682" s="32">
        <f>0</f>
        <v>0</v>
      </c>
      <c r="U682" s="31">
        <f t="shared" si="166"/>
        <v>0</v>
      </c>
      <c r="V682" s="30">
        <f t="shared" si="167"/>
        <v>0</v>
      </c>
      <c r="W682" s="30">
        <f t="shared" si="173"/>
        <v>0</v>
      </c>
      <c r="X682" s="31">
        <f t="shared" si="169"/>
        <v>0</v>
      </c>
    </row>
    <row r="683" spans="2:24" ht="15" thickBot="1" x14ac:dyDescent="0.35">
      <c r="B683" s="58" t="s">
        <v>32</v>
      </c>
      <c r="C683" s="34">
        <f t="shared" si="160"/>
        <v>2021</v>
      </c>
      <c r="D683" s="35">
        <v>44295</v>
      </c>
      <c r="E683" s="25">
        <f t="shared" si="161"/>
        <v>1</v>
      </c>
      <c r="F683" s="28">
        <f>0</f>
        <v>0</v>
      </c>
      <c r="G683" s="26">
        <f t="shared" si="163"/>
        <v>15</v>
      </c>
      <c r="H683" s="25">
        <f t="shared" si="162"/>
        <v>10185</v>
      </c>
      <c r="I683" s="25">
        <f t="shared" si="170"/>
        <v>26600</v>
      </c>
      <c r="J683" s="37">
        <v>0</v>
      </c>
      <c r="K683" s="41">
        <f t="shared" si="171"/>
        <v>6736.7568827616569</v>
      </c>
      <c r="L683" s="28">
        <f t="shared" si="174"/>
        <v>11.035499999999956</v>
      </c>
      <c r="M683" s="31">
        <f t="shared" si="175"/>
        <v>188289.21118519985</v>
      </c>
      <c r="N683" s="29">
        <f t="shared" si="168"/>
        <v>2.9999999999999997E-4</v>
      </c>
      <c r="O683" s="30">
        <f t="shared" si="164"/>
        <v>139.02000000000001</v>
      </c>
      <c r="P683" s="30">
        <f t="shared" si="165"/>
        <v>10</v>
      </c>
      <c r="Q683" s="31">
        <v>15</v>
      </c>
      <c r="R683" s="31">
        <v>50000</v>
      </c>
      <c r="S683" s="31">
        <f t="shared" si="172"/>
        <v>300000</v>
      </c>
      <c r="T683" s="32">
        <f>0</f>
        <v>0</v>
      </c>
      <c r="U683" s="31">
        <f t="shared" si="166"/>
        <v>0</v>
      </c>
      <c r="V683" s="30">
        <f t="shared" si="167"/>
        <v>0</v>
      </c>
      <c r="W683" s="30">
        <f t="shared" si="173"/>
        <v>0</v>
      </c>
      <c r="X683" s="31">
        <f t="shared" si="169"/>
        <v>0</v>
      </c>
    </row>
    <row r="684" spans="2:24" ht="15" thickBot="1" x14ac:dyDescent="0.35">
      <c r="B684" s="58" t="s">
        <v>32</v>
      </c>
      <c r="C684" s="34">
        <f t="shared" si="160"/>
        <v>2021</v>
      </c>
      <c r="D684" s="35">
        <v>44296</v>
      </c>
      <c r="E684" s="25">
        <f t="shared" si="161"/>
        <v>1</v>
      </c>
      <c r="F684" s="28">
        <f>0</f>
        <v>0</v>
      </c>
      <c r="G684" s="26">
        <f t="shared" si="163"/>
        <v>15</v>
      </c>
      <c r="H684" s="25">
        <f t="shared" si="162"/>
        <v>10200</v>
      </c>
      <c r="I684" s="25">
        <f t="shared" si="170"/>
        <v>26600</v>
      </c>
      <c r="J684" s="37">
        <v>0</v>
      </c>
      <c r="K684" s="41">
        <f t="shared" si="171"/>
        <v>6747.7968827616569</v>
      </c>
      <c r="L684" s="28">
        <f t="shared" si="174"/>
        <v>11.039999999999964</v>
      </c>
      <c r="M684" s="31">
        <f t="shared" si="175"/>
        <v>189823.99198519986</v>
      </c>
      <c r="N684" s="29">
        <f t="shared" si="168"/>
        <v>2.9999999999999997E-4</v>
      </c>
      <c r="O684" s="30">
        <f t="shared" si="164"/>
        <v>139.02000000000001</v>
      </c>
      <c r="P684" s="30">
        <f t="shared" si="165"/>
        <v>10</v>
      </c>
      <c r="Q684" s="31">
        <v>15</v>
      </c>
      <c r="R684" s="31">
        <v>50000</v>
      </c>
      <c r="S684" s="31">
        <f t="shared" si="172"/>
        <v>300000</v>
      </c>
      <c r="T684" s="32">
        <f>0</f>
        <v>0</v>
      </c>
      <c r="U684" s="31">
        <f t="shared" si="166"/>
        <v>0</v>
      </c>
      <c r="V684" s="30">
        <f t="shared" si="167"/>
        <v>0</v>
      </c>
      <c r="W684" s="30">
        <f t="shared" si="173"/>
        <v>0</v>
      </c>
      <c r="X684" s="31">
        <f t="shared" si="169"/>
        <v>0</v>
      </c>
    </row>
    <row r="685" spans="2:24" ht="15" thickBot="1" x14ac:dyDescent="0.35">
      <c r="B685" s="58" t="s">
        <v>32</v>
      </c>
      <c r="C685" s="34">
        <f t="shared" si="160"/>
        <v>2021</v>
      </c>
      <c r="D685" s="35">
        <v>44297</v>
      </c>
      <c r="E685" s="25">
        <f t="shared" si="161"/>
        <v>1</v>
      </c>
      <c r="F685" s="28">
        <f>0</f>
        <v>0</v>
      </c>
      <c r="G685" s="26">
        <f t="shared" si="163"/>
        <v>15</v>
      </c>
      <c r="H685" s="25">
        <f t="shared" si="162"/>
        <v>10215</v>
      </c>
      <c r="I685" s="25">
        <f t="shared" si="170"/>
        <v>26600</v>
      </c>
      <c r="J685" s="37">
        <v>0</v>
      </c>
      <c r="K685" s="41">
        <f t="shared" si="171"/>
        <v>6758.8413827616569</v>
      </c>
      <c r="L685" s="28">
        <f t="shared" si="174"/>
        <v>11.044499999999971</v>
      </c>
      <c r="M685" s="31">
        <f t="shared" si="175"/>
        <v>191359.39837519985</v>
      </c>
      <c r="N685" s="29">
        <f t="shared" si="168"/>
        <v>2.9999999999999997E-4</v>
      </c>
      <c r="O685" s="30">
        <f t="shared" si="164"/>
        <v>139.02000000000001</v>
      </c>
      <c r="P685" s="30">
        <f t="shared" si="165"/>
        <v>10</v>
      </c>
      <c r="Q685" s="31">
        <v>15</v>
      </c>
      <c r="R685" s="31">
        <v>50000</v>
      </c>
      <c r="S685" s="31">
        <f t="shared" si="172"/>
        <v>300000</v>
      </c>
      <c r="T685" s="32">
        <f>0</f>
        <v>0</v>
      </c>
      <c r="U685" s="31">
        <f t="shared" si="166"/>
        <v>0</v>
      </c>
      <c r="V685" s="30">
        <f t="shared" si="167"/>
        <v>0</v>
      </c>
      <c r="W685" s="30">
        <f t="shared" si="173"/>
        <v>0</v>
      </c>
      <c r="X685" s="31">
        <f t="shared" si="169"/>
        <v>0</v>
      </c>
    </row>
    <row r="686" spans="2:24" ht="15" thickBot="1" x14ac:dyDescent="0.35">
      <c r="B686" s="58" t="s">
        <v>32</v>
      </c>
      <c r="C686" s="34">
        <f t="shared" si="160"/>
        <v>2021</v>
      </c>
      <c r="D686" s="35">
        <v>44298</v>
      </c>
      <c r="E686" s="25">
        <f t="shared" si="161"/>
        <v>1</v>
      </c>
      <c r="F686" s="28">
        <f>0</f>
        <v>0</v>
      </c>
      <c r="G686" s="26">
        <f t="shared" si="163"/>
        <v>15</v>
      </c>
      <c r="H686" s="25">
        <f t="shared" si="162"/>
        <v>10230</v>
      </c>
      <c r="I686" s="25">
        <f t="shared" si="170"/>
        <v>26600</v>
      </c>
      <c r="J686" s="37">
        <v>0</v>
      </c>
      <c r="K686" s="41">
        <f t="shared" si="171"/>
        <v>6769.8903827616568</v>
      </c>
      <c r="L686" s="28">
        <f t="shared" si="174"/>
        <v>11.048999999999978</v>
      </c>
      <c r="M686" s="31">
        <f t="shared" si="175"/>
        <v>192895.43035519985</v>
      </c>
      <c r="N686" s="29">
        <f t="shared" si="168"/>
        <v>2.9999999999999997E-4</v>
      </c>
      <c r="O686" s="30">
        <f t="shared" si="164"/>
        <v>139.02000000000001</v>
      </c>
      <c r="P686" s="30">
        <f t="shared" si="165"/>
        <v>10</v>
      </c>
      <c r="Q686" s="31">
        <v>15</v>
      </c>
      <c r="R686" s="31">
        <v>50000</v>
      </c>
      <c r="S686" s="31">
        <f t="shared" si="172"/>
        <v>300000</v>
      </c>
      <c r="T686" s="32">
        <f>0</f>
        <v>0</v>
      </c>
      <c r="U686" s="31">
        <f t="shared" si="166"/>
        <v>0</v>
      </c>
      <c r="V686" s="30">
        <f t="shared" si="167"/>
        <v>0</v>
      </c>
      <c r="W686" s="30">
        <f t="shared" si="173"/>
        <v>0</v>
      </c>
      <c r="X686" s="31">
        <f t="shared" si="169"/>
        <v>0</v>
      </c>
    </row>
    <row r="687" spans="2:24" ht="15" thickBot="1" x14ac:dyDescent="0.35">
      <c r="B687" s="58" t="s">
        <v>32</v>
      </c>
      <c r="C687" s="34">
        <f t="shared" si="160"/>
        <v>2021</v>
      </c>
      <c r="D687" s="35">
        <v>44299</v>
      </c>
      <c r="E687" s="25">
        <f t="shared" si="161"/>
        <v>1</v>
      </c>
      <c r="F687" s="28">
        <f>0</f>
        <v>0</v>
      </c>
      <c r="G687" s="26">
        <f t="shared" si="163"/>
        <v>15</v>
      </c>
      <c r="H687" s="25">
        <f t="shared" si="162"/>
        <v>10245</v>
      </c>
      <c r="I687" s="25">
        <f t="shared" si="170"/>
        <v>26600</v>
      </c>
      <c r="J687" s="37">
        <v>0</v>
      </c>
      <c r="K687" s="41">
        <f t="shared" si="171"/>
        <v>6780.9438827616568</v>
      </c>
      <c r="L687" s="28">
        <f t="shared" si="174"/>
        <v>11.053499999999985</v>
      </c>
      <c r="M687" s="31">
        <f t="shared" si="175"/>
        <v>194432.08792519986</v>
      </c>
      <c r="N687" s="29">
        <f t="shared" si="168"/>
        <v>2.9999999999999997E-4</v>
      </c>
      <c r="O687" s="30">
        <f t="shared" si="164"/>
        <v>139.02000000000001</v>
      </c>
      <c r="P687" s="30">
        <f t="shared" si="165"/>
        <v>10</v>
      </c>
      <c r="Q687" s="31">
        <v>15</v>
      </c>
      <c r="R687" s="31">
        <v>50000</v>
      </c>
      <c r="S687" s="31">
        <f t="shared" si="172"/>
        <v>300000</v>
      </c>
      <c r="T687" s="32">
        <f>0</f>
        <v>0</v>
      </c>
      <c r="U687" s="31">
        <f t="shared" si="166"/>
        <v>0</v>
      </c>
      <c r="V687" s="30">
        <f t="shared" si="167"/>
        <v>0</v>
      </c>
      <c r="W687" s="30">
        <f t="shared" si="173"/>
        <v>0</v>
      </c>
      <c r="X687" s="31">
        <f t="shared" si="169"/>
        <v>0</v>
      </c>
    </row>
    <row r="688" spans="2:24" ht="15" thickBot="1" x14ac:dyDescent="0.35">
      <c r="B688" s="58" t="s">
        <v>32</v>
      </c>
      <c r="C688" s="34">
        <f t="shared" si="160"/>
        <v>2021</v>
      </c>
      <c r="D688" s="35">
        <v>44300</v>
      </c>
      <c r="E688" s="25">
        <f t="shared" si="161"/>
        <v>1</v>
      </c>
      <c r="F688" s="28">
        <f>0</f>
        <v>0</v>
      </c>
      <c r="G688" s="26">
        <f t="shared" si="163"/>
        <v>15</v>
      </c>
      <c r="H688" s="25">
        <f t="shared" si="162"/>
        <v>10260</v>
      </c>
      <c r="I688" s="25">
        <f t="shared" si="170"/>
        <v>26600</v>
      </c>
      <c r="J688" s="37">
        <v>0</v>
      </c>
      <c r="K688" s="41">
        <f t="shared" si="171"/>
        <v>6792.0018827616568</v>
      </c>
      <c r="L688" s="28">
        <f t="shared" si="174"/>
        <v>11.057999999999993</v>
      </c>
      <c r="M688" s="31">
        <f t="shared" si="175"/>
        <v>195969.37108519985</v>
      </c>
      <c r="N688" s="29">
        <f t="shared" si="168"/>
        <v>2.9999999999999997E-4</v>
      </c>
      <c r="O688" s="30">
        <f t="shared" si="164"/>
        <v>139.02000000000001</v>
      </c>
      <c r="P688" s="30">
        <f t="shared" si="165"/>
        <v>10</v>
      </c>
      <c r="Q688" s="31">
        <v>15</v>
      </c>
      <c r="R688" s="31">
        <v>50000</v>
      </c>
      <c r="S688" s="31">
        <f t="shared" si="172"/>
        <v>300000</v>
      </c>
      <c r="T688" s="32">
        <f>0</f>
        <v>0</v>
      </c>
      <c r="U688" s="31">
        <f t="shared" si="166"/>
        <v>0</v>
      </c>
      <c r="V688" s="30">
        <f t="shared" si="167"/>
        <v>0</v>
      </c>
      <c r="W688" s="30">
        <f t="shared" si="173"/>
        <v>0</v>
      </c>
      <c r="X688" s="31">
        <f t="shared" si="169"/>
        <v>0</v>
      </c>
    </row>
    <row r="689" spans="2:24" ht="15" thickBot="1" x14ac:dyDescent="0.35">
      <c r="B689" s="58" t="s">
        <v>32</v>
      </c>
      <c r="C689" s="34">
        <f t="shared" si="160"/>
        <v>2021</v>
      </c>
      <c r="D689" s="35">
        <v>44301</v>
      </c>
      <c r="E689" s="25">
        <f t="shared" si="161"/>
        <v>1</v>
      </c>
      <c r="F689" s="28">
        <f>0</f>
        <v>0</v>
      </c>
      <c r="G689" s="26">
        <f t="shared" si="163"/>
        <v>15</v>
      </c>
      <c r="H689" s="25">
        <f t="shared" si="162"/>
        <v>10275</v>
      </c>
      <c r="I689" s="25">
        <f t="shared" si="170"/>
        <v>26600</v>
      </c>
      <c r="J689" s="37">
        <v>0</v>
      </c>
      <c r="K689" s="41">
        <f t="shared" si="171"/>
        <v>6803.0643827616568</v>
      </c>
      <c r="L689" s="28">
        <f t="shared" si="174"/>
        <v>11.0625</v>
      </c>
      <c r="M689" s="31">
        <f t="shared" si="175"/>
        <v>197507.27983519985</v>
      </c>
      <c r="N689" s="29">
        <f t="shared" si="168"/>
        <v>2.9999999999999997E-4</v>
      </c>
      <c r="O689" s="30">
        <f t="shared" si="164"/>
        <v>139.02000000000001</v>
      </c>
      <c r="P689" s="30">
        <f t="shared" si="165"/>
        <v>10</v>
      </c>
      <c r="Q689" s="31">
        <v>15</v>
      </c>
      <c r="R689" s="31">
        <v>50000</v>
      </c>
      <c r="S689" s="31">
        <f t="shared" si="172"/>
        <v>300000</v>
      </c>
      <c r="T689" s="32">
        <f>0</f>
        <v>0</v>
      </c>
      <c r="U689" s="31">
        <f t="shared" si="166"/>
        <v>0</v>
      </c>
      <c r="V689" s="30">
        <f t="shared" si="167"/>
        <v>0</v>
      </c>
      <c r="W689" s="30">
        <f t="shared" si="173"/>
        <v>0</v>
      </c>
      <c r="X689" s="31">
        <f t="shared" si="169"/>
        <v>0</v>
      </c>
    </row>
    <row r="690" spans="2:24" ht="15" thickBot="1" x14ac:dyDescent="0.35">
      <c r="B690" s="58" t="s">
        <v>32</v>
      </c>
      <c r="C690" s="34">
        <f t="shared" si="160"/>
        <v>2021</v>
      </c>
      <c r="D690" s="35">
        <v>44302</v>
      </c>
      <c r="E690" s="25">
        <f t="shared" si="161"/>
        <v>1</v>
      </c>
      <c r="F690" s="28">
        <f>0</f>
        <v>0</v>
      </c>
      <c r="G690" s="26">
        <f t="shared" si="163"/>
        <v>15</v>
      </c>
      <c r="H690" s="25">
        <f t="shared" si="162"/>
        <v>10290</v>
      </c>
      <c r="I690" s="25">
        <f t="shared" si="170"/>
        <v>26600</v>
      </c>
      <c r="J690" s="37">
        <v>0</v>
      </c>
      <c r="K690" s="41">
        <f t="shared" si="171"/>
        <v>6814.1313827616568</v>
      </c>
      <c r="L690" s="28">
        <f t="shared" si="174"/>
        <v>11.067000000000007</v>
      </c>
      <c r="M690" s="31">
        <f t="shared" si="175"/>
        <v>199045.81417519986</v>
      </c>
      <c r="N690" s="29">
        <f t="shared" si="168"/>
        <v>2.9999999999999997E-4</v>
      </c>
      <c r="O690" s="30">
        <f t="shared" si="164"/>
        <v>139.02000000000001</v>
      </c>
      <c r="P690" s="30">
        <f t="shared" si="165"/>
        <v>10</v>
      </c>
      <c r="Q690" s="31">
        <v>15</v>
      </c>
      <c r="R690" s="31">
        <v>50000</v>
      </c>
      <c r="S690" s="31">
        <f t="shared" si="172"/>
        <v>300000</v>
      </c>
      <c r="T690" s="32">
        <f>0</f>
        <v>0</v>
      </c>
      <c r="U690" s="31">
        <f t="shared" si="166"/>
        <v>0</v>
      </c>
      <c r="V690" s="30">
        <f t="shared" si="167"/>
        <v>0</v>
      </c>
      <c r="W690" s="30">
        <f t="shared" si="173"/>
        <v>0</v>
      </c>
      <c r="X690" s="31">
        <f t="shared" si="169"/>
        <v>0</v>
      </c>
    </row>
    <row r="691" spans="2:24" ht="15" thickBot="1" x14ac:dyDescent="0.35">
      <c r="B691" s="58" t="s">
        <v>32</v>
      </c>
      <c r="C691" s="34">
        <f t="shared" ref="C691:C737" si="176">YEAR(D691)</f>
        <v>2021</v>
      </c>
      <c r="D691" s="35">
        <v>44303</v>
      </c>
      <c r="E691" s="25">
        <f t="shared" ref="E691:E736" si="177">E690+F691</f>
        <v>1</v>
      </c>
      <c r="F691" s="28">
        <f>0</f>
        <v>0</v>
      </c>
      <c r="G691" s="26">
        <f t="shared" si="163"/>
        <v>15</v>
      </c>
      <c r="H691" s="25">
        <f t="shared" ref="H691:H736" si="178">H690+G691</f>
        <v>10305</v>
      </c>
      <c r="I691" s="25">
        <f t="shared" si="170"/>
        <v>26600</v>
      </c>
      <c r="J691" s="37">
        <v>0</v>
      </c>
      <c r="K691" s="41">
        <f t="shared" si="171"/>
        <v>6825.2028827616568</v>
      </c>
      <c r="L691" s="28">
        <f t="shared" si="174"/>
        <v>11.071500000000015</v>
      </c>
      <c r="M691" s="31">
        <f t="shared" si="175"/>
        <v>200584.97410519986</v>
      </c>
      <c r="N691" s="29">
        <f t="shared" si="168"/>
        <v>2.9999999999999997E-4</v>
      </c>
      <c r="O691" s="30">
        <f t="shared" si="164"/>
        <v>139.02000000000001</v>
      </c>
      <c r="P691" s="30">
        <f t="shared" si="165"/>
        <v>10</v>
      </c>
      <c r="Q691" s="31">
        <v>15</v>
      </c>
      <c r="R691" s="31">
        <v>50000</v>
      </c>
      <c r="S691" s="31">
        <f t="shared" si="172"/>
        <v>300000</v>
      </c>
      <c r="T691" s="32">
        <f>0</f>
        <v>0</v>
      </c>
      <c r="U691" s="31">
        <f t="shared" si="166"/>
        <v>0</v>
      </c>
      <c r="V691" s="30">
        <f t="shared" si="167"/>
        <v>0</v>
      </c>
      <c r="W691" s="30">
        <f t="shared" si="173"/>
        <v>0</v>
      </c>
      <c r="X691" s="31">
        <f t="shared" si="169"/>
        <v>0</v>
      </c>
    </row>
    <row r="692" spans="2:24" ht="15" thickBot="1" x14ac:dyDescent="0.35">
      <c r="B692" s="58" t="s">
        <v>32</v>
      </c>
      <c r="C692" s="34">
        <f t="shared" si="176"/>
        <v>2021</v>
      </c>
      <c r="D692" s="35">
        <v>44304</v>
      </c>
      <c r="E692" s="25">
        <f t="shared" si="177"/>
        <v>1</v>
      </c>
      <c r="F692" s="28">
        <f>0</f>
        <v>0</v>
      </c>
      <c r="G692" s="26">
        <f t="shared" si="163"/>
        <v>15</v>
      </c>
      <c r="H692" s="25">
        <f t="shared" si="178"/>
        <v>10320</v>
      </c>
      <c r="I692" s="25">
        <f t="shared" si="170"/>
        <v>26600</v>
      </c>
      <c r="J692" s="37">
        <v>0</v>
      </c>
      <c r="K692" s="41">
        <f t="shared" si="171"/>
        <v>6836.2788827616569</v>
      </c>
      <c r="L692" s="28">
        <f t="shared" si="174"/>
        <v>11.076000000000022</v>
      </c>
      <c r="M692" s="31">
        <f t="shared" si="175"/>
        <v>202124.75962519986</v>
      </c>
      <c r="N692" s="29">
        <f t="shared" si="168"/>
        <v>2.9999999999999997E-4</v>
      </c>
      <c r="O692" s="30">
        <f t="shared" si="164"/>
        <v>139.02000000000001</v>
      </c>
      <c r="P692" s="30">
        <f t="shared" si="165"/>
        <v>10</v>
      </c>
      <c r="Q692" s="31">
        <v>15</v>
      </c>
      <c r="R692" s="31">
        <v>50000</v>
      </c>
      <c r="S692" s="31">
        <f t="shared" si="172"/>
        <v>300000</v>
      </c>
      <c r="T692" s="32">
        <f>0</f>
        <v>0</v>
      </c>
      <c r="U692" s="31">
        <f t="shared" si="166"/>
        <v>0</v>
      </c>
      <c r="V692" s="30">
        <f t="shared" si="167"/>
        <v>0</v>
      </c>
      <c r="W692" s="30">
        <f t="shared" si="173"/>
        <v>0</v>
      </c>
      <c r="X692" s="31">
        <f t="shared" si="169"/>
        <v>0</v>
      </c>
    </row>
    <row r="693" spans="2:24" ht="15" thickBot="1" x14ac:dyDescent="0.35">
      <c r="B693" s="58" t="s">
        <v>32</v>
      </c>
      <c r="C693" s="34">
        <f t="shared" si="176"/>
        <v>2021</v>
      </c>
      <c r="D693" s="35">
        <v>44305</v>
      </c>
      <c r="E693" s="25">
        <f t="shared" si="177"/>
        <v>1</v>
      </c>
      <c r="F693" s="28">
        <f>0</f>
        <v>0</v>
      </c>
      <c r="G693" s="26">
        <f t="shared" si="163"/>
        <v>15</v>
      </c>
      <c r="H693" s="25">
        <f t="shared" si="178"/>
        <v>10335</v>
      </c>
      <c r="I693" s="25">
        <f t="shared" si="170"/>
        <v>26600</v>
      </c>
      <c r="J693" s="37">
        <v>0</v>
      </c>
      <c r="K693" s="41">
        <f t="shared" si="171"/>
        <v>6847.3593827616569</v>
      </c>
      <c r="L693" s="28">
        <f t="shared" si="174"/>
        <v>11.080500000000029</v>
      </c>
      <c r="M693" s="31">
        <f t="shared" si="175"/>
        <v>203665.17073519988</v>
      </c>
      <c r="N693" s="29">
        <f t="shared" si="168"/>
        <v>2.9999999999999997E-4</v>
      </c>
      <c r="O693" s="30">
        <f t="shared" si="164"/>
        <v>139.02000000000001</v>
      </c>
      <c r="P693" s="30">
        <f t="shared" si="165"/>
        <v>10</v>
      </c>
      <c r="Q693" s="31">
        <v>15</v>
      </c>
      <c r="R693" s="31">
        <v>50000</v>
      </c>
      <c r="S693" s="31">
        <f t="shared" si="172"/>
        <v>300000</v>
      </c>
      <c r="T693" s="32">
        <f>0</f>
        <v>0</v>
      </c>
      <c r="U693" s="31">
        <f t="shared" si="166"/>
        <v>0</v>
      </c>
      <c r="V693" s="30">
        <f t="shared" si="167"/>
        <v>0</v>
      </c>
      <c r="W693" s="30">
        <f t="shared" si="173"/>
        <v>0</v>
      </c>
      <c r="X693" s="31">
        <f t="shared" si="169"/>
        <v>0</v>
      </c>
    </row>
    <row r="694" spans="2:24" ht="15" thickBot="1" x14ac:dyDescent="0.35">
      <c r="B694" s="58" t="s">
        <v>32</v>
      </c>
      <c r="C694" s="34">
        <f t="shared" si="176"/>
        <v>2021</v>
      </c>
      <c r="D694" s="35">
        <v>44306</v>
      </c>
      <c r="E694" s="25">
        <f t="shared" si="177"/>
        <v>1</v>
      </c>
      <c r="F694" s="28">
        <f>0</f>
        <v>0</v>
      </c>
      <c r="G694" s="26">
        <f t="shared" si="163"/>
        <v>15</v>
      </c>
      <c r="H694" s="25">
        <f t="shared" si="178"/>
        <v>10350</v>
      </c>
      <c r="I694" s="25">
        <f t="shared" si="170"/>
        <v>26600</v>
      </c>
      <c r="J694" s="37">
        <v>0</v>
      </c>
      <c r="K694" s="41">
        <f t="shared" si="171"/>
        <v>6858.4443827616569</v>
      </c>
      <c r="L694" s="28">
        <f t="shared" si="174"/>
        <v>11.085000000000036</v>
      </c>
      <c r="M694" s="31">
        <f t="shared" si="175"/>
        <v>205206.20743519987</v>
      </c>
      <c r="N694" s="29">
        <f t="shared" si="168"/>
        <v>2.9999999999999997E-4</v>
      </c>
      <c r="O694" s="30">
        <f t="shared" si="164"/>
        <v>139.02000000000001</v>
      </c>
      <c r="P694" s="30">
        <f t="shared" si="165"/>
        <v>10</v>
      </c>
      <c r="Q694" s="31">
        <v>15</v>
      </c>
      <c r="R694" s="31">
        <v>50000</v>
      </c>
      <c r="S694" s="31">
        <f t="shared" si="172"/>
        <v>300000</v>
      </c>
      <c r="T694" s="32">
        <f>0</f>
        <v>0</v>
      </c>
      <c r="U694" s="31">
        <f t="shared" si="166"/>
        <v>0</v>
      </c>
      <c r="V694" s="30">
        <f t="shared" si="167"/>
        <v>0</v>
      </c>
      <c r="W694" s="30">
        <f t="shared" si="173"/>
        <v>0</v>
      </c>
      <c r="X694" s="31">
        <f t="shared" si="169"/>
        <v>0</v>
      </c>
    </row>
    <row r="695" spans="2:24" ht="15" thickBot="1" x14ac:dyDescent="0.35">
      <c r="B695" s="58" t="s">
        <v>32</v>
      </c>
      <c r="C695" s="34">
        <f t="shared" si="176"/>
        <v>2021</v>
      </c>
      <c r="D695" s="35">
        <v>44307</v>
      </c>
      <c r="E695" s="25">
        <f t="shared" si="177"/>
        <v>1</v>
      </c>
      <c r="F695" s="28">
        <f>0</f>
        <v>0</v>
      </c>
      <c r="G695" s="26">
        <f t="shared" si="163"/>
        <v>15</v>
      </c>
      <c r="H695" s="25">
        <f t="shared" si="178"/>
        <v>10365</v>
      </c>
      <c r="I695" s="25">
        <f t="shared" si="170"/>
        <v>26600</v>
      </c>
      <c r="J695" s="37">
        <v>0</v>
      </c>
      <c r="K695" s="41">
        <f t="shared" si="171"/>
        <v>6869.533882761657</v>
      </c>
      <c r="L695" s="28">
        <f t="shared" si="174"/>
        <v>11.089500000000044</v>
      </c>
      <c r="M695" s="31">
        <f t="shared" si="175"/>
        <v>206747.86972519988</v>
      </c>
      <c r="N695" s="29">
        <f t="shared" si="168"/>
        <v>2.9999999999999997E-4</v>
      </c>
      <c r="O695" s="30">
        <f t="shared" si="164"/>
        <v>139.02000000000001</v>
      </c>
      <c r="P695" s="30">
        <f t="shared" si="165"/>
        <v>10</v>
      </c>
      <c r="Q695" s="31">
        <v>15</v>
      </c>
      <c r="R695" s="31">
        <v>50000</v>
      </c>
      <c r="S695" s="31">
        <f t="shared" si="172"/>
        <v>300000</v>
      </c>
      <c r="T695" s="32">
        <f>0</f>
        <v>0</v>
      </c>
      <c r="U695" s="31">
        <f t="shared" si="166"/>
        <v>0</v>
      </c>
      <c r="V695" s="30">
        <f t="shared" si="167"/>
        <v>0</v>
      </c>
      <c r="W695" s="30">
        <f t="shared" si="173"/>
        <v>0</v>
      </c>
      <c r="X695" s="31">
        <f t="shared" si="169"/>
        <v>0</v>
      </c>
    </row>
    <row r="696" spans="2:24" ht="15" thickBot="1" x14ac:dyDescent="0.35">
      <c r="B696" s="58" t="s">
        <v>32</v>
      </c>
      <c r="C696" s="34">
        <f t="shared" si="176"/>
        <v>2021</v>
      </c>
      <c r="D696" s="35">
        <v>44308</v>
      </c>
      <c r="E696" s="25">
        <f t="shared" si="177"/>
        <v>1</v>
      </c>
      <c r="F696" s="28">
        <f>0</f>
        <v>0</v>
      </c>
      <c r="G696" s="26">
        <f t="shared" si="163"/>
        <v>15</v>
      </c>
      <c r="H696" s="25">
        <f t="shared" si="178"/>
        <v>10380</v>
      </c>
      <c r="I696" s="25">
        <f t="shared" si="170"/>
        <v>26600</v>
      </c>
      <c r="J696" s="37">
        <v>0</v>
      </c>
      <c r="K696" s="41">
        <f t="shared" si="171"/>
        <v>6880.627882761657</v>
      </c>
      <c r="L696" s="28">
        <f t="shared" si="174"/>
        <v>11.094000000000051</v>
      </c>
      <c r="M696" s="31">
        <f t="shared" si="175"/>
        <v>208290.1576051999</v>
      </c>
      <c r="N696" s="29">
        <f t="shared" si="168"/>
        <v>2.9999999999999997E-4</v>
      </c>
      <c r="O696" s="30">
        <f t="shared" si="164"/>
        <v>139.02000000000001</v>
      </c>
      <c r="P696" s="30">
        <f t="shared" si="165"/>
        <v>10</v>
      </c>
      <c r="Q696" s="31">
        <v>15</v>
      </c>
      <c r="R696" s="31">
        <v>50000</v>
      </c>
      <c r="S696" s="31">
        <f t="shared" si="172"/>
        <v>300000</v>
      </c>
      <c r="T696" s="32">
        <f>0</f>
        <v>0</v>
      </c>
      <c r="U696" s="31">
        <f t="shared" si="166"/>
        <v>0</v>
      </c>
      <c r="V696" s="30">
        <f t="shared" si="167"/>
        <v>0</v>
      </c>
      <c r="W696" s="30">
        <f t="shared" si="173"/>
        <v>0</v>
      </c>
      <c r="X696" s="31">
        <f t="shared" si="169"/>
        <v>0</v>
      </c>
    </row>
    <row r="697" spans="2:24" ht="15" thickBot="1" x14ac:dyDescent="0.35">
      <c r="B697" s="58" t="s">
        <v>32</v>
      </c>
      <c r="C697" s="34">
        <f t="shared" si="176"/>
        <v>2021</v>
      </c>
      <c r="D697" s="35">
        <v>44309</v>
      </c>
      <c r="E697" s="25">
        <f t="shared" si="177"/>
        <v>1</v>
      </c>
      <c r="F697" s="28">
        <f>0</f>
        <v>0</v>
      </c>
      <c r="G697" s="26">
        <f t="shared" si="163"/>
        <v>15</v>
      </c>
      <c r="H697" s="25">
        <f t="shared" si="178"/>
        <v>10395</v>
      </c>
      <c r="I697" s="25">
        <f t="shared" si="170"/>
        <v>26600</v>
      </c>
      <c r="J697" s="37">
        <v>0</v>
      </c>
      <c r="K697" s="41">
        <f t="shared" si="171"/>
        <v>6891.7263827616571</v>
      </c>
      <c r="L697" s="28">
        <f t="shared" si="174"/>
        <v>11.098500000000058</v>
      </c>
      <c r="M697" s="31">
        <f t="shared" si="175"/>
        <v>209833.0710751999</v>
      </c>
      <c r="N697" s="29">
        <f t="shared" si="168"/>
        <v>2.9999999999999997E-4</v>
      </c>
      <c r="O697" s="30">
        <f t="shared" si="164"/>
        <v>139.02000000000001</v>
      </c>
      <c r="P697" s="30">
        <f t="shared" si="165"/>
        <v>10</v>
      </c>
      <c r="Q697" s="31">
        <v>15</v>
      </c>
      <c r="R697" s="31">
        <v>50000</v>
      </c>
      <c r="S697" s="31">
        <f t="shared" si="172"/>
        <v>300000</v>
      </c>
      <c r="T697" s="32">
        <f>0</f>
        <v>0</v>
      </c>
      <c r="U697" s="31">
        <f t="shared" si="166"/>
        <v>0</v>
      </c>
      <c r="V697" s="30">
        <f t="shared" si="167"/>
        <v>0</v>
      </c>
      <c r="W697" s="30">
        <f t="shared" si="173"/>
        <v>0</v>
      </c>
      <c r="X697" s="31">
        <f t="shared" si="169"/>
        <v>0</v>
      </c>
    </row>
    <row r="698" spans="2:24" ht="15" thickBot="1" x14ac:dyDescent="0.35">
      <c r="B698" s="58" t="s">
        <v>32</v>
      </c>
      <c r="C698" s="34">
        <f t="shared" si="176"/>
        <v>2021</v>
      </c>
      <c r="D698" s="35">
        <v>44310</v>
      </c>
      <c r="E698" s="25">
        <f t="shared" si="177"/>
        <v>1</v>
      </c>
      <c r="F698" s="28">
        <f>0</f>
        <v>0</v>
      </c>
      <c r="G698" s="26">
        <f t="shared" si="163"/>
        <v>15</v>
      </c>
      <c r="H698" s="25">
        <f t="shared" si="178"/>
        <v>10410</v>
      </c>
      <c r="I698" s="25">
        <f t="shared" si="170"/>
        <v>26600</v>
      </c>
      <c r="J698" s="37">
        <v>0</v>
      </c>
      <c r="K698" s="41">
        <f t="shared" si="171"/>
        <v>6902.8293827616571</v>
      </c>
      <c r="L698" s="28">
        <f t="shared" si="174"/>
        <v>11.103000000000065</v>
      </c>
      <c r="M698" s="31">
        <f t="shared" si="175"/>
        <v>211376.61013519991</v>
      </c>
      <c r="N698" s="29">
        <f t="shared" si="168"/>
        <v>2.9999999999999997E-4</v>
      </c>
      <c r="O698" s="30">
        <f t="shared" si="164"/>
        <v>139.02000000000001</v>
      </c>
      <c r="P698" s="30">
        <f t="shared" si="165"/>
        <v>10</v>
      </c>
      <c r="Q698" s="31">
        <v>15</v>
      </c>
      <c r="R698" s="31">
        <v>50000</v>
      </c>
      <c r="S698" s="31">
        <f t="shared" si="172"/>
        <v>300000</v>
      </c>
      <c r="T698" s="32">
        <f>0</f>
        <v>0</v>
      </c>
      <c r="U698" s="31">
        <f t="shared" si="166"/>
        <v>0</v>
      </c>
      <c r="V698" s="30">
        <f t="shared" si="167"/>
        <v>0</v>
      </c>
      <c r="W698" s="30">
        <f t="shared" si="173"/>
        <v>0</v>
      </c>
      <c r="X698" s="31">
        <f t="shared" si="169"/>
        <v>0</v>
      </c>
    </row>
    <row r="699" spans="2:24" ht="15" thickBot="1" x14ac:dyDescent="0.35">
      <c r="B699" s="58" t="s">
        <v>32</v>
      </c>
      <c r="C699" s="34">
        <f t="shared" si="176"/>
        <v>2021</v>
      </c>
      <c r="D699" s="35">
        <v>44311</v>
      </c>
      <c r="E699" s="25">
        <f t="shared" si="177"/>
        <v>1</v>
      </c>
      <c r="F699" s="28">
        <f>0</f>
        <v>0</v>
      </c>
      <c r="G699" s="26">
        <f t="shared" si="163"/>
        <v>15</v>
      </c>
      <c r="H699" s="25">
        <f t="shared" si="178"/>
        <v>10425</v>
      </c>
      <c r="I699" s="25">
        <f t="shared" si="170"/>
        <v>26600</v>
      </c>
      <c r="J699" s="37">
        <v>0</v>
      </c>
      <c r="K699" s="41">
        <f t="shared" si="171"/>
        <v>6913.9368827616572</v>
      </c>
      <c r="L699" s="28">
        <f t="shared" si="174"/>
        <v>11.107500000000073</v>
      </c>
      <c r="M699" s="31">
        <f t="shared" si="175"/>
        <v>212920.77478519993</v>
      </c>
      <c r="N699" s="29">
        <f t="shared" si="168"/>
        <v>2.9999999999999997E-4</v>
      </c>
      <c r="O699" s="30">
        <f t="shared" si="164"/>
        <v>139.02000000000001</v>
      </c>
      <c r="P699" s="30">
        <f t="shared" si="165"/>
        <v>10</v>
      </c>
      <c r="Q699" s="31">
        <v>15</v>
      </c>
      <c r="R699" s="31">
        <v>50000</v>
      </c>
      <c r="S699" s="31">
        <f t="shared" si="172"/>
        <v>300000</v>
      </c>
      <c r="T699" s="32">
        <f>0</f>
        <v>0</v>
      </c>
      <c r="U699" s="31">
        <f t="shared" si="166"/>
        <v>0</v>
      </c>
      <c r="V699" s="30">
        <f t="shared" si="167"/>
        <v>0</v>
      </c>
      <c r="W699" s="30">
        <f t="shared" si="173"/>
        <v>0</v>
      </c>
      <c r="X699" s="31">
        <f t="shared" si="169"/>
        <v>0</v>
      </c>
    </row>
    <row r="700" spans="2:24" ht="15" thickBot="1" x14ac:dyDescent="0.35">
      <c r="B700" s="58" t="s">
        <v>32</v>
      </c>
      <c r="C700" s="34">
        <f t="shared" si="176"/>
        <v>2021</v>
      </c>
      <c r="D700" s="35">
        <v>44312</v>
      </c>
      <c r="E700" s="25">
        <f t="shared" si="177"/>
        <v>1</v>
      </c>
      <c r="F700" s="28">
        <f>0</f>
        <v>0</v>
      </c>
      <c r="G700" s="26">
        <f t="shared" si="163"/>
        <v>15</v>
      </c>
      <c r="H700" s="25">
        <f t="shared" si="178"/>
        <v>10440</v>
      </c>
      <c r="I700" s="25">
        <f t="shared" si="170"/>
        <v>26600</v>
      </c>
      <c r="J700" s="37">
        <v>0</v>
      </c>
      <c r="K700" s="41">
        <f t="shared" si="171"/>
        <v>6925.0488827616573</v>
      </c>
      <c r="L700" s="28">
        <f t="shared" si="174"/>
        <v>11.11200000000008</v>
      </c>
      <c r="M700" s="31">
        <f t="shared" si="175"/>
        <v>214465.56502519993</v>
      </c>
      <c r="N700" s="29">
        <f t="shared" si="168"/>
        <v>2.9999999999999997E-4</v>
      </c>
      <c r="O700" s="30">
        <f t="shared" si="164"/>
        <v>139.02000000000001</v>
      </c>
      <c r="P700" s="30">
        <f t="shared" si="165"/>
        <v>10</v>
      </c>
      <c r="Q700" s="31">
        <v>15</v>
      </c>
      <c r="R700" s="31">
        <v>50000</v>
      </c>
      <c r="S700" s="31">
        <f t="shared" si="172"/>
        <v>300000</v>
      </c>
      <c r="T700" s="32">
        <f>0</f>
        <v>0</v>
      </c>
      <c r="U700" s="31">
        <f t="shared" si="166"/>
        <v>0</v>
      </c>
      <c r="V700" s="30">
        <f t="shared" si="167"/>
        <v>0</v>
      </c>
      <c r="W700" s="30">
        <f t="shared" si="173"/>
        <v>0</v>
      </c>
      <c r="X700" s="31">
        <f t="shared" si="169"/>
        <v>0</v>
      </c>
    </row>
    <row r="701" spans="2:24" ht="15" thickBot="1" x14ac:dyDescent="0.35">
      <c r="B701" s="58" t="s">
        <v>32</v>
      </c>
      <c r="C701" s="34">
        <f t="shared" si="176"/>
        <v>2021</v>
      </c>
      <c r="D701" s="35">
        <v>44313</v>
      </c>
      <c r="E701" s="25">
        <f t="shared" si="177"/>
        <v>1</v>
      </c>
      <c r="F701" s="28">
        <f>0</f>
        <v>0</v>
      </c>
      <c r="G701" s="26">
        <f t="shared" si="163"/>
        <v>15</v>
      </c>
      <c r="H701" s="25">
        <f t="shared" si="178"/>
        <v>10455</v>
      </c>
      <c r="I701" s="25">
        <f t="shared" si="170"/>
        <v>26600</v>
      </c>
      <c r="J701" s="37">
        <v>0</v>
      </c>
      <c r="K701" s="41">
        <f t="shared" si="171"/>
        <v>6936.1653827616574</v>
      </c>
      <c r="L701" s="28">
        <f t="shared" si="174"/>
        <v>11.116500000000087</v>
      </c>
      <c r="M701" s="31">
        <f t="shared" si="175"/>
        <v>216010.98085519994</v>
      </c>
      <c r="N701" s="29">
        <f t="shared" si="168"/>
        <v>2.9999999999999997E-4</v>
      </c>
      <c r="O701" s="30">
        <f t="shared" si="164"/>
        <v>139.02000000000001</v>
      </c>
      <c r="P701" s="30">
        <f t="shared" si="165"/>
        <v>10</v>
      </c>
      <c r="Q701" s="31">
        <v>15</v>
      </c>
      <c r="R701" s="31">
        <v>50000</v>
      </c>
      <c r="S701" s="31">
        <f t="shared" si="172"/>
        <v>300000</v>
      </c>
      <c r="T701" s="32">
        <f>0</f>
        <v>0</v>
      </c>
      <c r="U701" s="31">
        <f t="shared" si="166"/>
        <v>0</v>
      </c>
      <c r="V701" s="30">
        <f t="shared" si="167"/>
        <v>0</v>
      </c>
      <c r="W701" s="30">
        <f t="shared" si="173"/>
        <v>0</v>
      </c>
      <c r="X701" s="31">
        <f t="shared" si="169"/>
        <v>0</v>
      </c>
    </row>
    <row r="702" spans="2:24" ht="15" thickBot="1" x14ac:dyDescent="0.35">
      <c r="B702" s="58" t="s">
        <v>32</v>
      </c>
      <c r="C702" s="34">
        <f t="shared" si="176"/>
        <v>2021</v>
      </c>
      <c r="D702" s="35">
        <v>44314</v>
      </c>
      <c r="E702" s="25">
        <f t="shared" si="177"/>
        <v>1</v>
      </c>
      <c r="F702" s="28">
        <f>0</f>
        <v>0</v>
      </c>
      <c r="G702" s="26">
        <f t="shared" si="163"/>
        <v>15</v>
      </c>
      <c r="H702" s="25">
        <f t="shared" si="178"/>
        <v>10470</v>
      </c>
      <c r="I702" s="25">
        <f t="shared" si="170"/>
        <v>26600</v>
      </c>
      <c r="J702" s="37">
        <v>0</v>
      </c>
      <c r="K702" s="41">
        <f t="shared" si="171"/>
        <v>6947.2863827616575</v>
      </c>
      <c r="L702" s="28">
        <f t="shared" si="174"/>
        <v>11.121000000000095</v>
      </c>
      <c r="M702" s="31">
        <f t="shared" si="175"/>
        <v>217557.02227519997</v>
      </c>
      <c r="N702" s="29">
        <f t="shared" si="168"/>
        <v>2.9999999999999997E-4</v>
      </c>
      <c r="O702" s="30">
        <f t="shared" si="164"/>
        <v>139.02000000000001</v>
      </c>
      <c r="P702" s="30">
        <f t="shared" si="165"/>
        <v>10</v>
      </c>
      <c r="Q702" s="31">
        <v>15</v>
      </c>
      <c r="R702" s="31">
        <v>50000</v>
      </c>
      <c r="S702" s="31">
        <f t="shared" si="172"/>
        <v>300000</v>
      </c>
      <c r="T702" s="32">
        <f>0</f>
        <v>0</v>
      </c>
      <c r="U702" s="31">
        <f t="shared" si="166"/>
        <v>0</v>
      </c>
      <c r="V702" s="30">
        <f t="shared" si="167"/>
        <v>0</v>
      </c>
      <c r="W702" s="30">
        <f t="shared" si="173"/>
        <v>0</v>
      </c>
      <c r="X702" s="31">
        <f t="shared" si="169"/>
        <v>0</v>
      </c>
    </row>
    <row r="703" spans="2:24" ht="15" thickBot="1" x14ac:dyDescent="0.35">
      <c r="B703" s="58" t="s">
        <v>32</v>
      </c>
      <c r="C703" s="34">
        <f t="shared" si="176"/>
        <v>2021</v>
      </c>
      <c r="D703" s="35">
        <v>44315</v>
      </c>
      <c r="E703" s="25">
        <f t="shared" si="177"/>
        <v>1</v>
      </c>
      <c r="F703" s="28">
        <f>0</f>
        <v>0</v>
      </c>
      <c r="G703" s="26">
        <f t="shared" si="163"/>
        <v>15</v>
      </c>
      <c r="H703" s="25">
        <f t="shared" si="178"/>
        <v>10485</v>
      </c>
      <c r="I703" s="25">
        <f t="shared" si="170"/>
        <v>26600</v>
      </c>
      <c r="J703" s="37">
        <v>0</v>
      </c>
      <c r="K703" s="41">
        <f t="shared" si="171"/>
        <v>6958.4118827616576</v>
      </c>
      <c r="L703" s="28">
        <f t="shared" si="174"/>
        <v>11.125500000000102</v>
      </c>
      <c r="M703" s="31">
        <f t="shared" si="175"/>
        <v>219103.68928519997</v>
      </c>
      <c r="N703" s="29">
        <f t="shared" si="168"/>
        <v>2.9999999999999997E-4</v>
      </c>
      <c r="O703" s="30">
        <f t="shared" si="164"/>
        <v>139.02000000000001</v>
      </c>
      <c r="P703" s="30">
        <f t="shared" si="165"/>
        <v>10</v>
      </c>
      <c r="Q703" s="31">
        <v>15</v>
      </c>
      <c r="R703" s="31">
        <v>50000</v>
      </c>
      <c r="S703" s="31">
        <f t="shared" si="172"/>
        <v>300000</v>
      </c>
      <c r="T703" s="32">
        <f>0</f>
        <v>0</v>
      </c>
      <c r="U703" s="31">
        <f t="shared" si="166"/>
        <v>0</v>
      </c>
      <c r="V703" s="30">
        <f t="shared" si="167"/>
        <v>0</v>
      </c>
      <c r="W703" s="30">
        <f t="shared" si="173"/>
        <v>0</v>
      </c>
      <c r="X703" s="31">
        <f t="shared" si="169"/>
        <v>0</v>
      </c>
    </row>
    <row r="704" spans="2:24" ht="15" thickBot="1" x14ac:dyDescent="0.35">
      <c r="B704" s="58" t="s">
        <v>32</v>
      </c>
      <c r="C704" s="34">
        <f t="shared" si="176"/>
        <v>2021</v>
      </c>
      <c r="D704" s="35">
        <v>44316</v>
      </c>
      <c r="E704" s="25">
        <f t="shared" si="177"/>
        <v>1</v>
      </c>
      <c r="F704" s="28">
        <f>0</f>
        <v>0</v>
      </c>
      <c r="G704" s="26">
        <f t="shared" si="163"/>
        <v>15</v>
      </c>
      <c r="H704" s="25">
        <f t="shared" si="178"/>
        <v>10500</v>
      </c>
      <c r="I704" s="25">
        <f t="shared" si="170"/>
        <v>26600</v>
      </c>
      <c r="J704" s="37">
        <v>0</v>
      </c>
      <c r="K704" s="41">
        <f t="shared" si="171"/>
        <v>6969.5418827616577</v>
      </c>
      <c r="L704" s="28">
        <f t="shared" si="174"/>
        <v>11.130000000000109</v>
      </c>
      <c r="M704" s="31">
        <f t="shared" si="175"/>
        <v>220650.98188519999</v>
      </c>
      <c r="N704" s="29">
        <f t="shared" si="168"/>
        <v>2.9999999999999997E-4</v>
      </c>
      <c r="O704" s="30">
        <f t="shared" si="164"/>
        <v>139.02000000000001</v>
      </c>
      <c r="P704" s="30">
        <f t="shared" si="165"/>
        <v>10</v>
      </c>
      <c r="Q704" s="31">
        <v>15</v>
      </c>
      <c r="R704" s="31">
        <v>50000</v>
      </c>
      <c r="S704" s="31">
        <f t="shared" si="172"/>
        <v>300000</v>
      </c>
      <c r="T704" s="32">
        <f>0</f>
        <v>0</v>
      </c>
      <c r="U704" s="31">
        <f t="shared" si="166"/>
        <v>0</v>
      </c>
      <c r="V704" s="30">
        <f t="shared" si="167"/>
        <v>0</v>
      </c>
      <c r="W704" s="30">
        <f t="shared" si="173"/>
        <v>0</v>
      </c>
      <c r="X704" s="31">
        <f t="shared" si="169"/>
        <v>0</v>
      </c>
    </row>
    <row r="705" spans="2:24" ht="15" thickBot="1" x14ac:dyDescent="0.35">
      <c r="B705" s="58" t="s">
        <v>32</v>
      </c>
      <c r="C705" s="34">
        <f t="shared" si="176"/>
        <v>2021</v>
      </c>
      <c r="D705" s="35">
        <v>44317</v>
      </c>
      <c r="E705" s="25">
        <f t="shared" si="177"/>
        <v>1</v>
      </c>
      <c r="F705" s="28">
        <f>0</f>
        <v>0</v>
      </c>
      <c r="G705" s="26">
        <f t="shared" si="163"/>
        <v>15</v>
      </c>
      <c r="H705" s="25">
        <f t="shared" si="178"/>
        <v>10515</v>
      </c>
      <c r="I705" s="25">
        <f t="shared" si="170"/>
        <v>26600</v>
      </c>
      <c r="J705" s="37">
        <v>0</v>
      </c>
      <c r="K705" s="41">
        <f t="shared" si="171"/>
        <v>6980.6763827616578</v>
      </c>
      <c r="L705" s="28">
        <f t="shared" si="174"/>
        <v>11.134500000000116</v>
      </c>
      <c r="M705" s="31">
        <f t="shared" si="175"/>
        <v>222198.90007520001</v>
      </c>
      <c r="N705" s="29">
        <f t="shared" si="168"/>
        <v>2.9999999999999997E-4</v>
      </c>
      <c r="O705" s="30">
        <f t="shared" si="164"/>
        <v>139.02000000000001</v>
      </c>
      <c r="P705" s="30">
        <f t="shared" si="165"/>
        <v>10</v>
      </c>
      <c r="Q705" s="31">
        <v>15</v>
      </c>
      <c r="R705" s="31">
        <v>50000</v>
      </c>
      <c r="S705" s="31">
        <f t="shared" si="172"/>
        <v>300000</v>
      </c>
      <c r="T705" s="32">
        <f>0</f>
        <v>0</v>
      </c>
      <c r="U705" s="31">
        <f t="shared" si="166"/>
        <v>0</v>
      </c>
      <c r="V705" s="30">
        <f t="shared" si="167"/>
        <v>0</v>
      </c>
      <c r="W705" s="30">
        <f t="shared" si="173"/>
        <v>0</v>
      </c>
      <c r="X705" s="31">
        <f t="shared" si="169"/>
        <v>0</v>
      </c>
    </row>
    <row r="706" spans="2:24" ht="15" thickBot="1" x14ac:dyDescent="0.35">
      <c r="B706" s="58" t="s">
        <v>32</v>
      </c>
      <c r="C706" s="34">
        <f t="shared" si="176"/>
        <v>2021</v>
      </c>
      <c r="D706" s="35">
        <v>44318</v>
      </c>
      <c r="E706" s="25">
        <f t="shared" si="177"/>
        <v>1</v>
      </c>
      <c r="F706" s="28">
        <f>0</f>
        <v>0</v>
      </c>
      <c r="G706" s="26">
        <f t="shared" si="163"/>
        <v>15</v>
      </c>
      <c r="H706" s="25">
        <f t="shared" si="178"/>
        <v>10530</v>
      </c>
      <c r="I706" s="25">
        <f t="shared" si="170"/>
        <v>26600</v>
      </c>
      <c r="J706" s="37">
        <v>0</v>
      </c>
      <c r="K706" s="41">
        <f t="shared" si="171"/>
        <v>6991.8153827616579</v>
      </c>
      <c r="L706" s="28">
        <f t="shared" si="174"/>
        <v>11.139000000000124</v>
      </c>
      <c r="M706" s="31">
        <f t="shared" si="175"/>
        <v>223747.44385520002</v>
      </c>
      <c r="N706" s="29">
        <f t="shared" si="168"/>
        <v>2.9999999999999997E-4</v>
      </c>
      <c r="O706" s="30">
        <f t="shared" si="164"/>
        <v>139.02000000000001</v>
      </c>
      <c r="P706" s="30">
        <f t="shared" si="165"/>
        <v>10</v>
      </c>
      <c r="Q706" s="31">
        <v>15</v>
      </c>
      <c r="R706" s="31">
        <v>50000</v>
      </c>
      <c r="S706" s="31">
        <f t="shared" si="172"/>
        <v>300000</v>
      </c>
      <c r="T706" s="32">
        <f>0</f>
        <v>0</v>
      </c>
      <c r="U706" s="31">
        <f t="shared" si="166"/>
        <v>0</v>
      </c>
      <c r="V706" s="30">
        <f t="shared" si="167"/>
        <v>0</v>
      </c>
      <c r="W706" s="30">
        <f t="shared" si="173"/>
        <v>0</v>
      </c>
      <c r="X706" s="31">
        <f t="shared" si="169"/>
        <v>0</v>
      </c>
    </row>
    <row r="707" spans="2:24" ht="15" thickBot="1" x14ac:dyDescent="0.35">
      <c r="B707" s="58" t="s">
        <v>32</v>
      </c>
      <c r="C707" s="34">
        <f t="shared" si="176"/>
        <v>2021</v>
      </c>
      <c r="D707" s="35">
        <v>44319</v>
      </c>
      <c r="E707" s="25">
        <f t="shared" si="177"/>
        <v>1</v>
      </c>
      <c r="F707" s="28">
        <f>0</f>
        <v>0</v>
      </c>
      <c r="G707" s="26">
        <f t="shared" si="163"/>
        <v>15</v>
      </c>
      <c r="H707" s="25">
        <f t="shared" si="178"/>
        <v>10545</v>
      </c>
      <c r="I707" s="25">
        <f t="shared" si="170"/>
        <v>26600</v>
      </c>
      <c r="J707" s="37">
        <v>0</v>
      </c>
      <c r="K707" s="41">
        <f t="shared" si="171"/>
        <v>7002.9588827616581</v>
      </c>
      <c r="L707" s="28">
        <f t="shared" si="174"/>
        <v>11.143500000000131</v>
      </c>
      <c r="M707" s="31">
        <f t="shared" si="175"/>
        <v>225296.61322520004</v>
      </c>
      <c r="N707" s="29">
        <f t="shared" si="168"/>
        <v>2.9999999999999997E-4</v>
      </c>
      <c r="O707" s="30">
        <f t="shared" si="164"/>
        <v>139.02000000000001</v>
      </c>
      <c r="P707" s="30">
        <f t="shared" si="165"/>
        <v>10</v>
      </c>
      <c r="Q707" s="31">
        <v>15</v>
      </c>
      <c r="R707" s="31">
        <v>50000</v>
      </c>
      <c r="S707" s="31">
        <f t="shared" si="172"/>
        <v>300000</v>
      </c>
      <c r="T707" s="32">
        <f>0</f>
        <v>0</v>
      </c>
      <c r="U707" s="31">
        <f t="shared" si="166"/>
        <v>0</v>
      </c>
      <c r="V707" s="30">
        <f t="shared" si="167"/>
        <v>0</v>
      </c>
      <c r="W707" s="30">
        <f t="shared" si="173"/>
        <v>0</v>
      </c>
      <c r="X707" s="31">
        <f t="shared" si="169"/>
        <v>0</v>
      </c>
    </row>
    <row r="708" spans="2:24" ht="15" thickBot="1" x14ac:dyDescent="0.35">
      <c r="B708" s="58" t="s">
        <v>32</v>
      </c>
      <c r="C708" s="34">
        <f t="shared" si="176"/>
        <v>2021</v>
      </c>
      <c r="D708" s="35">
        <v>44320</v>
      </c>
      <c r="E708" s="25">
        <f t="shared" si="177"/>
        <v>1</v>
      </c>
      <c r="F708" s="28">
        <f>0</f>
        <v>0</v>
      </c>
      <c r="G708" s="26">
        <f t="shared" ref="G708:G737" si="179">E708*Q708</f>
        <v>15</v>
      </c>
      <c r="H708" s="25">
        <f t="shared" si="178"/>
        <v>10560</v>
      </c>
      <c r="I708" s="25">
        <f t="shared" si="170"/>
        <v>26600</v>
      </c>
      <c r="J708" s="37">
        <v>0</v>
      </c>
      <c r="K708" s="41">
        <f t="shared" si="171"/>
        <v>7014.1068827616582</v>
      </c>
      <c r="L708" s="28">
        <f t="shared" si="174"/>
        <v>11.148000000000138</v>
      </c>
      <c r="M708" s="31">
        <f t="shared" si="175"/>
        <v>226846.40818520007</v>
      </c>
      <c r="N708" s="29">
        <f t="shared" si="168"/>
        <v>2.9999999999999997E-4</v>
      </c>
      <c r="O708" s="30">
        <f t="shared" ref="O708:O737" si="180">IF(C708=2019,234/15,IF(C708=2020,207.87/15,2085.3/15))</f>
        <v>139.02000000000001</v>
      </c>
      <c r="P708" s="30">
        <f t="shared" ref="P708:P737" si="181">IF(C708=2019,14,IF(C708=2020,12,10))</f>
        <v>10</v>
      </c>
      <c r="Q708" s="31">
        <v>15</v>
      </c>
      <c r="R708" s="31">
        <v>50000</v>
      </c>
      <c r="S708" s="31">
        <f t="shared" si="172"/>
        <v>300000</v>
      </c>
      <c r="T708" s="32">
        <f>0</f>
        <v>0</v>
      </c>
      <c r="U708" s="31">
        <f t="shared" ref="U708:U737" si="182">F708*R708</f>
        <v>0</v>
      </c>
      <c r="V708" s="30">
        <f t="shared" ref="V708:V737" si="183">300000*J708</f>
        <v>0</v>
      </c>
      <c r="W708" s="30">
        <f t="shared" si="173"/>
        <v>0</v>
      </c>
      <c r="X708" s="31">
        <f t="shared" si="169"/>
        <v>0</v>
      </c>
    </row>
    <row r="709" spans="2:24" ht="15" thickBot="1" x14ac:dyDescent="0.35">
      <c r="B709" s="58" t="s">
        <v>32</v>
      </c>
      <c r="C709" s="34">
        <f t="shared" si="176"/>
        <v>2021</v>
      </c>
      <c r="D709" s="35">
        <v>44321</v>
      </c>
      <c r="E709" s="25">
        <f t="shared" si="177"/>
        <v>1</v>
      </c>
      <c r="F709" s="28">
        <f>0</f>
        <v>0</v>
      </c>
      <c r="G709" s="26">
        <f t="shared" si="179"/>
        <v>15</v>
      </c>
      <c r="H709" s="25">
        <f t="shared" si="178"/>
        <v>10575</v>
      </c>
      <c r="I709" s="25">
        <f t="shared" si="170"/>
        <v>26600</v>
      </c>
      <c r="J709" s="37">
        <v>0</v>
      </c>
      <c r="K709" s="41">
        <f t="shared" si="171"/>
        <v>7025.2593827616583</v>
      </c>
      <c r="L709" s="28">
        <f t="shared" si="174"/>
        <v>11.152500000000146</v>
      </c>
      <c r="M709" s="31">
        <f t="shared" si="175"/>
        <v>228396.82873520008</v>
      </c>
      <c r="N709" s="29">
        <f t="shared" ref="N709:N737" si="184">0.0003</f>
        <v>2.9999999999999997E-4</v>
      </c>
      <c r="O709" s="30">
        <f t="shared" si="180"/>
        <v>139.02000000000001</v>
      </c>
      <c r="P709" s="30">
        <f t="shared" si="181"/>
        <v>10</v>
      </c>
      <c r="Q709" s="31">
        <v>15</v>
      </c>
      <c r="R709" s="31">
        <v>50000</v>
      </c>
      <c r="S709" s="31">
        <f t="shared" si="172"/>
        <v>300000</v>
      </c>
      <c r="T709" s="32">
        <f>0</f>
        <v>0</v>
      </c>
      <c r="U709" s="31">
        <f t="shared" si="182"/>
        <v>0</v>
      </c>
      <c r="V709" s="30">
        <f t="shared" si="183"/>
        <v>0</v>
      </c>
      <c r="W709" s="30">
        <f t="shared" si="173"/>
        <v>0</v>
      </c>
      <c r="X709" s="31">
        <f t="shared" ref="X709:X737" si="185">U709+V709+W709</f>
        <v>0</v>
      </c>
    </row>
    <row r="710" spans="2:24" ht="15" thickBot="1" x14ac:dyDescent="0.35">
      <c r="B710" s="58" t="s">
        <v>32</v>
      </c>
      <c r="C710" s="34">
        <f t="shared" si="176"/>
        <v>2021</v>
      </c>
      <c r="D710" s="35">
        <v>44322</v>
      </c>
      <c r="E710" s="25">
        <f t="shared" si="177"/>
        <v>1</v>
      </c>
      <c r="F710" s="28">
        <f>0</f>
        <v>0</v>
      </c>
      <c r="G710" s="26">
        <f t="shared" si="179"/>
        <v>15</v>
      </c>
      <c r="H710" s="25">
        <f t="shared" si="178"/>
        <v>10590</v>
      </c>
      <c r="I710" s="25">
        <f t="shared" ref="I710:I736" si="186">I709+J710*20000</f>
        <v>26600</v>
      </c>
      <c r="J710" s="37">
        <v>0</v>
      </c>
      <c r="K710" s="41">
        <f t="shared" ref="K710:K737" si="187">K709+(I710+H710)*N710-X710/O710</f>
        <v>7036.4163827616585</v>
      </c>
      <c r="L710" s="28">
        <f t="shared" si="174"/>
        <v>11.157000000000153</v>
      </c>
      <c r="M710" s="31">
        <f t="shared" si="175"/>
        <v>229947.8748752001</v>
      </c>
      <c r="N710" s="29">
        <f t="shared" si="184"/>
        <v>2.9999999999999997E-4</v>
      </c>
      <c r="O710" s="30">
        <f t="shared" si="180"/>
        <v>139.02000000000001</v>
      </c>
      <c r="P710" s="30">
        <f t="shared" si="181"/>
        <v>10</v>
      </c>
      <c r="Q710" s="31">
        <v>15</v>
      </c>
      <c r="R710" s="31">
        <v>50000</v>
      </c>
      <c r="S710" s="31">
        <f t="shared" ref="S710:S737" si="188">300000</f>
        <v>300000</v>
      </c>
      <c r="T710" s="32">
        <f>0</f>
        <v>0</v>
      </c>
      <c r="U710" s="31">
        <f t="shared" si="182"/>
        <v>0</v>
      </c>
      <c r="V710" s="30">
        <f t="shared" si="183"/>
        <v>0</v>
      </c>
      <c r="W710" s="30">
        <f t="shared" ref="W710:W736" si="189">T710*500000</f>
        <v>0</v>
      </c>
      <c r="X710" s="31">
        <f t="shared" si="185"/>
        <v>0</v>
      </c>
    </row>
    <row r="711" spans="2:24" ht="15" thickBot="1" x14ac:dyDescent="0.35">
      <c r="B711" s="58" t="s">
        <v>32</v>
      </c>
      <c r="C711" s="34">
        <f t="shared" si="176"/>
        <v>2021</v>
      </c>
      <c r="D711" s="35">
        <v>44323</v>
      </c>
      <c r="E711" s="25">
        <f t="shared" si="177"/>
        <v>1</v>
      </c>
      <c r="F711" s="28">
        <f>0</f>
        <v>0</v>
      </c>
      <c r="G711" s="26">
        <f t="shared" si="179"/>
        <v>15</v>
      </c>
      <c r="H711" s="25">
        <f t="shared" si="178"/>
        <v>10605</v>
      </c>
      <c r="I711" s="25">
        <f t="shared" si="186"/>
        <v>26600</v>
      </c>
      <c r="J711" s="37">
        <v>0</v>
      </c>
      <c r="K711" s="41">
        <f t="shared" si="187"/>
        <v>7047.5778827616587</v>
      </c>
      <c r="L711" s="28">
        <f t="shared" ref="L711:L737" si="190">K711-K710</f>
        <v>11.16150000000016</v>
      </c>
      <c r="M711" s="31">
        <f t="shared" ref="M711:M737" si="191">L711*O711+M710</f>
        <v>231499.54660520013</v>
      </c>
      <c r="N711" s="29">
        <f t="shared" si="184"/>
        <v>2.9999999999999997E-4</v>
      </c>
      <c r="O711" s="30">
        <f t="shared" si="180"/>
        <v>139.02000000000001</v>
      </c>
      <c r="P711" s="30">
        <f t="shared" si="181"/>
        <v>10</v>
      </c>
      <c r="Q711" s="31">
        <v>15</v>
      </c>
      <c r="R711" s="31">
        <v>50000</v>
      </c>
      <c r="S711" s="31">
        <f t="shared" si="188"/>
        <v>300000</v>
      </c>
      <c r="T711" s="32">
        <f>0</f>
        <v>0</v>
      </c>
      <c r="U711" s="31">
        <f t="shared" si="182"/>
        <v>0</v>
      </c>
      <c r="V711" s="30">
        <f t="shared" si="183"/>
        <v>0</v>
      </c>
      <c r="W711" s="30">
        <f t="shared" si="189"/>
        <v>0</v>
      </c>
      <c r="X711" s="31">
        <f t="shared" si="185"/>
        <v>0</v>
      </c>
    </row>
    <row r="712" spans="2:24" ht="15" thickBot="1" x14ac:dyDescent="0.35">
      <c r="B712" s="58" t="s">
        <v>32</v>
      </c>
      <c r="C712" s="34">
        <f t="shared" si="176"/>
        <v>2021</v>
      </c>
      <c r="D712" s="35">
        <v>44324</v>
      </c>
      <c r="E712" s="25">
        <f t="shared" si="177"/>
        <v>1</v>
      </c>
      <c r="F712" s="28">
        <f>0</f>
        <v>0</v>
      </c>
      <c r="G712" s="26">
        <f t="shared" si="179"/>
        <v>15</v>
      </c>
      <c r="H712" s="25">
        <f t="shared" si="178"/>
        <v>10620</v>
      </c>
      <c r="I712" s="25">
        <f t="shared" si="186"/>
        <v>26600</v>
      </c>
      <c r="J712" s="37">
        <v>0</v>
      </c>
      <c r="K712" s="41">
        <f t="shared" si="187"/>
        <v>7058.7438827616588</v>
      </c>
      <c r="L712" s="28">
        <f t="shared" si="190"/>
        <v>11.166000000000167</v>
      </c>
      <c r="M712" s="31">
        <f t="shared" si="191"/>
        <v>233051.84392520014</v>
      </c>
      <c r="N712" s="29">
        <f t="shared" si="184"/>
        <v>2.9999999999999997E-4</v>
      </c>
      <c r="O712" s="30">
        <f t="shared" si="180"/>
        <v>139.02000000000001</v>
      </c>
      <c r="P712" s="30">
        <f t="shared" si="181"/>
        <v>10</v>
      </c>
      <c r="Q712" s="31">
        <v>15</v>
      </c>
      <c r="R712" s="31">
        <v>50000</v>
      </c>
      <c r="S712" s="31">
        <f t="shared" si="188"/>
        <v>300000</v>
      </c>
      <c r="T712" s="32">
        <f>0</f>
        <v>0</v>
      </c>
      <c r="U712" s="31">
        <f t="shared" si="182"/>
        <v>0</v>
      </c>
      <c r="V712" s="30">
        <f t="shared" si="183"/>
        <v>0</v>
      </c>
      <c r="W712" s="30">
        <f t="shared" si="189"/>
        <v>0</v>
      </c>
      <c r="X712" s="31">
        <f t="shared" si="185"/>
        <v>0</v>
      </c>
    </row>
    <row r="713" spans="2:24" ht="15" thickBot="1" x14ac:dyDescent="0.35">
      <c r="B713" s="58" t="s">
        <v>32</v>
      </c>
      <c r="C713" s="34">
        <f t="shared" si="176"/>
        <v>2021</v>
      </c>
      <c r="D713" s="35">
        <v>44325</v>
      </c>
      <c r="E713" s="25">
        <f t="shared" si="177"/>
        <v>1</v>
      </c>
      <c r="F713" s="28">
        <f>0</f>
        <v>0</v>
      </c>
      <c r="G713" s="26">
        <f t="shared" si="179"/>
        <v>15</v>
      </c>
      <c r="H713" s="25">
        <f t="shared" si="178"/>
        <v>10635</v>
      </c>
      <c r="I713" s="25">
        <f t="shared" si="186"/>
        <v>26600</v>
      </c>
      <c r="J713" s="37">
        <v>0</v>
      </c>
      <c r="K713" s="41">
        <f t="shared" si="187"/>
        <v>7069.914382761659</v>
      </c>
      <c r="L713" s="28">
        <f t="shared" si="190"/>
        <v>11.170500000000175</v>
      </c>
      <c r="M713" s="31">
        <f t="shared" si="191"/>
        <v>234604.76683520016</v>
      </c>
      <c r="N713" s="29">
        <f t="shared" si="184"/>
        <v>2.9999999999999997E-4</v>
      </c>
      <c r="O713" s="30">
        <f t="shared" si="180"/>
        <v>139.02000000000001</v>
      </c>
      <c r="P713" s="30">
        <f t="shared" si="181"/>
        <v>10</v>
      </c>
      <c r="Q713" s="31">
        <v>15</v>
      </c>
      <c r="R713" s="31">
        <v>50000</v>
      </c>
      <c r="S713" s="31">
        <f t="shared" si="188"/>
        <v>300000</v>
      </c>
      <c r="T713" s="32">
        <f>0</f>
        <v>0</v>
      </c>
      <c r="U713" s="31">
        <f t="shared" si="182"/>
        <v>0</v>
      </c>
      <c r="V713" s="30">
        <f t="shared" si="183"/>
        <v>0</v>
      </c>
      <c r="W713" s="30">
        <f t="shared" si="189"/>
        <v>0</v>
      </c>
      <c r="X713" s="31">
        <f t="shared" si="185"/>
        <v>0</v>
      </c>
    </row>
    <row r="714" spans="2:24" ht="15" thickBot="1" x14ac:dyDescent="0.35">
      <c r="B714" s="58" t="s">
        <v>32</v>
      </c>
      <c r="C714" s="34">
        <f t="shared" si="176"/>
        <v>2021</v>
      </c>
      <c r="D714" s="35">
        <v>44326</v>
      </c>
      <c r="E714" s="25">
        <f t="shared" si="177"/>
        <v>1</v>
      </c>
      <c r="F714" s="28">
        <f>0</f>
        <v>0</v>
      </c>
      <c r="G714" s="26">
        <f t="shared" si="179"/>
        <v>15</v>
      </c>
      <c r="H714" s="25">
        <f t="shared" si="178"/>
        <v>10650</v>
      </c>
      <c r="I714" s="25">
        <f t="shared" si="186"/>
        <v>26600</v>
      </c>
      <c r="J714" s="37">
        <v>0</v>
      </c>
      <c r="K714" s="41">
        <f t="shared" si="187"/>
        <v>7081.0893827616592</v>
      </c>
      <c r="L714" s="28">
        <f t="shared" si="190"/>
        <v>11.175000000000182</v>
      </c>
      <c r="M714" s="31">
        <f t="shared" si="191"/>
        <v>236158.3153352002</v>
      </c>
      <c r="N714" s="29">
        <f t="shared" si="184"/>
        <v>2.9999999999999997E-4</v>
      </c>
      <c r="O714" s="30">
        <f t="shared" si="180"/>
        <v>139.02000000000001</v>
      </c>
      <c r="P714" s="30">
        <f t="shared" si="181"/>
        <v>10</v>
      </c>
      <c r="Q714" s="31">
        <v>15</v>
      </c>
      <c r="R714" s="31">
        <v>50000</v>
      </c>
      <c r="S714" s="31">
        <f t="shared" si="188"/>
        <v>300000</v>
      </c>
      <c r="T714" s="32">
        <f>0</f>
        <v>0</v>
      </c>
      <c r="U714" s="31">
        <f t="shared" si="182"/>
        <v>0</v>
      </c>
      <c r="V714" s="30">
        <f t="shared" si="183"/>
        <v>0</v>
      </c>
      <c r="W714" s="30">
        <f t="shared" si="189"/>
        <v>0</v>
      </c>
      <c r="X714" s="31">
        <f t="shared" si="185"/>
        <v>0</v>
      </c>
    </row>
    <row r="715" spans="2:24" ht="15" thickBot="1" x14ac:dyDescent="0.35">
      <c r="B715" s="58" t="s">
        <v>32</v>
      </c>
      <c r="C715" s="34">
        <f t="shared" si="176"/>
        <v>2021</v>
      </c>
      <c r="D715" s="35">
        <v>44327</v>
      </c>
      <c r="E715" s="25">
        <f t="shared" si="177"/>
        <v>1</v>
      </c>
      <c r="F715" s="28">
        <f>0</f>
        <v>0</v>
      </c>
      <c r="G715" s="26">
        <f t="shared" si="179"/>
        <v>15</v>
      </c>
      <c r="H715" s="25">
        <f t="shared" si="178"/>
        <v>10665</v>
      </c>
      <c r="I715" s="25">
        <f t="shared" si="186"/>
        <v>26600</v>
      </c>
      <c r="J715" s="37">
        <v>0</v>
      </c>
      <c r="K715" s="41">
        <f t="shared" si="187"/>
        <v>7092.2688827616594</v>
      </c>
      <c r="L715" s="28">
        <f t="shared" si="190"/>
        <v>11.179500000000189</v>
      </c>
      <c r="M715" s="31">
        <f t="shared" si="191"/>
        <v>237712.48942520021</v>
      </c>
      <c r="N715" s="29">
        <f t="shared" si="184"/>
        <v>2.9999999999999997E-4</v>
      </c>
      <c r="O715" s="30">
        <f t="shared" si="180"/>
        <v>139.02000000000001</v>
      </c>
      <c r="P715" s="30">
        <f t="shared" si="181"/>
        <v>10</v>
      </c>
      <c r="Q715" s="31">
        <v>15</v>
      </c>
      <c r="R715" s="31">
        <v>50000</v>
      </c>
      <c r="S715" s="31">
        <f t="shared" si="188"/>
        <v>300000</v>
      </c>
      <c r="T715" s="32">
        <f>0</f>
        <v>0</v>
      </c>
      <c r="U715" s="31">
        <f t="shared" si="182"/>
        <v>0</v>
      </c>
      <c r="V715" s="30">
        <f t="shared" si="183"/>
        <v>0</v>
      </c>
      <c r="W715" s="30">
        <f t="shared" si="189"/>
        <v>0</v>
      </c>
      <c r="X715" s="31">
        <f t="shared" si="185"/>
        <v>0</v>
      </c>
    </row>
    <row r="716" spans="2:24" ht="15" thickBot="1" x14ac:dyDescent="0.35">
      <c r="B716" s="58" t="s">
        <v>32</v>
      </c>
      <c r="C716" s="34">
        <f t="shared" si="176"/>
        <v>2021</v>
      </c>
      <c r="D716" s="35">
        <v>44328</v>
      </c>
      <c r="E716" s="25">
        <f t="shared" si="177"/>
        <v>1</v>
      </c>
      <c r="F716" s="28">
        <f>0</f>
        <v>0</v>
      </c>
      <c r="G716" s="26">
        <f t="shared" si="179"/>
        <v>15</v>
      </c>
      <c r="H716" s="25">
        <f t="shared" si="178"/>
        <v>10680</v>
      </c>
      <c r="I716" s="25">
        <f t="shared" si="186"/>
        <v>26600</v>
      </c>
      <c r="J716" s="37">
        <v>0</v>
      </c>
      <c r="K716" s="41">
        <f t="shared" si="187"/>
        <v>7103.4528827616596</v>
      </c>
      <c r="L716" s="28">
        <f t="shared" si="190"/>
        <v>11.184000000000196</v>
      </c>
      <c r="M716" s="31">
        <f t="shared" si="191"/>
        <v>239267.28910520024</v>
      </c>
      <c r="N716" s="29">
        <f t="shared" si="184"/>
        <v>2.9999999999999997E-4</v>
      </c>
      <c r="O716" s="30">
        <f t="shared" si="180"/>
        <v>139.02000000000001</v>
      </c>
      <c r="P716" s="30">
        <f t="shared" si="181"/>
        <v>10</v>
      </c>
      <c r="Q716" s="31">
        <v>15</v>
      </c>
      <c r="R716" s="31">
        <v>50000</v>
      </c>
      <c r="S716" s="31">
        <f t="shared" si="188"/>
        <v>300000</v>
      </c>
      <c r="T716" s="32">
        <f>0</f>
        <v>0</v>
      </c>
      <c r="U716" s="31">
        <f t="shared" si="182"/>
        <v>0</v>
      </c>
      <c r="V716" s="30">
        <f t="shared" si="183"/>
        <v>0</v>
      </c>
      <c r="W716" s="30">
        <f t="shared" si="189"/>
        <v>0</v>
      </c>
      <c r="X716" s="31">
        <f t="shared" si="185"/>
        <v>0</v>
      </c>
    </row>
    <row r="717" spans="2:24" ht="15" thickBot="1" x14ac:dyDescent="0.35">
      <c r="B717" s="58" t="s">
        <v>32</v>
      </c>
      <c r="C717" s="34">
        <f t="shared" si="176"/>
        <v>2021</v>
      </c>
      <c r="D717" s="35">
        <v>44329</v>
      </c>
      <c r="E717" s="25">
        <f t="shared" si="177"/>
        <v>1</v>
      </c>
      <c r="F717" s="28">
        <f>0</f>
        <v>0</v>
      </c>
      <c r="G717" s="26">
        <f t="shared" si="179"/>
        <v>15</v>
      </c>
      <c r="H717" s="25">
        <f t="shared" si="178"/>
        <v>10695</v>
      </c>
      <c r="I717" s="25">
        <f t="shared" si="186"/>
        <v>26600</v>
      </c>
      <c r="J717" s="37">
        <v>0</v>
      </c>
      <c r="K717" s="41">
        <f t="shared" si="187"/>
        <v>7114.6413827616598</v>
      </c>
      <c r="L717" s="28">
        <f t="shared" si="190"/>
        <v>11.188500000000204</v>
      </c>
      <c r="M717" s="31">
        <f t="shared" si="191"/>
        <v>240822.71437520027</v>
      </c>
      <c r="N717" s="29">
        <f t="shared" si="184"/>
        <v>2.9999999999999997E-4</v>
      </c>
      <c r="O717" s="30">
        <f t="shared" si="180"/>
        <v>139.02000000000001</v>
      </c>
      <c r="P717" s="30">
        <f t="shared" si="181"/>
        <v>10</v>
      </c>
      <c r="Q717" s="31">
        <v>15</v>
      </c>
      <c r="R717" s="31">
        <v>50000</v>
      </c>
      <c r="S717" s="31">
        <f t="shared" si="188"/>
        <v>300000</v>
      </c>
      <c r="T717" s="32">
        <f>0</f>
        <v>0</v>
      </c>
      <c r="U717" s="31">
        <f t="shared" si="182"/>
        <v>0</v>
      </c>
      <c r="V717" s="30">
        <f t="shared" si="183"/>
        <v>0</v>
      </c>
      <c r="W717" s="30">
        <f t="shared" si="189"/>
        <v>0</v>
      </c>
      <c r="X717" s="31">
        <f t="shared" si="185"/>
        <v>0</v>
      </c>
    </row>
    <row r="718" spans="2:24" ht="15" thickBot="1" x14ac:dyDescent="0.35">
      <c r="B718" s="58" t="s">
        <v>32</v>
      </c>
      <c r="C718" s="34">
        <f t="shared" si="176"/>
        <v>2021</v>
      </c>
      <c r="D718" s="35">
        <v>44330</v>
      </c>
      <c r="E718" s="25">
        <f t="shared" si="177"/>
        <v>1</v>
      </c>
      <c r="F718" s="28">
        <f>0</f>
        <v>0</v>
      </c>
      <c r="G718" s="26">
        <f t="shared" si="179"/>
        <v>15</v>
      </c>
      <c r="H718" s="25">
        <f t="shared" si="178"/>
        <v>10710</v>
      </c>
      <c r="I718" s="25">
        <f t="shared" si="186"/>
        <v>26600</v>
      </c>
      <c r="J718" s="37">
        <v>0</v>
      </c>
      <c r="K718" s="41">
        <f t="shared" si="187"/>
        <v>7125.83438276166</v>
      </c>
      <c r="L718" s="28">
        <f t="shared" si="190"/>
        <v>11.193000000000211</v>
      </c>
      <c r="M718" s="31">
        <f t="shared" si="191"/>
        <v>242378.76523520029</v>
      </c>
      <c r="N718" s="29">
        <f t="shared" si="184"/>
        <v>2.9999999999999997E-4</v>
      </c>
      <c r="O718" s="30">
        <f t="shared" si="180"/>
        <v>139.02000000000001</v>
      </c>
      <c r="P718" s="30">
        <f t="shared" si="181"/>
        <v>10</v>
      </c>
      <c r="Q718" s="31">
        <v>15</v>
      </c>
      <c r="R718" s="31">
        <v>50000</v>
      </c>
      <c r="S718" s="31">
        <f t="shared" si="188"/>
        <v>300000</v>
      </c>
      <c r="T718" s="32">
        <f>0</f>
        <v>0</v>
      </c>
      <c r="U718" s="31">
        <f t="shared" si="182"/>
        <v>0</v>
      </c>
      <c r="V718" s="30">
        <f t="shared" si="183"/>
        <v>0</v>
      </c>
      <c r="W718" s="30">
        <f t="shared" si="189"/>
        <v>0</v>
      </c>
      <c r="X718" s="31">
        <f t="shared" si="185"/>
        <v>0</v>
      </c>
    </row>
    <row r="719" spans="2:24" ht="15" thickBot="1" x14ac:dyDescent="0.35">
      <c r="B719" s="58" t="s">
        <v>32</v>
      </c>
      <c r="C719" s="34">
        <f t="shared" si="176"/>
        <v>2021</v>
      </c>
      <c r="D719" s="35">
        <v>44331</v>
      </c>
      <c r="E719" s="25">
        <f t="shared" si="177"/>
        <v>1</v>
      </c>
      <c r="F719" s="28">
        <f>0</f>
        <v>0</v>
      </c>
      <c r="G719" s="26">
        <f t="shared" si="179"/>
        <v>15</v>
      </c>
      <c r="H719" s="25">
        <f t="shared" si="178"/>
        <v>10725</v>
      </c>
      <c r="I719" s="25">
        <f t="shared" si="186"/>
        <v>26600</v>
      </c>
      <c r="J719" s="37">
        <v>0</v>
      </c>
      <c r="K719" s="41">
        <f t="shared" si="187"/>
        <v>7137.0318827616602</v>
      </c>
      <c r="L719" s="28">
        <f t="shared" si="190"/>
        <v>11.197500000000218</v>
      </c>
      <c r="M719" s="31">
        <f t="shared" si="191"/>
        <v>243935.44168520032</v>
      </c>
      <c r="N719" s="29">
        <f t="shared" si="184"/>
        <v>2.9999999999999997E-4</v>
      </c>
      <c r="O719" s="30">
        <f t="shared" si="180"/>
        <v>139.02000000000001</v>
      </c>
      <c r="P719" s="30">
        <f t="shared" si="181"/>
        <v>10</v>
      </c>
      <c r="Q719" s="31">
        <v>15</v>
      </c>
      <c r="R719" s="31">
        <v>50000</v>
      </c>
      <c r="S719" s="31">
        <f t="shared" si="188"/>
        <v>300000</v>
      </c>
      <c r="T719" s="32">
        <f>0</f>
        <v>0</v>
      </c>
      <c r="U719" s="31">
        <f t="shared" si="182"/>
        <v>0</v>
      </c>
      <c r="V719" s="30">
        <f t="shared" si="183"/>
        <v>0</v>
      </c>
      <c r="W719" s="30">
        <f t="shared" si="189"/>
        <v>0</v>
      </c>
      <c r="X719" s="31">
        <f t="shared" si="185"/>
        <v>0</v>
      </c>
    </row>
    <row r="720" spans="2:24" ht="15" thickBot="1" x14ac:dyDescent="0.35">
      <c r="B720" s="58" t="s">
        <v>32</v>
      </c>
      <c r="C720" s="34">
        <f t="shared" si="176"/>
        <v>2021</v>
      </c>
      <c r="D720" s="35">
        <v>44332</v>
      </c>
      <c r="E720" s="25">
        <f t="shared" si="177"/>
        <v>1</v>
      </c>
      <c r="F720" s="28">
        <f>0</f>
        <v>0</v>
      </c>
      <c r="G720" s="26">
        <f t="shared" si="179"/>
        <v>15</v>
      </c>
      <c r="H720" s="25">
        <f t="shared" si="178"/>
        <v>10740</v>
      </c>
      <c r="I720" s="25">
        <f t="shared" si="186"/>
        <v>26600</v>
      </c>
      <c r="J720" s="37">
        <v>0</v>
      </c>
      <c r="K720" s="41">
        <f t="shared" si="187"/>
        <v>7148.2338827616604</v>
      </c>
      <c r="L720" s="28">
        <f t="shared" si="190"/>
        <v>11.202000000000226</v>
      </c>
      <c r="M720" s="31">
        <f t="shared" si="191"/>
        <v>245492.74372520036</v>
      </c>
      <c r="N720" s="29">
        <f t="shared" si="184"/>
        <v>2.9999999999999997E-4</v>
      </c>
      <c r="O720" s="30">
        <f t="shared" si="180"/>
        <v>139.02000000000001</v>
      </c>
      <c r="P720" s="30">
        <f t="shared" si="181"/>
        <v>10</v>
      </c>
      <c r="Q720" s="31">
        <v>15</v>
      </c>
      <c r="R720" s="31">
        <v>50000</v>
      </c>
      <c r="S720" s="31">
        <f t="shared" si="188"/>
        <v>300000</v>
      </c>
      <c r="T720" s="32">
        <f>0</f>
        <v>0</v>
      </c>
      <c r="U720" s="31">
        <f t="shared" si="182"/>
        <v>0</v>
      </c>
      <c r="V720" s="30">
        <f t="shared" si="183"/>
        <v>0</v>
      </c>
      <c r="W720" s="30">
        <f t="shared" si="189"/>
        <v>0</v>
      </c>
      <c r="X720" s="31">
        <f t="shared" si="185"/>
        <v>0</v>
      </c>
    </row>
    <row r="721" spans="2:24" ht="15" thickBot="1" x14ac:dyDescent="0.35">
      <c r="B721" s="58" t="s">
        <v>32</v>
      </c>
      <c r="C721" s="34">
        <f t="shared" si="176"/>
        <v>2021</v>
      </c>
      <c r="D721" s="35">
        <v>44333</v>
      </c>
      <c r="E721" s="25">
        <f t="shared" si="177"/>
        <v>1</v>
      </c>
      <c r="F721" s="28">
        <f>0</f>
        <v>0</v>
      </c>
      <c r="G721" s="26">
        <f t="shared" si="179"/>
        <v>15</v>
      </c>
      <c r="H721" s="25">
        <f t="shared" si="178"/>
        <v>10755</v>
      </c>
      <c r="I721" s="25">
        <f t="shared" si="186"/>
        <v>26600</v>
      </c>
      <c r="J721" s="37">
        <v>0</v>
      </c>
      <c r="K721" s="41">
        <f t="shared" si="187"/>
        <v>7159.4403827616607</v>
      </c>
      <c r="L721" s="28">
        <f t="shared" si="190"/>
        <v>11.206500000000233</v>
      </c>
      <c r="M721" s="31">
        <f t="shared" si="191"/>
        <v>247050.67135520038</v>
      </c>
      <c r="N721" s="29">
        <f t="shared" si="184"/>
        <v>2.9999999999999997E-4</v>
      </c>
      <c r="O721" s="30">
        <f t="shared" si="180"/>
        <v>139.02000000000001</v>
      </c>
      <c r="P721" s="30">
        <f t="shared" si="181"/>
        <v>10</v>
      </c>
      <c r="Q721" s="31">
        <v>15</v>
      </c>
      <c r="R721" s="31">
        <v>50000</v>
      </c>
      <c r="S721" s="31">
        <f t="shared" si="188"/>
        <v>300000</v>
      </c>
      <c r="T721" s="32">
        <f>0</f>
        <v>0</v>
      </c>
      <c r="U721" s="31">
        <f t="shared" si="182"/>
        <v>0</v>
      </c>
      <c r="V721" s="30">
        <f t="shared" si="183"/>
        <v>0</v>
      </c>
      <c r="W721" s="30">
        <f t="shared" si="189"/>
        <v>0</v>
      </c>
      <c r="X721" s="31">
        <f t="shared" si="185"/>
        <v>0</v>
      </c>
    </row>
    <row r="722" spans="2:24" ht="15" thickBot="1" x14ac:dyDescent="0.35">
      <c r="B722" s="58" t="s">
        <v>32</v>
      </c>
      <c r="C722" s="34">
        <f t="shared" si="176"/>
        <v>2021</v>
      </c>
      <c r="D722" s="35">
        <v>44334</v>
      </c>
      <c r="E722" s="25">
        <f t="shared" si="177"/>
        <v>1</v>
      </c>
      <c r="F722" s="28">
        <f>0</f>
        <v>0</v>
      </c>
      <c r="G722" s="26">
        <f t="shared" si="179"/>
        <v>15</v>
      </c>
      <c r="H722" s="25">
        <f t="shared" si="178"/>
        <v>10770</v>
      </c>
      <c r="I722" s="25">
        <f t="shared" si="186"/>
        <v>26600</v>
      </c>
      <c r="J722" s="37">
        <v>0</v>
      </c>
      <c r="K722" s="41">
        <f t="shared" si="187"/>
        <v>7170.6513827616609</v>
      </c>
      <c r="L722" s="28">
        <f t="shared" si="190"/>
        <v>11.21100000000024</v>
      </c>
      <c r="M722" s="31">
        <f t="shared" si="191"/>
        <v>248609.22457520041</v>
      </c>
      <c r="N722" s="29">
        <f t="shared" si="184"/>
        <v>2.9999999999999997E-4</v>
      </c>
      <c r="O722" s="30">
        <f t="shared" si="180"/>
        <v>139.02000000000001</v>
      </c>
      <c r="P722" s="30">
        <f t="shared" si="181"/>
        <v>10</v>
      </c>
      <c r="Q722" s="31">
        <v>15</v>
      </c>
      <c r="R722" s="31">
        <v>50000</v>
      </c>
      <c r="S722" s="31">
        <f t="shared" si="188"/>
        <v>300000</v>
      </c>
      <c r="T722" s="32">
        <f>0</f>
        <v>0</v>
      </c>
      <c r="U722" s="31">
        <f t="shared" si="182"/>
        <v>0</v>
      </c>
      <c r="V722" s="30">
        <f t="shared" si="183"/>
        <v>0</v>
      </c>
      <c r="W722" s="30">
        <f t="shared" si="189"/>
        <v>0</v>
      </c>
      <c r="X722" s="31">
        <f t="shared" si="185"/>
        <v>0</v>
      </c>
    </row>
    <row r="723" spans="2:24" ht="15" thickBot="1" x14ac:dyDescent="0.35">
      <c r="B723" s="58" t="s">
        <v>32</v>
      </c>
      <c r="C723" s="34">
        <f t="shared" si="176"/>
        <v>2021</v>
      </c>
      <c r="D723" s="35">
        <v>44335</v>
      </c>
      <c r="E723" s="25">
        <f t="shared" si="177"/>
        <v>1</v>
      </c>
      <c r="F723" s="28">
        <f>0</f>
        <v>0</v>
      </c>
      <c r="G723" s="26">
        <f t="shared" si="179"/>
        <v>15</v>
      </c>
      <c r="H723" s="25">
        <f t="shared" si="178"/>
        <v>10785</v>
      </c>
      <c r="I723" s="25">
        <f t="shared" si="186"/>
        <v>26600</v>
      </c>
      <c r="J723" s="37">
        <v>0</v>
      </c>
      <c r="K723" s="41">
        <f t="shared" si="187"/>
        <v>7181.8668827616611</v>
      </c>
      <c r="L723" s="28">
        <f t="shared" si="190"/>
        <v>11.215500000000247</v>
      </c>
      <c r="M723" s="31">
        <f t="shared" si="191"/>
        <v>250168.40338520045</v>
      </c>
      <c r="N723" s="29">
        <f t="shared" si="184"/>
        <v>2.9999999999999997E-4</v>
      </c>
      <c r="O723" s="30">
        <f t="shared" si="180"/>
        <v>139.02000000000001</v>
      </c>
      <c r="P723" s="30">
        <f t="shared" si="181"/>
        <v>10</v>
      </c>
      <c r="Q723" s="31">
        <v>15</v>
      </c>
      <c r="R723" s="31">
        <v>50000</v>
      </c>
      <c r="S723" s="31">
        <f t="shared" si="188"/>
        <v>300000</v>
      </c>
      <c r="T723" s="32">
        <f>0</f>
        <v>0</v>
      </c>
      <c r="U723" s="31">
        <f t="shared" si="182"/>
        <v>0</v>
      </c>
      <c r="V723" s="30">
        <f t="shared" si="183"/>
        <v>0</v>
      </c>
      <c r="W723" s="30">
        <f t="shared" si="189"/>
        <v>0</v>
      </c>
      <c r="X723" s="31">
        <f t="shared" si="185"/>
        <v>0</v>
      </c>
    </row>
    <row r="724" spans="2:24" ht="15" thickBot="1" x14ac:dyDescent="0.35">
      <c r="B724" s="58" t="s">
        <v>32</v>
      </c>
      <c r="C724" s="34">
        <f t="shared" si="176"/>
        <v>2021</v>
      </c>
      <c r="D724" s="35">
        <v>44336</v>
      </c>
      <c r="E724" s="25">
        <f t="shared" si="177"/>
        <v>1</v>
      </c>
      <c r="F724" s="28">
        <f>0</f>
        <v>0</v>
      </c>
      <c r="G724" s="26">
        <f t="shared" si="179"/>
        <v>15</v>
      </c>
      <c r="H724" s="25">
        <f t="shared" si="178"/>
        <v>10800</v>
      </c>
      <c r="I724" s="25">
        <f t="shared" si="186"/>
        <v>26600</v>
      </c>
      <c r="J724" s="37">
        <v>0</v>
      </c>
      <c r="K724" s="41">
        <f t="shared" si="187"/>
        <v>7193.0868827616614</v>
      </c>
      <c r="L724" s="28">
        <f t="shared" si="190"/>
        <v>11.220000000000255</v>
      </c>
      <c r="M724" s="31">
        <f t="shared" si="191"/>
        <v>251728.20778520047</v>
      </c>
      <c r="N724" s="29">
        <f t="shared" si="184"/>
        <v>2.9999999999999997E-4</v>
      </c>
      <c r="O724" s="30">
        <f t="shared" si="180"/>
        <v>139.02000000000001</v>
      </c>
      <c r="P724" s="30">
        <f t="shared" si="181"/>
        <v>10</v>
      </c>
      <c r="Q724" s="31">
        <v>15</v>
      </c>
      <c r="R724" s="31">
        <v>50000</v>
      </c>
      <c r="S724" s="31">
        <f t="shared" si="188"/>
        <v>300000</v>
      </c>
      <c r="T724" s="32">
        <f>0</f>
        <v>0</v>
      </c>
      <c r="U724" s="31">
        <f t="shared" si="182"/>
        <v>0</v>
      </c>
      <c r="V724" s="30">
        <f t="shared" si="183"/>
        <v>0</v>
      </c>
      <c r="W724" s="30">
        <f t="shared" si="189"/>
        <v>0</v>
      </c>
      <c r="X724" s="31">
        <f t="shared" si="185"/>
        <v>0</v>
      </c>
    </row>
    <row r="725" spans="2:24" ht="15" thickBot="1" x14ac:dyDescent="0.35">
      <c r="B725" s="58" t="s">
        <v>32</v>
      </c>
      <c r="C725" s="34">
        <f t="shared" si="176"/>
        <v>2021</v>
      </c>
      <c r="D725" s="35">
        <v>44337</v>
      </c>
      <c r="E725" s="25">
        <f t="shared" si="177"/>
        <v>1</v>
      </c>
      <c r="F725" s="28">
        <f>0</f>
        <v>0</v>
      </c>
      <c r="G725" s="26">
        <f t="shared" si="179"/>
        <v>15</v>
      </c>
      <c r="H725" s="25">
        <f t="shared" si="178"/>
        <v>10815</v>
      </c>
      <c r="I725" s="25">
        <f t="shared" si="186"/>
        <v>26600</v>
      </c>
      <c r="J725" s="37">
        <v>0</v>
      </c>
      <c r="K725" s="41">
        <f t="shared" si="187"/>
        <v>7204.3113827616617</v>
      </c>
      <c r="L725" s="28">
        <f t="shared" si="190"/>
        <v>11.224500000000262</v>
      </c>
      <c r="M725" s="31">
        <f t="shared" si="191"/>
        <v>253288.63777520051</v>
      </c>
      <c r="N725" s="29">
        <f t="shared" si="184"/>
        <v>2.9999999999999997E-4</v>
      </c>
      <c r="O725" s="30">
        <f t="shared" si="180"/>
        <v>139.02000000000001</v>
      </c>
      <c r="P725" s="30">
        <f t="shared" si="181"/>
        <v>10</v>
      </c>
      <c r="Q725" s="31">
        <v>15</v>
      </c>
      <c r="R725" s="31">
        <v>50000</v>
      </c>
      <c r="S725" s="31">
        <f t="shared" si="188"/>
        <v>300000</v>
      </c>
      <c r="T725" s="32">
        <f>0</f>
        <v>0</v>
      </c>
      <c r="U725" s="31">
        <f t="shared" si="182"/>
        <v>0</v>
      </c>
      <c r="V725" s="30">
        <f t="shared" si="183"/>
        <v>0</v>
      </c>
      <c r="W725" s="30">
        <f t="shared" si="189"/>
        <v>0</v>
      </c>
      <c r="X725" s="31">
        <f t="shared" si="185"/>
        <v>0</v>
      </c>
    </row>
    <row r="726" spans="2:24" ht="15" thickBot="1" x14ac:dyDescent="0.35">
      <c r="B726" s="58" t="s">
        <v>32</v>
      </c>
      <c r="C726" s="34">
        <f t="shared" si="176"/>
        <v>2021</v>
      </c>
      <c r="D726" s="35">
        <v>44338</v>
      </c>
      <c r="E726" s="25">
        <f t="shared" si="177"/>
        <v>1</v>
      </c>
      <c r="F726" s="28">
        <f>0</f>
        <v>0</v>
      </c>
      <c r="G726" s="26">
        <f t="shared" si="179"/>
        <v>15</v>
      </c>
      <c r="H726" s="25">
        <f t="shared" si="178"/>
        <v>10830</v>
      </c>
      <c r="I726" s="25">
        <f t="shared" si="186"/>
        <v>26600</v>
      </c>
      <c r="J726" s="37">
        <v>0</v>
      </c>
      <c r="K726" s="41">
        <f t="shared" si="187"/>
        <v>7215.5403827616619</v>
      </c>
      <c r="L726" s="28">
        <f t="shared" si="190"/>
        <v>11.229000000000269</v>
      </c>
      <c r="M726" s="31">
        <f t="shared" si="191"/>
        <v>254849.69335520055</v>
      </c>
      <c r="N726" s="29">
        <f t="shared" si="184"/>
        <v>2.9999999999999997E-4</v>
      </c>
      <c r="O726" s="30">
        <f t="shared" si="180"/>
        <v>139.02000000000001</v>
      </c>
      <c r="P726" s="30">
        <f t="shared" si="181"/>
        <v>10</v>
      </c>
      <c r="Q726" s="31">
        <v>15</v>
      </c>
      <c r="R726" s="31">
        <v>50000</v>
      </c>
      <c r="S726" s="31">
        <f t="shared" si="188"/>
        <v>300000</v>
      </c>
      <c r="T726" s="32">
        <f>0</f>
        <v>0</v>
      </c>
      <c r="U726" s="31">
        <f t="shared" si="182"/>
        <v>0</v>
      </c>
      <c r="V726" s="30">
        <f t="shared" si="183"/>
        <v>0</v>
      </c>
      <c r="W726" s="30">
        <f t="shared" si="189"/>
        <v>0</v>
      </c>
      <c r="X726" s="31">
        <f t="shared" si="185"/>
        <v>0</v>
      </c>
    </row>
    <row r="727" spans="2:24" ht="15" thickBot="1" x14ac:dyDescent="0.35">
      <c r="B727" s="58" t="s">
        <v>32</v>
      </c>
      <c r="C727" s="34">
        <f t="shared" si="176"/>
        <v>2021</v>
      </c>
      <c r="D727" s="35">
        <v>44339</v>
      </c>
      <c r="E727" s="25">
        <f t="shared" si="177"/>
        <v>1</v>
      </c>
      <c r="F727" s="28">
        <f>0</f>
        <v>0</v>
      </c>
      <c r="G727" s="26">
        <f t="shared" si="179"/>
        <v>15</v>
      </c>
      <c r="H727" s="25">
        <f t="shared" si="178"/>
        <v>10845</v>
      </c>
      <c r="I727" s="25">
        <f t="shared" si="186"/>
        <v>26600</v>
      </c>
      <c r="J727" s="37">
        <v>0</v>
      </c>
      <c r="K727" s="41">
        <f t="shared" si="187"/>
        <v>7226.7738827616622</v>
      </c>
      <c r="L727" s="28">
        <f t="shared" si="190"/>
        <v>11.233500000000276</v>
      </c>
      <c r="M727" s="31">
        <f t="shared" si="191"/>
        <v>256411.37452520058</v>
      </c>
      <c r="N727" s="29">
        <f t="shared" si="184"/>
        <v>2.9999999999999997E-4</v>
      </c>
      <c r="O727" s="30">
        <f t="shared" si="180"/>
        <v>139.02000000000001</v>
      </c>
      <c r="P727" s="30">
        <f t="shared" si="181"/>
        <v>10</v>
      </c>
      <c r="Q727" s="31">
        <v>15</v>
      </c>
      <c r="R727" s="31">
        <v>50000</v>
      </c>
      <c r="S727" s="31">
        <f t="shared" si="188"/>
        <v>300000</v>
      </c>
      <c r="T727" s="32">
        <f>0</f>
        <v>0</v>
      </c>
      <c r="U727" s="31">
        <f t="shared" si="182"/>
        <v>0</v>
      </c>
      <c r="V727" s="30">
        <f t="shared" si="183"/>
        <v>0</v>
      </c>
      <c r="W727" s="30">
        <f t="shared" si="189"/>
        <v>0</v>
      </c>
      <c r="X727" s="31">
        <f t="shared" si="185"/>
        <v>0</v>
      </c>
    </row>
    <row r="728" spans="2:24" ht="15" thickBot="1" x14ac:dyDescent="0.35">
      <c r="B728" s="58" t="s">
        <v>32</v>
      </c>
      <c r="C728" s="34">
        <f t="shared" si="176"/>
        <v>2021</v>
      </c>
      <c r="D728" s="35">
        <v>44340</v>
      </c>
      <c r="E728" s="25">
        <f t="shared" si="177"/>
        <v>1</v>
      </c>
      <c r="F728" s="28">
        <f>0</f>
        <v>0</v>
      </c>
      <c r="G728" s="26">
        <f t="shared" si="179"/>
        <v>15</v>
      </c>
      <c r="H728" s="25">
        <f t="shared" si="178"/>
        <v>10860</v>
      </c>
      <c r="I728" s="25">
        <f t="shared" si="186"/>
        <v>26600</v>
      </c>
      <c r="J728" s="37">
        <v>0</v>
      </c>
      <c r="K728" s="41">
        <f t="shared" si="187"/>
        <v>7238.0118827616625</v>
      </c>
      <c r="L728" s="28">
        <f t="shared" si="190"/>
        <v>11.238000000000284</v>
      </c>
      <c r="M728" s="31">
        <f t="shared" si="191"/>
        <v>257973.68128520061</v>
      </c>
      <c r="N728" s="29">
        <f t="shared" si="184"/>
        <v>2.9999999999999997E-4</v>
      </c>
      <c r="O728" s="30">
        <f t="shared" si="180"/>
        <v>139.02000000000001</v>
      </c>
      <c r="P728" s="30">
        <f t="shared" si="181"/>
        <v>10</v>
      </c>
      <c r="Q728" s="31">
        <v>15</v>
      </c>
      <c r="R728" s="31">
        <v>50000</v>
      </c>
      <c r="S728" s="31">
        <f t="shared" si="188"/>
        <v>300000</v>
      </c>
      <c r="T728" s="32">
        <f>0</f>
        <v>0</v>
      </c>
      <c r="U728" s="31">
        <f t="shared" si="182"/>
        <v>0</v>
      </c>
      <c r="V728" s="30">
        <f t="shared" si="183"/>
        <v>0</v>
      </c>
      <c r="W728" s="30">
        <f t="shared" si="189"/>
        <v>0</v>
      </c>
      <c r="X728" s="31">
        <f t="shared" si="185"/>
        <v>0</v>
      </c>
    </row>
    <row r="729" spans="2:24" ht="15" thickBot="1" x14ac:dyDescent="0.35">
      <c r="B729" s="58" t="s">
        <v>32</v>
      </c>
      <c r="C729" s="34">
        <f t="shared" si="176"/>
        <v>2021</v>
      </c>
      <c r="D729" s="35">
        <v>44341</v>
      </c>
      <c r="E729" s="25">
        <f t="shared" si="177"/>
        <v>1</v>
      </c>
      <c r="F729" s="28">
        <f>0</f>
        <v>0</v>
      </c>
      <c r="G729" s="26">
        <f t="shared" si="179"/>
        <v>15</v>
      </c>
      <c r="H729" s="25">
        <f t="shared" si="178"/>
        <v>10875</v>
      </c>
      <c r="I729" s="25">
        <f t="shared" si="186"/>
        <v>26600</v>
      </c>
      <c r="J729" s="37">
        <v>0</v>
      </c>
      <c r="K729" s="41">
        <f t="shared" si="187"/>
        <v>7249.2543827616628</v>
      </c>
      <c r="L729" s="28">
        <f t="shared" si="190"/>
        <v>11.242500000000291</v>
      </c>
      <c r="M729" s="31">
        <f t="shared" si="191"/>
        <v>259536.61363520066</v>
      </c>
      <c r="N729" s="29">
        <f t="shared" si="184"/>
        <v>2.9999999999999997E-4</v>
      </c>
      <c r="O729" s="30">
        <f t="shared" si="180"/>
        <v>139.02000000000001</v>
      </c>
      <c r="P729" s="30">
        <f t="shared" si="181"/>
        <v>10</v>
      </c>
      <c r="Q729" s="31">
        <v>15</v>
      </c>
      <c r="R729" s="31">
        <v>50000</v>
      </c>
      <c r="S729" s="31">
        <f t="shared" si="188"/>
        <v>300000</v>
      </c>
      <c r="T729" s="32">
        <f>0</f>
        <v>0</v>
      </c>
      <c r="U729" s="31">
        <f t="shared" si="182"/>
        <v>0</v>
      </c>
      <c r="V729" s="30">
        <f t="shared" si="183"/>
        <v>0</v>
      </c>
      <c r="W729" s="30">
        <f t="shared" si="189"/>
        <v>0</v>
      </c>
      <c r="X729" s="31">
        <f t="shared" si="185"/>
        <v>0</v>
      </c>
    </row>
    <row r="730" spans="2:24" ht="15" thickBot="1" x14ac:dyDescent="0.35">
      <c r="B730" s="58" t="s">
        <v>32</v>
      </c>
      <c r="C730" s="34">
        <f t="shared" si="176"/>
        <v>2021</v>
      </c>
      <c r="D730" s="35">
        <v>44342</v>
      </c>
      <c r="E730" s="25">
        <f t="shared" si="177"/>
        <v>1</v>
      </c>
      <c r="F730" s="28">
        <f>0</f>
        <v>0</v>
      </c>
      <c r="G730" s="26">
        <f t="shared" si="179"/>
        <v>15</v>
      </c>
      <c r="H730" s="25">
        <f t="shared" si="178"/>
        <v>10890</v>
      </c>
      <c r="I730" s="25">
        <f t="shared" si="186"/>
        <v>26600</v>
      </c>
      <c r="J730" s="37">
        <v>0</v>
      </c>
      <c r="K730" s="41">
        <f t="shared" si="187"/>
        <v>7260.5013827616631</v>
      </c>
      <c r="L730" s="28">
        <f t="shared" si="190"/>
        <v>11.247000000000298</v>
      </c>
      <c r="M730" s="31">
        <f t="shared" si="191"/>
        <v>261100.17157520069</v>
      </c>
      <c r="N730" s="29">
        <f t="shared" si="184"/>
        <v>2.9999999999999997E-4</v>
      </c>
      <c r="O730" s="30">
        <f t="shared" si="180"/>
        <v>139.02000000000001</v>
      </c>
      <c r="P730" s="30">
        <f t="shared" si="181"/>
        <v>10</v>
      </c>
      <c r="Q730" s="31">
        <v>15</v>
      </c>
      <c r="R730" s="31">
        <v>50000</v>
      </c>
      <c r="S730" s="31">
        <f t="shared" si="188"/>
        <v>300000</v>
      </c>
      <c r="T730" s="32">
        <f>0</f>
        <v>0</v>
      </c>
      <c r="U730" s="31">
        <f t="shared" si="182"/>
        <v>0</v>
      </c>
      <c r="V730" s="30">
        <f t="shared" si="183"/>
        <v>0</v>
      </c>
      <c r="W730" s="30">
        <f t="shared" si="189"/>
        <v>0</v>
      </c>
      <c r="X730" s="31">
        <f t="shared" si="185"/>
        <v>0</v>
      </c>
    </row>
    <row r="731" spans="2:24" ht="15" thickBot="1" x14ac:dyDescent="0.35">
      <c r="B731" s="58" t="s">
        <v>32</v>
      </c>
      <c r="C731" s="34">
        <f t="shared" si="176"/>
        <v>2021</v>
      </c>
      <c r="D731" s="35">
        <v>44343</v>
      </c>
      <c r="E731" s="25">
        <f t="shared" si="177"/>
        <v>1</v>
      </c>
      <c r="F731" s="28">
        <f>0</f>
        <v>0</v>
      </c>
      <c r="G731" s="26">
        <f t="shared" si="179"/>
        <v>15</v>
      </c>
      <c r="H731" s="25">
        <f t="shared" si="178"/>
        <v>10905</v>
      </c>
      <c r="I731" s="25">
        <f t="shared" si="186"/>
        <v>26600</v>
      </c>
      <c r="J731" s="37">
        <v>0</v>
      </c>
      <c r="K731" s="41">
        <f t="shared" si="187"/>
        <v>7271.7528827616634</v>
      </c>
      <c r="L731" s="28">
        <f t="shared" si="190"/>
        <v>11.251500000000306</v>
      </c>
      <c r="M731" s="31">
        <f t="shared" si="191"/>
        <v>262664.35510520072</v>
      </c>
      <c r="N731" s="29">
        <f t="shared" si="184"/>
        <v>2.9999999999999997E-4</v>
      </c>
      <c r="O731" s="30">
        <f t="shared" si="180"/>
        <v>139.02000000000001</v>
      </c>
      <c r="P731" s="30">
        <f t="shared" si="181"/>
        <v>10</v>
      </c>
      <c r="Q731" s="31">
        <v>15</v>
      </c>
      <c r="R731" s="31">
        <v>50000</v>
      </c>
      <c r="S731" s="31">
        <f t="shared" si="188"/>
        <v>300000</v>
      </c>
      <c r="T731" s="32">
        <f>0</f>
        <v>0</v>
      </c>
      <c r="U731" s="31">
        <f t="shared" si="182"/>
        <v>0</v>
      </c>
      <c r="V731" s="30">
        <f t="shared" si="183"/>
        <v>0</v>
      </c>
      <c r="W731" s="30">
        <f t="shared" si="189"/>
        <v>0</v>
      </c>
      <c r="X731" s="31">
        <f t="shared" si="185"/>
        <v>0</v>
      </c>
    </row>
    <row r="732" spans="2:24" ht="15" thickBot="1" x14ac:dyDescent="0.35">
      <c r="B732" s="58" t="s">
        <v>32</v>
      </c>
      <c r="C732" s="34">
        <f t="shared" si="176"/>
        <v>2021</v>
      </c>
      <c r="D732" s="35">
        <v>44344</v>
      </c>
      <c r="E732" s="25">
        <f t="shared" si="177"/>
        <v>1</v>
      </c>
      <c r="F732" s="28">
        <f>0</f>
        <v>0</v>
      </c>
      <c r="G732" s="26">
        <f t="shared" si="179"/>
        <v>15</v>
      </c>
      <c r="H732" s="25">
        <f t="shared" si="178"/>
        <v>10920</v>
      </c>
      <c r="I732" s="25">
        <f t="shared" si="186"/>
        <v>26600</v>
      </c>
      <c r="J732" s="37">
        <v>0</v>
      </c>
      <c r="K732" s="41">
        <f t="shared" si="187"/>
        <v>7283.0088827616637</v>
      </c>
      <c r="L732" s="28">
        <f t="shared" si="190"/>
        <v>11.256000000000313</v>
      </c>
      <c r="M732" s="31">
        <f t="shared" si="191"/>
        <v>264229.16422520077</v>
      </c>
      <c r="N732" s="29">
        <f t="shared" si="184"/>
        <v>2.9999999999999997E-4</v>
      </c>
      <c r="O732" s="30">
        <f t="shared" si="180"/>
        <v>139.02000000000001</v>
      </c>
      <c r="P732" s="30">
        <f t="shared" si="181"/>
        <v>10</v>
      </c>
      <c r="Q732" s="31">
        <v>15</v>
      </c>
      <c r="R732" s="31">
        <v>50000</v>
      </c>
      <c r="S732" s="31">
        <f t="shared" si="188"/>
        <v>300000</v>
      </c>
      <c r="T732" s="32">
        <f>0</f>
        <v>0</v>
      </c>
      <c r="U732" s="31">
        <f t="shared" si="182"/>
        <v>0</v>
      </c>
      <c r="V732" s="30">
        <f t="shared" si="183"/>
        <v>0</v>
      </c>
      <c r="W732" s="30">
        <f t="shared" si="189"/>
        <v>0</v>
      </c>
      <c r="X732" s="31">
        <f t="shared" si="185"/>
        <v>0</v>
      </c>
    </row>
    <row r="733" spans="2:24" ht="15" thickBot="1" x14ac:dyDescent="0.35">
      <c r="B733" s="58" t="s">
        <v>32</v>
      </c>
      <c r="C733" s="34">
        <f t="shared" si="176"/>
        <v>2021</v>
      </c>
      <c r="D733" s="35">
        <v>44345</v>
      </c>
      <c r="E733" s="25">
        <f t="shared" si="177"/>
        <v>1</v>
      </c>
      <c r="F733" s="28">
        <f>0</f>
        <v>0</v>
      </c>
      <c r="G733" s="26">
        <f t="shared" si="179"/>
        <v>15</v>
      </c>
      <c r="H733" s="25">
        <f t="shared" si="178"/>
        <v>10935</v>
      </c>
      <c r="I733" s="25">
        <f t="shared" si="186"/>
        <v>26600</v>
      </c>
      <c r="J733" s="37">
        <v>0</v>
      </c>
      <c r="K733" s="41">
        <f t="shared" si="187"/>
        <v>7294.269382761664</v>
      </c>
      <c r="L733" s="28">
        <f t="shared" si="190"/>
        <v>11.26050000000032</v>
      </c>
      <c r="M733" s="31">
        <f t="shared" si="191"/>
        <v>265794.59893520083</v>
      </c>
      <c r="N733" s="29">
        <f t="shared" si="184"/>
        <v>2.9999999999999997E-4</v>
      </c>
      <c r="O733" s="30">
        <f t="shared" si="180"/>
        <v>139.02000000000001</v>
      </c>
      <c r="P733" s="30">
        <f t="shared" si="181"/>
        <v>10</v>
      </c>
      <c r="Q733" s="31">
        <v>15</v>
      </c>
      <c r="R733" s="31">
        <v>50000</v>
      </c>
      <c r="S733" s="31">
        <f t="shared" si="188"/>
        <v>300000</v>
      </c>
      <c r="T733" s="32">
        <f>0</f>
        <v>0</v>
      </c>
      <c r="U733" s="31">
        <f t="shared" si="182"/>
        <v>0</v>
      </c>
      <c r="V733" s="30">
        <f t="shared" si="183"/>
        <v>0</v>
      </c>
      <c r="W733" s="30">
        <f t="shared" si="189"/>
        <v>0</v>
      </c>
      <c r="X733" s="31">
        <f t="shared" si="185"/>
        <v>0</v>
      </c>
    </row>
    <row r="734" spans="2:24" ht="15" thickBot="1" x14ac:dyDescent="0.35">
      <c r="B734" s="58" t="s">
        <v>32</v>
      </c>
      <c r="C734" s="34">
        <f t="shared" si="176"/>
        <v>2021</v>
      </c>
      <c r="D734" s="35">
        <v>44346</v>
      </c>
      <c r="E734" s="25">
        <f t="shared" si="177"/>
        <v>1</v>
      </c>
      <c r="F734" s="28">
        <f>0</f>
        <v>0</v>
      </c>
      <c r="G734" s="26">
        <f t="shared" si="179"/>
        <v>15</v>
      </c>
      <c r="H734" s="25">
        <f t="shared" si="178"/>
        <v>10950</v>
      </c>
      <c r="I734" s="25">
        <f t="shared" si="186"/>
        <v>26600</v>
      </c>
      <c r="J734" s="37">
        <v>0</v>
      </c>
      <c r="K734" s="41">
        <f t="shared" si="187"/>
        <v>7305.5343827616643</v>
      </c>
      <c r="L734" s="28">
        <f t="shared" si="190"/>
        <v>11.265000000000327</v>
      </c>
      <c r="M734" s="31">
        <f t="shared" si="191"/>
        <v>267360.6592352009</v>
      </c>
      <c r="N734" s="29">
        <f t="shared" si="184"/>
        <v>2.9999999999999997E-4</v>
      </c>
      <c r="O734" s="30">
        <f t="shared" si="180"/>
        <v>139.02000000000001</v>
      </c>
      <c r="P734" s="30">
        <f t="shared" si="181"/>
        <v>10</v>
      </c>
      <c r="Q734" s="31">
        <v>15</v>
      </c>
      <c r="R734" s="31">
        <v>50000</v>
      </c>
      <c r="S734" s="31">
        <f t="shared" si="188"/>
        <v>300000</v>
      </c>
      <c r="T734" s="32">
        <f>0</f>
        <v>0</v>
      </c>
      <c r="U734" s="31">
        <f t="shared" si="182"/>
        <v>0</v>
      </c>
      <c r="V734" s="30">
        <f t="shared" si="183"/>
        <v>0</v>
      </c>
      <c r="W734" s="30">
        <f t="shared" si="189"/>
        <v>0</v>
      </c>
      <c r="X734" s="31">
        <f t="shared" si="185"/>
        <v>0</v>
      </c>
    </row>
    <row r="735" spans="2:24" ht="15" thickBot="1" x14ac:dyDescent="0.35">
      <c r="B735" s="58" t="s">
        <v>32</v>
      </c>
      <c r="C735" s="34">
        <f t="shared" si="176"/>
        <v>2021</v>
      </c>
      <c r="D735" s="35">
        <v>44347</v>
      </c>
      <c r="E735" s="25">
        <f t="shared" si="177"/>
        <v>1</v>
      </c>
      <c r="F735" s="28">
        <f>0</f>
        <v>0</v>
      </c>
      <c r="G735" s="26">
        <f t="shared" si="179"/>
        <v>15</v>
      </c>
      <c r="H735" s="25">
        <f t="shared" si="178"/>
        <v>10965</v>
      </c>
      <c r="I735" s="25">
        <f t="shared" si="186"/>
        <v>26600</v>
      </c>
      <c r="J735" s="37">
        <v>0</v>
      </c>
      <c r="K735" s="41">
        <f t="shared" si="187"/>
        <v>7316.8038827616647</v>
      </c>
      <c r="L735" s="28">
        <f t="shared" si="190"/>
        <v>11.269500000000335</v>
      </c>
      <c r="M735" s="31">
        <f t="shared" si="191"/>
        <v>268927.34512520093</v>
      </c>
      <c r="N735" s="29">
        <f t="shared" si="184"/>
        <v>2.9999999999999997E-4</v>
      </c>
      <c r="O735" s="30">
        <f t="shared" si="180"/>
        <v>139.02000000000001</v>
      </c>
      <c r="P735" s="30">
        <f t="shared" si="181"/>
        <v>10</v>
      </c>
      <c r="Q735" s="31">
        <v>15</v>
      </c>
      <c r="R735" s="31">
        <v>50000</v>
      </c>
      <c r="S735" s="31">
        <f t="shared" si="188"/>
        <v>300000</v>
      </c>
      <c r="T735" s="32">
        <f>0</f>
        <v>0</v>
      </c>
      <c r="U735" s="31">
        <f t="shared" si="182"/>
        <v>0</v>
      </c>
      <c r="V735" s="30">
        <f t="shared" si="183"/>
        <v>0</v>
      </c>
      <c r="W735" s="30">
        <f t="shared" si="189"/>
        <v>0</v>
      </c>
      <c r="X735" s="31">
        <f t="shared" si="185"/>
        <v>0</v>
      </c>
    </row>
    <row r="736" spans="2:24" ht="15" thickBot="1" x14ac:dyDescent="0.35">
      <c r="B736" s="58" t="s">
        <v>32</v>
      </c>
      <c r="C736" s="34">
        <f t="shared" si="176"/>
        <v>2021</v>
      </c>
      <c r="D736" s="35">
        <v>44348</v>
      </c>
      <c r="E736" s="25">
        <f t="shared" si="177"/>
        <v>1</v>
      </c>
      <c r="F736" s="28">
        <f>0</f>
        <v>0</v>
      </c>
      <c r="G736" s="26">
        <f t="shared" si="179"/>
        <v>15</v>
      </c>
      <c r="H736" s="25">
        <f t="shared" si="178"/>
        <v>10980</v>
      </c>
      <c r="I736" s="25">
        <f t="shared" si="186"/>
        <v>26600</v>
      </c>
      <c r="J736" s="37">
        <v>0</v>
      </c>
      <c r="K736" s="41">
        <f t="shared" si="187"/>
        <v>7040.3494983565433</v>
      </c>
      <c r="L736" s="28">
        <f t="shared" si="190"/>
        <v>-276.45438440512135</v>
      </c>
      <c r="M736" s="31">
        <f t="shared" si="191"/>
        <v>230494.65660520096</v>
      </c>
      <c r="N736" s="29">
        <f t="shared" si="184"/>
        <v>2.9999999999999997E-4</v>
      </c>
      <c r="O736" s="30">
        <f t="shared" si="180"/>
        <v>139.02000000000001</v>
      </c>
      <c r="P736" s="30">
        <f t="shared" si="181"/>
        <v>10</v>
      </c>
      <c r="Q736" s="31">
        <v>15</v>
      </c>
      <c r="R736" s="31">
        <v>50000</v>
      </c>
      <c r="S736" s="31">
        <f t="shared" si="188"/>
        <v>300000</v>
      </c>
      <c r="T736" s="32">
        <f>T5</f>
        <v>0.08</v>
      </c>
      <c r="U736" s="31">
        <f t="shared" si="182"/>
        <v>0</v>
      </c>
      <c r="V736" s="30">
        <f t="shared" si="183"/>
        <v>0</v>
      </c>
      <c r="W736" s="30">
        <f t="shared" si="189"/>
        <v>40000</v>
      </c>
      <c r="X736" s="31">
        <f t="shared" si="185"/>
        <v>40000</v>
      </c>
    </row>
    <row r="737" spans="2:29" ht="15" thickBot="1" x14ac:dyDescent="0.35">
      <c r="B737" s="58" t="s">
        <v>32</v>
      </c>
      <c r="C737" s="34">
        <f t="shared" si="176"/>
        <v>2021</v>
      </c>
      <c r="D737" s="35">
        <v>44349</v>
      </c>
      <c r="E737" s="25">
        <f t="shared" ref="E737" si="192">E736+F737</f>
        <v>1</v>
      </c>
      <c r="F737" s="28">
        <f>0</f>
        <v>0</v>
      </c>
      <c r="G737" s="26">
        <f t="shared" si="179"/>
        <v>15</v>
      </c>
      <c r="H737" s="25">
        <f t="shared" ref="H737" si="193">H736+G737</f>
        <v>10995</v>
      </c>
      <c r="I737" s="25">
        <f t="shared" ref="I737" si="194">I736+J737*20000</f>
        <v>26600</v>
      </c>
      <c r="J737" s="37">
        <v>0</v>
      </c>
      <c r="K737" s="41">
        <f t="shared" si="187"/>
        <v>7051.6279983565437</v>
      </c>
      <c r="L737" s="28">
        <f t="shared" si="190"/>
        <v>11.278500000000349</v>
      </c>
      <c r="M737" s="31">
        <f t="shared" si="191"/>
        <v>232062.593675201</v>
      </c>
      <c r="N737" s="29">
        <f t="shared" si="184"/>
        <v>2.9999999999999997E-4</v>
      </c>
      <c r="O737" s="30">
        <f t="shared" si="180"/>
        <v>139.02000000000001</v>
      </c>
      <c r="P737" s="30">
        <f t="shared" si="181"/>
        <v>10</v>
      </c>
      <c r="Q737" s="31">
        <v>15</v>
      </c>
      <c r="R737" s="31">
        <v>50000</v>
      </c>
      <c r="S737" s="31">
        <f t="shared" si="188"/>
        <v>300000</v>
      </c>
      <c r="T737" s="32">
        <f>T6</f>
        <v>0</v>
      </c>
      <c r="U737" s="31">
        <f t="shared" si="182"/>
        <v>0</v>
      </c>
      <c r="V737" s="30">
        <f t="shared" si="183"/>
        <v>0</v>
      </c>
      <c r="W737" s="30">
        <f t="shared" ref="W737" si="195">T737*500000</f>
        <v>0</v>
      </c>
      <c r="X737" s="31">
        <f t="shared" si="185"/>
        <v>0</v>
      </c>
      <c r="AB737"/>
      <c r="AC737"/>
    </row>
  </sheetData>
  <autoFilter ref="C3:X737" xr:uid="{92DA38A1-0D43-4F76-B8BB-59CD41A2E413}"/>
  <mergeCells count="1">
    <mergeCell ref="B4:B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DBAF2-2DE5-4E23-8BA2-486D37BA2810}">
  <dimension ref="A2:AG4"/>
  <sheetViews>
    <sheetView topLeftCell="B1" workbookViewId="0">
      <selection activeCell="C28" sqref="C28"/>
    </sheetView>
  </sheetViews>
  <sheetFormatPr baseColWidth="10" defaultRowHeight="14.4" x14ac:dyDescent="0.3"/>
  <cols>
    <col min="1" max="2" width="11.5546875" style="1"/>
    <col min="3" max="3" width="22.6640625" style="1" bestFit="1" customWidth="1"/>
    <col min="4" max="4" width="24.33203125" style="1" customWidth="1"/>
    <col min="5" max="5" width="33.5546875" style="1" bestFit="1" customWidth="1"/>
    <col min="6" max="6" width="16.5546875" style="2" customWidth="1"/>
    <col min="7" max="7" width="17.5546875" style="1" customWidth="1"/>
    <col min="8" max="8" width="32.5546875" style="1" bestFit="1" customWidth="1"/>
    <col min="9" max="33" width="11.5546875" style="1"/>
  </cols>
  <sheetData>
    <row r="2" spans="3:8" ht="15" thickBot="1" x14ac:dyDescent="0.35"/>
    <row r="3" spans="3:8" ht="15" thickBot="1" x14ac:dyDescent="0.35">
      <c r="C3" s="4" t="s">
        <v>30</v>
      </c>
      <c r="D3" s="4" t="s">
        <v>22</v>
      </c>
      <c r="E3" s="5" t="s">
        <v>28</v>
      </c>
      <c r="F3" s="5" t="s">
        <v>20</v>
      </c>
      <c r="G3" s="6" t="s">
        <v>21</v>
      </c>
      <c r="H3" s="12" t="s">
        <v>25</v>
      </c>
    </row>
    <row r="4" spans="3:8" ht="15" thickBot="1" x14ac:dyDescent="0.35">
      <c r="C4" s="56">
        <f>8%</f>
        <v>0.08</v>
      </c>
      <c r="D4" s="57">
        <f>Simulation!K737</f>
        <v>7051.6279983565437</v>
      </c>
      <c r="E4" s="13">
        <f>D4*Simulation!O736</f>
        <v>980317.32433152676</v>
      </c>
      <c r="F4" s="14">
        <v>500000</v>
      </c>
      <c r="G4" s="15">
        <f>E4/F4</f>
        <v>1.9606346486630535</v>
      </c>
      <c r="H4" s="16">
        <f>-SUM(Simulation!X4:X800)</f>
        <v>-529000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Description</vt:lpstr>
      <vt:lpstr>Simulation</vt:lpstr>
      <vt:lpstr>Bilan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 Randrianarivélo</dc:creator>
  <cp:lastModifiedBy>Cédric Randrianarivélo</cp:lastModifiedBy>
  <dcterms:created xsi:type="dcterms:W3CDTF">2015-06-05T18:19:34Z</dcterms:created>
  <dcterms:modified xsi:type="dcterms:W3CDTF">2023-11-09T05:17:41Z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2022-06-07T09:14:13Z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af43ded8-0793-4f9e-8d78-9d1a737590be</vt:lpwstr>
  </property>
  <property fmtid="{D5CDD505-2E9C-101B-9397-08002B2CF9AE}" pid="8" name="MSIP_Label_c135c4ba-2280-41f8-be7d-6f21d368baa3_ContentBits">
    <vt:lpwstr>0</vt:lpwstr>
  </property>
</Properties>
</file>