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GitHub\AudioAcousticAssistan-AAA\0. Business Plan (Bus Entrep)\Appendix A\"/>
    </mc:Choice>
  </mc:AlternateContent>
  <bookViews>
    <workbookView xWindow="0" yWindow="0" windowWidth="23040" windowHeight="9084"/>
  </bookViews>
  <sheets>
    <sheet name="Twelve-month cash flow" sheetId="1" r:id="rId1"/>
  </sheets>
  <definedNames>
    <definedName name="_xlnm.Print_Titles" localSheetId="0">'Twelve-month cash flow'!$4:$4</definedName>
  </definedNames>
  <calcPr calcId="171027"/>
</workbook>
</file>

<file path=xl/calcChain.xml><?xml version="1.0" encoding="utf-8"?>
<calcChain xmlns="http://schemas.openxmlformats.org/spreadsheetml/2006/main">
  <c r="P47" i="1" l="1"/>
  <c r="F47" i="1" l="1"/>
  <c r="E47" i="1"/>
  <c r="G47" i="1"/>
  <c r="H47" i="1"/>
  <c r="I47" i="1"/>
  <c r="J47" i="1"/>
  <c r="K47" i="1"/>
  <c r="L47" i="1"/>
  <c r="M47" i="1"/>
  <c r="N47" i="1"/>
  <c r="O47" i="1"/>
  <c r="D47" i="1"/>
  <c r="H34" i="1"/>
  <c r="P8" i="1"/>
  <c r="P9" i="1"/>
  <c r="P10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P39" i="1"/>
  <c r="P40" i="1"/>
  <c r="P41" i="1"/>
  <c r="P42" i="1"/>
  <c r="P48" i="1"/>
  <c r="P49" i="1"/>
  <c r="P50" i="1"/>
  <c r="P51" i="1"/>
  <c r="P52" i="1"/>
  <c r="D11" i="1"/>
  <c r="C11" i="1" l="1"/>
  <c r="C12" i="1" s="1"/>
  <c r="C34" i="1"/>
  <c r="D34" i="1"/>
  <c r="D43" i="1" s="1"/>
  <c r="E11" i="1"/>
  <c r="E34" i="1"/>
  <c r="E43" i="1" s="1"/>
  <c r="F11" i="1"/>
  <c r="F34" i="1"/>
  <c r="F43" i="1" s="1"/>
  <c r="G11" i="1"/>
  <c r="G34" i="1"/>
  <c r="G43" i="1" s="1"/>
  <c r="H11" i="1"/>
  <c r="H43" i="1"/>
  <c r="I11" i="1"/>
  <c r="I34" i="1"/>
  <c r="I43" i="1" s="1"/>
  <c r="J11" i="1"/>
  <c r="J34" i="1"/>
  <c r="J43" i="1" s="1"/>
  <c r="K11" i="1"/>
  <c r="K34" i="1"/>
  <c r="K43" i="1" s="1"/>
  <c r="L11" i="1"/>
  <c r="L34" i="1"/>
  <c r="L43" i="1" s="1"/>
  <c r="M11" i="1"/>
  <c r="M34" i="1"/>
  <c r="M43" i="1" s="1"/>
  <c r="N11" i="1"/>
  <c r="N34" i="1"/>
  <c r="N43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O11" i="1"/>
  <c r="O34" i="1"/>
  <c r="O43" i="1" s="1"/>
  <c r="P11" i="1" l="1"/>
  <c r="C43" i="1"/>
  <c r="P43" i="1" s="1"/>
  <c r="P34" i="1"/>
  <c r="C44" i="1" l="1"/>
  <c r="D5" i="1" s="1"/>
  <c r="D12" i="1" s="1"/>
  <c r="D44" i="1" s="1"/>
  <c r="E5" i="1" l="1"/>
  <c r="E12" i="1" s="1"/>
  <c r="E44" i="1" l="1"/>
  <c r="F5" i="1" l="1"/>
  <c r="F12" i="1" s="1"/>
  <c r="F44" i="1" l="1"/>
  <c r="G5" i="1" l="1"/>
  <c r="G12" i="1" s="1"/>
  <c r="G44" i="1" l="1"/>
  <c r="H5" i="1" l="1"/>
  <c r="H12" i="1" s="1"/>
  <c r="H44" i="1" l="1"/>
  <c r="I5" i="1" l="1"/>
  <c r="I12" i="1" s="1"/>
  <c r="I44" i="1" s="1"/>
  <c r="J5" i="1" s="1"/>
  <c r="J12" i="1" s="1"/>
  <c r="J44" i="1" s="1"/>
  <c r="K5" i="1" s="1"/>
  <c r="K12" i="1" s="1"/>
  <c r="K44" i="1" s="1"/>
  <c r="L5" i="1" s="1"/>
  <c r="L12" i="1" s="1"/>
  <c r="L44" i="1" s="1"/>
  <c r="M5" i="1" s="1"/>
  <c r="M12" i="1" s="1"/>
  <c r="M44" i="1" s="1"/>
  <c r="N5" i="1" s="1"/>
  <c r="N12" i="1" s="1"/>
  <c r="N44" i="1" s="1"/>
  <c r="O5" i="1" s="1"/>
  <c r="O12" i="1" s="1"/>
  <c r="P12" i="1" s="1"/>
  <c r="P5" i="1" l="1"/>
  <c r="O44" i="1" l="1"/>
  <c r="P44" i="1" s="1"/>
</calcChain>
</file>

<file path=xl/sharedStrings.xml><?xml version="1.0" encoding="utf-8"?>
<sst xmlns="http://schemas.openxmlformats.org/spreadsheetml/2006/main" count="50" uniqueCount="49">
  <si>
    <t>Total Item EST</t>
  </si>
  <si>
    <t>CASH RECEIPTS</t>
  </si>
  <si>
    <t>Cash Sales</t>
  </si>
  <si>
    <t>Collections fm CR accounts</t>
  </si>
  <si>
    <t>Loan/ other cash inj.</t>
  </si>
  <si>
    <t>TOTAL CASH RECEIPTS</t>
  </si>
  <si>
    <t>CASH PAID OUT</t>
  </si>
  <si>
    <t>Purchases (specify)</t>
  </si>
  <si>
    <t>Outside services</t>
  </si>
  <si>
    <t>Supplies (office &amp; oper.)</t>
  </si>
  <si>
    <t>Repairs &amp; maintenance</t>
  </si>
  <si>
    <t>Advertising</t>
  </si>
  <si>
    <t>Car, delivery &amp; travel</t>
  </si>
  <si>
    <t>Accounting &amp; legal</t>
  </si>
  <si>
    <t>Rent</t>
  </si>
  <si>
    <t>Telephone</t>
  </si>
  <si>
    <t>Utilities</t>
  </si>
  <si>
    <t>Insurance</t>
  </si>
  <si>
    <t>Interest</t>
  </si>
  <si>
    <t>Other expenses (specify)</t>
  </si>
  <si>
    <t>Other (specify)</t>
  </si>
  <si>
    <t>Miscellaneous</t>
  </si>
  <si>
    <t>SUBTOTAL</t>
  </si>
  <si>
    <t>Loan principal payment</t>
  </si>
  <si>
    <t>Capital purchase (specify)</t>
  </si>
  <si>
    <t>Other startup costs</t>
  </si>
  <si>
    <t>Reserve and/or Escrow</t>
  </si>
  <si>
    <t>TOTAL CASH PAID OUT</t>
  </si>
  <si>
    <t>Accounts Receivable</t>
  </si>
  <si>
    <t>Bad Debt (end of month)</t>
  </si>
  <si>
    <t>Accounts Payable (eom)</t>
  </si>
  <si>
    <t>Pre-Startup EST</t>
  </si>
  <si>
    <t>Fiscal Year Begins:</t>
  </si>
  <si>
    <t>ESSENTIAL OPERATING DATA (non cash flow information)</t>
  </si>
  <si>
    <t>Depreciation</t>
  </si>
  <si>
    <t>Gross wages (exact withdrawal)</t>
  </si>
  <si>
    <t>Payroll expenses (taxes, etc.)</t>
  </si>
  <si>
    <t>Owners' Withdrawal</t>
  </si>
  <si>
    <r>
      <t>Total Cash Available</t>
    </r>
    <r>
      <rPr>
        <sz val="8"/>
        <rFont val="Arial"/>
        <family val="2"/>
      </rPr>
      <t xml:space="preserve"> (before cash out)</t>
    </r>
  </si>
  <si>
    <t>Twelve-month cash flow</t>
  </si>
  <si>
    <r>
      <t>Cash &amp; Bank on Hand</t>
    </r>
    <r>
      <rPr>
        <sz val="8"/>
        <rFont val="Arial"/>
        <family val="2"/>
      </rPr>
      <t xml:space="preserve"> (beginning of month)</t>
    </r>
  </si>
  <si>
    <r>
      <t xml:space="preserve">Cash &amp; Bank Position                 </t>
    </r>
    <r>
      <rPr>
        <sz val="8"/>
        <rFont val="Arial"/>
        <family val="2"/>
      </rPr>
      <t>(end of month)</t>
    </r>
  </si>
  <si>
    <t>Sales Volume (euros)</t>
  </si>
  <si>
    <t>Stock on hand (eom)</t>
  </si>
  <si>
    <t>Taxes</t>
  </si>
  <si>
    <t>Capital purchase (Computers)</t>
  </si>
  <si>
    <t>Capital purchase (Android Studio)</t>
  </si>
  <si>
    <t>Capital purchase (website)</t>
  </si>
  <si>
    <t>AudioAcousticAssistant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</si>
</sst>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"/>
  </numFmts>
  <fonts count="8" x14ac:knownFonts="1"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9"/>
      <name val="Arial"/>
      <family val="2"/>
    </font>
    <font>
      <sz val="12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2" fillId="3" borderId="1" xfId="0" applyNumberFormat="1" applyFont="1" applyFill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7" fillId="0" borderId="0" xfId="0" applyFont="1" applyAlignment="1"/>
    <xf numFmtId="0" fontId="4" fillId="0" borderId="0" xfId="0" applyFont="1" applyAlignment="1"/>
    <xf numFmtId="0" fontId="7" fillId="0" borderId="0" xfId="0" applyFont="1" applyAlignment="1">
      <alignment horizontal="right"/>
    </xf>
    <xf numFmtId="17" fontId="7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3" fontId="2" fillId="5" borderId="1" xfId="0" applyNumberFormat="1" applyFont="1" applyFill="1" applyBorder="1" applyAlignment="1">
      <alignment vertical="center"/>
    </xf>
    <xf numFmtId="0" fontId="7" fillId="6" borderId="5" xfId="0" applyFont="1" applyFill="1" applyBorder="1" applyAlignment="1">
      <alignment vertical="center" wrapText="1"/>
    </xf>
    <xf numFmtId="3" fontId="2" fillId="6" borderId="3" xfId="0" applyNumberFormat="1" applyFont="1" applyFill="1" applyBorder="1" applyAlignment="1">
      <alignment vertical="center"/>
    </xf>
    <xf numFmtId="3" fontId="2" fillId="6" borderId="4" xfId="0" applyNumberFormat="1" applyFont="1" applyFill="1" applyBorder="1" applyAlignment="1">
      <alignment vertical="center"/>
    </xf>
    <xf numFmtId="3" fontId="2" fillId="6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BFAF5"/>
      <rgbColor rgb="00F6F3E2"/>
      <rgbColor rgb="00FFFF99"/>
      <rgbColor rgb="00BCCCE4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Q52"/>
  <sheetViews>
    <sheetView showGridLines="0" tabSelected="1" zoomScaleNormal="100" workbookViewId="0">
      <pane ySplit="4" topLeftCell="A29" activePane="bottomLeft" state="frozen"/>
      <selection pane="bottomLeft" activeCell="D35" sqref="D35:O35"/>
    </sheetView>
  </sheetViews>
  <sheetFormatPr defaultColWidth="9.28515625" defaultRowHeight="10.199999999999999" x14ac:dyDescent="0.2"/>
  <cols>
    <col min="1" max="1" width="1.85546875" style="2" customWidth="1"/>
    <col min="2" max="2" width="28.140625" style="1" customWidth="1"/>
    <col min="3" max="3" width="11.7109375" style="2" customWidth="1"/>
    <col min="4" max="15" width="9.140625" style="2" customWidth="1"/>
    <col min="16" max="16" width="10" style="2" customWidth="1"/>
    <col min="17" max="16384" width="9.28515625" style="2"/>
  </cols>
  <sheetData>
    <row r="1" spans="2:17" ht="11.25" customHeight="1" x14ac:dyDescent="0.2"/>
    <row r="2" spans="2:17" s="4" customFormat="1" ht="27.75" customHeight="1" x14ac:dyDescent="0.4">
      <c r="B2" s="3" t="s">
        <v>39</v>
      </c>
      <c r="H2" s="21" t="s">
        <v>48</v>
      </c>
      <c r="I2" s="21"/>
      <c r="J2" s="21"/>
      <c r="K2" s="22"/>
      <c r="L2" s="22"/>
      <c r="M2" s="22"/>
      <c r="N2" s="21"/>
      <c r="O2" s="23" t="s">
        <v>32</v>
      </c>
      <c r="P2" s="24">
        <v>38353</v>
      </c>
    </row>
    <row r="3" spans="2:17" ht="3.75" customHeight="1" x14ac:dyDescent="0.2">
      <c r="B3" s="5"/>
      <c r="H3" s="6"/>
      <c r="J3" s="7"/>
      <c r="K3" s="7"/>
      <c r="L3" s="7"/>
    </row>
    <row r="4" spans="2:17" s="7" customFormat="1" ht="24.75" customHeight="1" x14ac:dyDescent="0.2">
      <c r="B4" s="8"/>
      <c r="C4" s="25" t="s">
        <v>31</v>
      </c>
      <c r="D4" s="26">
        <f>P2</f>
        <v>38353</v>
      </c>
      <c r="E4" s="26">
        <f>DATE(YEAR(D4),MONTH(D4)+1,1)</f>
        <v>38384</v>
      </c>
      <c r="F4" s="26">
        <f t="shared" ref="F4:O4" si="0">DATE(YEAR(E4),MONTH(E4)+1,1)</f>
        <v>38412</v>
      </c>
      <c r="G4" s="26">
        <f t="shared" si="0"/>
        <v>38443</v>
      </c>
      <c r="H4" s="26">
        <f t="shared" si="0"/>
        <v>38473</v>
      </c>
      <c r="I4" s="26">
        <f t="shared" si="0"/>
        <v>38504</v>
      </c>
      <c r="J4" s="26">
        <f t="shared" si="0"/>
        <v>38534</v>
      </c>
      <c r="K4" s="26">
        <f t="shared" si="0"/>
        <v>38565</v>
      </c>
      <c r="L4" s="26">
        <f t="shared" si="0"/>
        <v>38596</v>
      </c>
      <c r="M4" s="26">
        <f t="shared" si="0"/>
        <v>38626</v>
      </c>
      <c r="N4" s="26">
        <f t="shared" si="0"/>
        <v>38657</v>
      </c>
      <c r="O4" s="26">
        <f t="shared" si="0"/>
        <v>38687</v>
      </c>
      <c r="P4" s="27" t="s">
        <v>0</v>
      </c>
    </row>
    <row r="5" spans="2:17" ht="24" customHeight="1" x14ac:dyDescent="0.2">
      <c r="B5" s="9" t="s">
        <v>40</v>
      </c>
      <c r="C5" s="10">
        <v>10000</v>
      </c>
      <c r="D5" s="10">
        <f>C44</f>
        <v>93275</v>
      </c>
      <c r="E5" s="10">
        <f t="shared" ref="E5:O5" si="1">D44</f>
        <v>77794.42</v>
      </c>
      <c r="F5" s="10">
        <f t="shared" si="1"/>
        <v>64313.84</v>
      </c>
      <c r="G5" s="10">
        <f t="shared" si="1"/>
        <v>54333.259999999995</v>
      </c>
      <c r="H5" s="10">
        <f t="shared" si="1"/>
        <v>43352.679999999993</v>
      </c>
      <c r="I5" s="10">
        <f t="shared" si="1"/>
        <v>36872.099999999991</v>
      </c>
      <c r="J5" s="10">
        <f t="shared" si="1"/>
        <v>31891.51999999999</v>
      </c>
      <c r="K5" s="10">
        <f t="shared" si="1"/>
        <v>26910.939999999988</v>
      </c>
      <c r="L5" s="10">
        <f t="shared" si="1"/>
        <v>23930.359999999986</v>
      </c>
      <c r="M5" s="10">
        <f t="shared" si="1"/>
        <v>20949.779999999984</v>
      </c>
      <c r="N5" s="10">
        <f t="shared" si="1"/>
        <v>14469.199999999983</v>
      </c>
      <c r="O5" s="10">
        <f t="shared" si="1"/>
        <v>5988.6199999999808</v>
      </c>
      <c r="P5" s="10">
        <f>O5</f>
        <v>5988.6199999999808</v>
      </c>
    </row>
    <row r="6" spans="2:17" ht="8.1" customHeight="1" x14ac:dyDescent="0.2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7"/>
    </row>
    <row r="7" spans="2:17" ht="18" customHeight="1" x14ac:dyDescent="0.2">
      <c r="B7" s="30" t="s">
        <v>1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2"/>
    </row>
    <row r="8" spans="2:17" ht="18" customHeight="1" x14ac:dyDescent="0.2">
      <c r="B8" s="13" t="s">
        <v>2</v>
      </c>
      <c r="C8" s="10">
        <v>0</v>
      </c>
      <c r="D8" s="10">
        <v>7000</v>
      </c>
      <c r="E8" s="10">
        <v>7000</v>
      </c>
      <c r="F8" s="10">
        <v>10500</v>
      </c>
      <c r="G8" s="10">
        <v>10500</v>
      </c>
      <c r="H8" s="10">
        <v>14000</v>
      </c>
      <c r="I8" s="10">
        <v>17500</v>
      </c>
      <c r="J8" s="10">
        <v>17500</v>
      </c>
      <c r="K8" s="10">
        <v>17500</v>
      </c>
      <c r="L8" s="10">
        <v>17500</v>
      </c>
      <c r="M8" s="10">
        <v>14000</v>
      </c>
      <c r="N8" s="10">
        <v>10500</v>
      </c>
      <c r="O8" s="10">
        <v>10500</v>
      </c>
      <c r="P8" s="10">
        <f>SUM(C8:O8)</f>
        <v>154000</v>
      </c>
    </row>
    <row r="9" spans="2:17" ht="18" customHeight="1" x14ac:dyDescent="0.2">
      <c r="B9" s="28" t="s">
        <v>3</v>
      </c>
      <c r="C9" s="29">
        <v>0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10">
        <f t="shared" ref="P9:P52" si="2">SUM(C9:O9)</f>
        <v>0</v>
      </c>
    </row>
    <row r="10" spans="2:17" ht="18" customHeight="1" x14ac:dyDescent="0.2">
      <c r="B10" s="13" t="s">
        <v>4</v>
      </c>
      <c r="C10" s="10">
        <v>100000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>
        <f t="shared" si="2"/>
        <v>100000</v>
      </c>
    </row>
    <row r="11" spans="2:17" ht="18" customHeight="1" x14ac:dyDescent="0.2">
      <c r="B11" s="15" t="s">
        <v>5</v>
      </c>
      <c r="C11" s="16">
        <f>SUM(C8:C10)</f>
        <v>100000</v>
      </c>
      <c r="D11" s="16">
        <f t="shared" ref="D11:O11" si="3">SUM(D8:D10)</f>
        <v>7000</v>
      </c>
      <c r="E11" s="16">
        <f t="shared" si="3"/>
        <v>7000</v>
      </c>
      <c r="F11" s="16">
        <f t="shared" si="3"/>
        <v>10500</v>
      </c>
      <c r="G11" s="16">
        <f t="shared" si="3"/>
        <v>10500</v>
      </c>
      <c r="H11" s="16">
        <f t="shared" si="3"/>
        <v>14000</v>
      </c>
      <c r="I11" s="16">
        <f t="shared" si="3"/>
        <v>17500</v>
      </c>
      <c r="J11" s="16">
        <f t="shared" si="3"/>
        <v>17500</v>
      </c>
      <c r="K11" s="16">
        <f t="shared" si="3"/>
        <v>17500</v>
      </c>
      <c r="L11" s="16">
        <f>SUM(L8:L10)</f>
        <v>17500</v>
      </c>
      <c r="M11" s="16">
        <f t="shared" si="3"/>
        <v>14000</v>
      </c>
      <c r="N11" s="16">
        <f t="shared" si="3"/>
        <v>10500</v>
      </c>
      <c r="O11" s="16">
        <f t="shared" si="3"/>
        <v>10500</v>
      </c>
      <c r="P11" s="10">
        <f t="shared" si="2"/>
        <v>254000</v>
      </c>
    </row>
    <row r="12" spans="2:17" ht="24" customHeight="1" x14ac:dyDescent="0.2">
      <c r="B12" s="9" t="s">
        <v>38</v>
      </c>
      <c r="C12" s="16">
        <f>(C5+C11)</f>
        <v>110000</v>
      </c>
      <c r="D12" s="16">
        <f t="shared" ref="D12:N12" si="4">(D5+D11)</f>
        <v>100275</v>
      </c>
      <c r="E12" s="16">
        <f t="shared" si="4"/>
        <v>84794.42</v>
      </c>
      <c r="F12" s="16">
        <f t="shared" si="4"/>
        <v>74813.84</v>
      </c>
      <c r="G12" s="16">
        <f t="shared" si="4"/>
        <v>64833.259999999995</v>
      </c>
      <c r="H12" s="16">
        <f t="shared" si="4"/>
        <v>57352.679999999993</v>
      </c>
      <c r="I12" s="16">
        <f t="shared" si="4"/>
        <v>54372.099999999991</v>
      </c>
      <c r="J12" s="16">
        <f t="shared" si="4"/>
        <v>49391.51999999999</v>
      </c>
      <c r="K12" s="16">
        <f t="shared" si="4"/>
        <v>44410.939999999988</v>
      </c>
      <c r="L12" s="16">
        <f t="shared" si="4"/>
        <v>41430.359999999986</v>
      </c>
      <c r="M12" s="16">
        <f t="shared" si="4"/>
        <v>34949.779999999984</v>
      </c>
      <c r="N12" s="16">
        <f t="shared" si="4"/>
        <v>24969.199999999983</v>
      </c>
      <c r="O12" s="16">
        <f>(O5+O11)</f>
        <v>16488.619999999981</v>
      </c>
      <c r="P12" s="16">
        <f>O12</f>
        <v>16488.619999999981</v>
      </c>
    </row>
    <row r="13" spans="2:17" s="7" customFormat="1" ht="8.1" customHeight="1" x14ac:dyDescent="0.2"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2:17" ht="18" customHeight="1" x14ac:dyDescent="0.2">
      <c r="B14" s="30" t="s">
        <v>6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</row>
    <row r="15" spans="2:17" ht="18" customHeight="1" x14ac:dyDescent="0.2">
      <c r="B15" s="13" t="s">
        <v>7</v>
      </c>
      <c r="C15" s="10"/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f t="shared" si="2"/>
        <v>0</v>
      </c>
    </row>
    <row r="16" spans="2:17" ht="18" customHeight="1" x14ac:dyDescent="0.2">
      <c r="B16" s="14" t="s">
        <v>35</v>
      </c>
      <c r="C16" s="29"/>
      <c r="D16" s="29">
        <v>8000</v>
      </c>
      <c r="E16" s="29">
        <v>8000</v>
      </c>
      <c r="F16" s="29">
        <v>8000</v>
      </c>
      <c r="G16" s="29">
        <v>8000</v>
      </c>
      <c r="H16" s="29">
        <v>8000</v>
      </c>
      <c r="I16" s="29">
        <v>8000</v>
      </c>
      <c r="J16" s="29">
        <v>8000</v>
      </c>
      <c r="K16" s="29">
        <v>8000</v>
      </c>
      <c r="L16" s="29">
        <v>8000</v>
      </c>
      <c r="M16" s="29">
        <v>8000</v>
      </c>
      <c r="N16" s="29">
        <v>8000</v>
      </c>
      <c r="O16" s="29">
        <v>8000</v>
      </c>
      <c r="P16" s="10">
        <f t="shared" si="2"/>
        <v>96000</v>
      </c>
    </row>
    <row r="17" spans="2:16" ht="18" customHeight="1" x14ac:dyDescent="0.2">
      <c r="B17" s="13" t="s">
        <v>36</v>
      </c>
      <c r="C17" s="10"/>
      <c r="D17" s="10">
        <v>2000</v>
      </c>
      <c r="E17" s="10">
        <v>2000</v>
      </c>
      <c r="F17" s="10">
        <v>2000</v>
      </c>
      <c r="G17" s="10">
        <v>2000</v>
      </c>
      <c r="H17" s="10">
        <v>2000</v>
      </c>
      <c r="I17" s="10">
        <v>2000</v>
      </c>
      <c r="J17" s="10">
        <v>2000</v>
      </c>
      <c r="K17" s="10">
        <v>2000</v>
      </c>
      <c r="L17" s="10">
        <v>2000</v>
      </c>
      <c r="M17" s="10">
        <v>2000</v>
      </c>
      <c r="N17" s="10">
        <v>2000</v>
      </c>
      <c r="O17" s="10">
        <v>2000</v>
      </c>
      <c r="P17" s="10">
        <f t="shared" si="2"/>
        <v>24000</v>
      </c>
    </row>
    <row r="18" spans="2:16" ht="18" customHeight="1" x14ac:dyDescent="0.2">
      <c r="B18" s="14" t="s">
        <v>8</v>
      </c>
      <c r="C18" s="29"/>
      <c r="D18" s="29">
        <v>200</v>
      </c>
      <c r="E18" s="29">
        <v>200</v>
      </c>
      <c r="F18" s="29">
        <v>200</v>
      </c>
      <c r="G18" s="29">
        <v>200</v>
      </c>
      <c r="H18" s="29">
        <v>200</v>
      </c>
      <c r="I18" s="29">
        <v>200</v>
      </c>
      <c r="J18" s="29">
        <v>200</v>
      </c>
      <c r="K18" s="29">
        <v>200</v>
      </c>
      <c r="L18" s="29">
        <v>200</v>
      </c>
      <c r="M18" s="29">
        <v>200</v>
      </c>
      <c r="N18" s="29">
        <v>200</v>
      </c>
      <c r="O18" s="29">
        <v>200</v>
      </c>
      <c r="P18" s="10">
        <f t="shared" si="2"/>
        <v>2400</v>
      </c>
    </row>
    <row r="19" spans="2:16" ht="18" customHeight="1" x14ac:dyDescent="0.2">
      <c r="B19" s="13" t="s">
        <v>9</v>
      </c>
      <c r="C19" s="10"/>
      <c r="D19" s="10">
        <v>400</v>
      </c>
      <c r="E19" s="10">
        <v>400</v>
      </c>
      <c r="F19" s="10">
        <v>400</v>
      </c>
      <c r="G19" s="10">
        <v>400</v>
      </c>
      <c r="H19" s="10">
        <v>400</v>
      </c>
      <c r="I19" s="10">
        <v>400</v>
      </c>
      <c r="J19" s="10">
        <v>400</v>
      </c>
      <c r="K19" s="10">
        <v>400</v>
      </c>
      <c r="L19" s="10">
        <v>400</v>
      </c>
      <c r="M19" s="10">
        <v>400</v>
      </c>
      <c r="N19" s="10">
        <v>400</v>
      </c>
      <c r="O19" s="10">
        <v>400</v>
      </c>
      <c r="P19" s="10">
        <f t="shared" si="2"/>
        <v>4800</v>
      </c>
    </row>
    <row r="20" spans="2:16" ht="18" customHeight="1" x14ac:dyDescent="0.2">
      <c r="B20" s="14" t="s">
        <v>10</v>
      </c>
      <c r="C20" s="29">
        <v>1000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10">
        <f t="shared" si="2"/>
        <v>1000</v>
      </c>
    </row>
    <row r="21" spans="2:16" ht="18" customHeight="1" x14ac:dyDescent="0.2">
      <c r="B21" s="13" t="s">
        <v>11</v>
      </c>
      <c r="C21" s="10">
        <v>10000</v>
      </c>
      <c r="D21" s="10">
        <v>5000</v>
      </c>
      <c r="E21" s="10">
        <v>3000</v>
      </c>
      <c r="F21" s="10">
        <v>3000</v>
      </c>
      <c r="G21" s="10">
        <v>3000</v>
      </c>
      <c r="H21" s="10">
        <v>3000</v>
      </c>
      <c r="I21" s="10">
        <v>5000</v>
      </c>
      <c r="J21" s="10">
        <v>5000</v>
      </c>
      <c r="K21" s="10">
        <v>3000</v>
      </c>
      <c r="L21" s="10">
        <v>3000</v>
      </c>
      <c r="M21" s="10">
        <v>3000</v>
      </c>
      <c r="N21" s="10">
        <v>1500</v>
      </c>
      <c r="O21" s="10">
        <v>1500</v>
      </c>
      <c r="P21" s="10">
        <f t="shared" si="2"/>
        <v>49000</v>
      </c>
    </row>
    <row r="22" spans="2:16" ht="18" customHeight="1" x14ac:dyDescent="0.2">
      <c r="B22" s="14" t="s">
        <v>12</v>
      </c>
      <c r="C22" s="29"/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10">
        <f t="shared" si="2"/>
        <v>0</v>
      </c>
    </row>
    <row r="23" spans="2:16" ht="18" customHeight="1" x14ac:dyDescent="0.2">
      <c r="B23" s="13" t="s">
        <v>13</v>
      </c>
      <c r="C23" s="10"/>
      <c r="D23" s="10">
        <v>0</v>
      </c>
      <c r="E23" s="10">
        <v>0</v>
      </c>
      <c r="F23" s="10">
        <v>0</v>
      </c>
      <c r="G23" s="10">
        <v>1000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f t="shared" si="2"/>
        <v>1000</v>
      </c>
    </row>
    <row r="24" spans="2:16" ht="18" customHeight="1" x14ac:dyDescent="0.2">
      <c r="B24" s="14" t="s">
        <v>14</v>
      </c>
      <c r="C24" s="29"/>
      <c r="D24" s="29">
        <v>2000</v>
      </c>
      <c r="E24" s="29">
        <v>2000</v>
      </c>
      <c r="F24" s="29">
        <v>2000</v>
      </c>
      <c r="G24" s="29">
        <v>2000</v>
      </c>
      <c r="H24" s="29">
        <v>2000</v>
      </c>
      <c r="I24" s="29">
        <v>2000</v>
      </c>
      <c r="J24" s="29">
        <v>2000</v>
      </c>
      <c r="K24" s="29">
        <v>2000</v>
      </c>
      <c r="L24" s="29">
        <v>2000</v>
      </c>
      <c r="M24" s="29">
        <v>2000</v>
      </c>
      <c r="N24" s="29">
        <v>2000</v>
      </c>
      <c r="O24" s="29">
        <v>2000</v>
      </c>
      <c r="P24" s="10">
        <f t="shared" si="2"/>
        <v>24000</v>
      </c>
    </row>
    <row r="25" spans="2:16" ht="18" customHeight="1" x14ac:dyDescent="0.2">
      <c r="B25" s="13" t="s">
        <v>15</v>
      </c>
      <c r="C25" s="10"/>
      <c r="D25" s="10">
        <v>500</v>
      </c>
      <c r="E25" s="10">
        <v>500</v>
      </c>
      <c r="F25" s="10">
        <v>500</v>
      </c>
      <c r="G25" s="10">
        <v>500</v>
      </c>
      <c r="H25" s="10">
        <v>500</v>
      </c>
      <c r="I25" s="10">
        <v>500</v>
      </c>
      <c r="J25" s="10">
        <v>500</v>
      </c>
      <c r="K25" s="10">
        <v>500</v>
      </c>
      <c r="L25" s="10">
        <v>500</v>
      </c>
      <c r="M25" s="10">
        <v>500</v>
      </c>
      <c r="N25" s="10">
        <v>500</v>
      </c>
      <c r="O25" s="10">
        <v>500</v>
      </c>
      <c r="P25" s="10">
        <f t="shared" si="2"/>
        <v>6000</v>
      </c>
    </row>
    <row r="26" spans="2:16" ht="18" customHeight="1" x14ac:dyDescent="0.2">
      <c r="B26" s="14" t="s">
        <v>16</v>
      </c>
      <c r="C26" s="29"/>
      <c r="D26" s="29">
        <v>1000</v>
      </c>
      <c r="E26" s="29">
        <v>1000</v>
      </c>
      <c r="F26" s="29">
        <v>1000</v>
      </c>
      <c r="G26" s="29">
        <v>1000</v>
      </c>
      <c r="H26" s="29">
        <v>1000</v>
      </c>
      <c r="I26" s="29">
        <v>1000</v>
      </c>
      <c r="J26" s="29">
        <v>1000</v>
      </c>
      <c r="K26" s="29">
        <v>1000</v>
      </c>
      <c r="L26" s="29">
        <v>1000</v>
      </c>
      <c r="M26" s="29">
        <v>1000</v>
      </c>
      <c r="N26" s="29">
        <v>1000</v>
      </c>
      <c r="O26" s="29">
        <v>1000</v>
      </c>
      <c r="P26" s="10">
        <f t="shared" si="2"/>
        <v>12000</v>
      </c>
    </row>
    <row r="27" spans="2:16" ht="18" customHeight="1" x14ac:dyDescent="0.2">
      <c r="B27" s="13" t="s">
        <v>17</v>
      </c>
      <c r="C27" s="10"/>
      <c r="D27" s="10">
        <v>2500</v>
      </c>
      <c r="E27" s="10">
        <v>2500</v>
      </c>
      <c r="F27" s="10">
        <v>2500</v>
      </c>
      <c r="G27" s="10">
        <v>2500</v>
      </c>
      <c r="H27" s="10">
        <v>2500</v>
      </c>
      <c r="I27" s="10">
        <v>2500</v>
      </c>
      <c r="J27" s="10">
        <v>2500</v>
      </c>
      <c r="K27" s="10">
        <v>2500</v>
      </c>
      <c r="L27" s="10">
        <v>2500</v>
      </c>
      <c r="M27" s="10">
        <v>2500</v>
      </c>
      <c r="N27" s="10">
        <v>2500</v>
      </c>
      <c r="O27" s="10">
        <v>2500</v>
      </c>
      <c r="P27" s="10">
        <f t="shared" si="2"/>
        <v>30000</v>
      </c>
    </row>
    <row r="28" spans="2:16" ht="18" customHeight="1" x14ac:dyDescent="0.2">
      <c r="B28" s="14" t="s">
        <v>44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10">
        <f t="shared" si="2"/>
        <v>0</v>
      </c>
    </row>
    <row r="29" spans="2:16" ht="18" customHeight="1" x14ac:dyDescent="0.2">
      <c r="B29" s="13" t="s">
        <v>18</v>
      </c>
      <c r="C29" s="10"/>
      <c r="D29" s="10">
        <v>282.25</v>
      </c>
      <c r="E29" s="10">
        <v>282.25</v>
      </c>
      <c r="F29" s="10">
        <v>282.25</v>
      </c>
      <c r="G29" s="10">
        <v>282.25</v>
      </c>
      <c r="H29" s="10">
        <v>282.25</v>
      </c>
      <c r="I29" s="10">
        <v>282.25</v>
      </c>
      <c r="J29" s="10">
        <v>282.25</v>
      </c>
      <c r="K29" s="10">
        <v>282.25</v>
      </c>
      <c r="L29" s="10">
        <v>282.25</v>
      </c>
      <c r="M29" s="10">
        <v>282.25</v>
      </c>
      <c r="N29" s="10">
        <v>282.25</v>
      </c>
      <c r="O29" s="10">
        <v>282.25</v>
      </c>
      <c r="P29" s="10">
        <f t="shared" si="2"/>
        <v>3387</v>
      </c>
    </row>
    <row r="30" spans="2:16" ht="18" customHeight="1" x14ac:dyDescent="0.2">
      <c r="B30" s="14" t="s">
        <v>19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10">
        <f t="shared" si="2"/>
        <v>0</v>
      </c>
    </row>
    <row r="31" spans="2:16" ht="18" customHeight="1" x14ac:dyDescent="0.2">
      <c r="B31" s="13" t="s">
        <v>20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>
        <f t="shared" si="2"/>
        <v>0</v>
      </c>
    </row>
    <row r="32" spans="2:16" ht="18" customHeight="1" x14ac:dyDescent="0.2">
      <c r="B32" s="14" t="s">
        <v>20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10">
        <f t="shared" si="2"/>
        <v>0</v>
      </c>
    </row>
    <row r="33" spans="2:16" ht="18" customHeight="1" x14ac:dyDescent="0.2">
      <c r="B33" s="13" t="s">
        <v>21</v>
      </c>
      <c r="C33" s="10"/>
      <c r="D33" s="10">
        <v>300</v>
      </c>
      <c r="E33" s="10">
        <v>300</v>
      </c>
      <c r="F33" s="10">
        <v>300</v>
      </c>
      <c r="G33" s="10">
        <v>300</v>
      </c>
      <c r="H33" s="10">
        <v>300</v>
      </c>
      <c r="I33" s="10">
        <v>300</v>
      </c>
      <c r="J33" s="10">
        <v>300</v>
      </c>
      <c r="K33" s="10">
        <v>300</v>
      </c>
      <c r="L33" s="10">
        <v>300</v>
      </c>
      <c r="M33" s="10">
        <v>300</v>
      </c>
      <c r="N33" s="10">
        <v>300</v>
      </c>
      <c r="O33" s="10">
        <v>300</v>
      </c>
      <c r="P33" s="10">
        <f t="shared" si="2"/>
        <v>3600</v>
      </c>
    </row>
    <row r="34" spans="2:16" ht="18" customHeight="1" x14ac:dyDescent="0.2">
      <c r="B34" s="15" t="s">
        <v>22</v>
      </c>
      <c r="C34" s="16">
        <f t="shared" ref="C34:O34" si="5">SUM(C15:C33)</f>
        <v>11000</v>
      </c>
      <c r="D34" s="16">
        <f t="shared" si="5"/>
        <v>22182.25</v>
      </c>
      <c r="E34" s="16">
        <f t="shared" si="5"/>
        <v>20182.25</v>
      </c>
      <c r="F34" s="16">
        <f t="shared" si="5"/>
        <v>20182.25</v>
      </c>
      <c r="G34" s="16">
        <f t="shared" si="5"/>
        <v>21182.25</v>
      </c>
      <c r="H34" s="16">
        <f t="shared" si="5"/>
        <v>20182.25</v>
      </c>
      <c r="I34" s="16">
        <f t="shared" si="5"/>
        <v>22182.25</v>
      </c>
      <c r="J34" s="16">
        <f t="shared" si="5"/>
        <v>22182.25</v>
      </c>
      <c r="K34" s="16">
        <f t="shared" si="5"/>
        <v>20182.25</v>
      </c>
      <c r="L34" s="16">
        <f t="shared" si="5"/>
        <v>20182.25</v>
      </c>
      <c r="M34" s="16">
        <f t="shared" si="5"/>
        <v>20182.25</v>
      </c>
      <c r="N34" s="16">
        <f t="shared" si="5"/>
        <v>18682.25</v>
      </c>
      <c r="O34" s="16">
        <f t="shared" si="5"/>
        <v>18682.25</v>
      </c>
      <c r="P34" s="16">
        <f>SUM(C34:O34)</f>
        <v>257187</v>
      </c>
    </row>
    <row r="35" spans="2:16" ht="18" customHeight="1" x14ac:dyDescent="0.2">
      <c r="B35" s="13" t="s">
        <v>23</v>
      </c>
      <c r="C35" s="10"/>
      <c r="D35" s="10">
        <v>298.33</v>
      </c>
      <c r="E35" s="10">
        <v>298.33</v>
      </c>
      <c r="F35" s="10">
        <v>298.33</v>
      </c>
      <c r="G35" s="10">
        <v>298.33</v>
      </c>
      <c r="H35" s="10">
        <v>298.33</v>
      </c>
      <c r="I35" s="10">
        <v>298.33</v>
      </c>
      <c r="J35" s="10">
        <v>298.33</v>
      </c>
      <c r="K35" s="10">
        <v>298.33</v>
      </c>
      <c r="L35" s="10">
        <v>298.33</v>
      </c>
      <c r="M35" s="10">
        <v>298.33</v>
      </c>
      <c r="N35" s="10">
        <v>298.33</v>
      </c>
      <c r="O35" s="10">
        <v>298.33</v>
      </c>
      <c r="P35" s="10">
        <f t="shared" si="2"/>
        <v>3579.9599999999996</v>
      </c>
    </row>
    <row r="36" spans="2:16" ht="18" customHeight="1" x14ac:dyDescent="0.2">
      <c r="B36" s="14" t="s">
        <v>45</v>
      </c>
      <c r="C36" s="10">
        <v>5000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>
        <f t="shared" si="2"/>
        <v>5000</v>
      </c>
    </row>
    <row r="37" spans="2:16" ht="18" customHeight="1" x14ac:dyDescent="0.2">
      <c r="B37" s="14" t="s">
        <v>46</v>
      </c>
      <c r="C37" s="10">
        <v>25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>
        <f t="shared" si="2"/>
        <v>25</v>
      </c>
    </row>
    <row r="38" spans="2:16" ht="18" customHeight="1" x14ac:dyDescent="0.2">
      <c r="B38" s="14" t="s">
        <v>47</v>
      </c>
      <c r="C38" s="10">
        <v>700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>
        <f t="shared" si="2"/>
        <v>700</v>
      </c>
    </row>
    <row r="39" spans="2:16" ht="18" customHeight="1" x14ac:dyDescent="0.2">
      <c r="B39" s="14" t="s">
        <v>24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10">
        <f t="shared" si="2"/>
        <v>0</v>
      </c>
    </row>
    <row r="40" spans="2:16" ht="18" customHeight="1" x14ac:dyDescent="0.2">
      <c r="B40" s="13" t="s">
        <v>25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>
        <f t="shared" si="2"/>
        <v>0</v>
      </c>
    </row>
    <row r="41" spans="2:16" ht="18" customHeight="1" x14ac:dyDescent="0.2">
      <c r="B41" s="14" t="s">
        <v>26</v>
      </c>
      <c r="C41" s="29">
        <v>0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10">
        <f t="shared" si="2"/>
        <v>0</v>
      </c>
    </row>
    <row r="42" spans="2:16" ht="18" customHeight="1" x14ac:dyDescent="0.2">
      <c r="B42" s="13" t="s">
        <v>37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f t="shared" si="2"/>
        <v>0</v>
      </c>
    </row>
    <row r="43" spans="2:16" ht="18" customHeight="1" x14ac:dyDescent="0.2">
      <c r="B43" s="15" t="s">
        <v>27</v>
      </c>
      <c r="C43" s="16">
        <f>SUM(C34:C42)</f>
        <v>16725</v>
      </c>
      <c r="D43" s="16">
        <f t="shared" ref="D43:O43" si="6">SUM(D34:D42)</f>
        <v>22480.58</v>
      </c>
      <c r="E43" s="16">
        <f t="shared" si="6"/>
        <v>20480.580000000002</v>
      </c>
      <c r="F43" s="16">
        <f t="shared" si="6"/>
        <v>20480.580000000002</v>
      </c>
      <c r="G43" s="16">
        <f t="shared" si="6"/>
        <v>21480.58</v>
      </c>
      <c r="H43" s="16">
        <f t="shared" si="6"/>
        <v>20480.580000000002</v>
      </c>
      <c r="I43" s="16">
        <f>SUM(I34:I42)</f>
        <v>22480.58</v>
      </c>
      <c r="J43" s="16">
        <f>SUM(J34:J42)</f>
        <v>22480.58</v>
      </c>
      <c r="K43" s="16">
        <f t="shared" si="6"/>
        <v>20480.580000000002</v>
      </c>
      <c r="L43" s="16">
        <f t="shared" si="6"/>
        <v>20480.580000000002</v>
      </c>
      <c r="M43" s="16">
        <f t="shared" si="6"/>
        <v>20480.580000000002</v>
      </c>
      <c r="N43" s="16">
        <f t="shared" si="6"/>
        <v>18980.580000000002</v>
      </c>
      <c r="O43" s="16">
        <f t="shared" si="6"/>
        <v>18980.580000000002</v>
      </c>
      <c r="P43" s="10">
        <f t="shared" si="2"/>
        <v>266491.96000000008</v>
      </c>
    </row>
    <row r="44" spans="2:16" ht="22.5" customHeight="1" x14ac:dyDescent="0.2">
      <c r="B44" s="9" t="s">
        <v>41</v>
      </c>
      <c r="C44" s="16">
        <f t="shared" ref="C44:O44" si="7">(C12-C43)</f>
        <v>93275</v>
      </c>
      <c r="D44" s="16">
        <f t="shared" si="7"/>
        <v>77794.42</v>
      </c>
      <c r="E44" s="16">
        <f t="shared" si="7"/>
        <v>64313.84</v>
      </c>
      <c r="F44" s="16">
        <f t="shared" si="7"/>
        <v>54333.259999999995</v>
      </c>
      <c r="G44" s="16">
        <f t="shared" si="7"/>
        <v>43352.679999999993</v>
      </c>
      <c r="H44" s="16">
        <f t="shared" si="7"/>
        <v>36872.099999999991</v>
      </c>
      <c r="I44" s="16">
        <f t="shared" si="7"/>
        <v>31891.51999999999</v>
      </c>
      <c r="J44" s="16">
        <f t="shared" si="7"/>
        <v>26910.939999999988</v>
      </c>
      <c r="K44" s="16">
        <f t="shared" si="7"/>
        <v>23930.359999999986</v>
      </c>
      <c r="L44" s="16">
        <f t="shared" si="7"/>
        <v>20949.779999999984</v>
      </c>
      <c r="M44" s="16">
        <f t="shared" si="7"/>
        <v>14469.199999999983</v>
      </c>
      <c r="N44" s="16">
        <f t="shared" si="7"/>
        <v>5988.6199999999808</v>
      </c>
      <c r="O44" s="16">
        <f t="shared" si="7"/>
        <v>-2491.960000000021</v>
      </c>
      <c r="P44" s="10">
        <f>O44</f>
        <v>-2491.960000000021</v>
      </c>
    </row>
    <row r="45" spans="2:16" ht="8.1" customHeight="1" x14ac:dyDescent="0.2">
      <c r="B45" s="8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2:16" ht="18" customHeight="1" x14ac:dyDescent="0.2">
      <c r="B46" s="20" t="s">
        <v>33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16" ht="18" customHeight="1" x14ac:dyDescent="0.2">
      <c r="B47" s="13" t="s">
        <v>42</v>
      </c>
      <c r="C47" s="10">
        <v>0</v>
      </c>
      <c r="D47" s="2">
        <f>D8</f>
        <v>7000</v>
      </c>
      <c r="E47" s="34">
        <f>E8</f>
        <v>7000</v>
      </c>
      <c r="F47" s="34">
        <f>F8</f>
        <v>10500</v>
      </c>
      <c r="G47" s="2">
        <f t="shared" ref="G47:O47" si="8">G8</f>
        <v>10500</v>
      </c>
      <c r="H47" s="2">
        <f t="shared" si="8"/>
        <v>14000</v>
      </c>
      <c r="I47" s="2">
        <f t="shared" si="8"/>
        <v>17500</v>
      </c>
      <c r="J47" s="2">
        <f t="shared" si="8"/>
        <v>17500</v>
      </c>
      <c r="K47" s="2">
        <f t="shared" si="8"/>
        <v>17500</v>
      </c>
      <c r="L47" s="2">
        <f t="shared" si="8"/>
        <v>17500</v>
      </c>
      <c r="M47" s="2">
        <f t="shared" si="8"/>
        <v>14000</v>
      </c>
      <c r="N47" s="2">
        <f t="shared" si="8"/>
        <v>10500</v>
      </c>
      <c r="O47" s="2">
        <f t="shared" si="8"/>
        <v>10500</v>
      </c>
      <c r="P47" s="10">
        <f t="shared" si="2"/>
        <v>154000</v>
      </c>
    </row>
    <row r="48" spans="2:16" ht="18" customHeight="1" x14ac:dyDescent="0.2">
      <c r="B48" s="14" t="s">
        <v>28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10">
        <f t="shared" si="2"/>
        <v>0</v>
      </c>
    </row>
    <row r="49" spans="2:16" ht="18" customHeight="1" x14ac:dyDescent="0.2">
      <c r="B49" s="13" t="s">
        <v>29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f t="shared" si="2"/>
        <v>0</v>
      </c>
    </row>
    <row r="50" spans="2:16" ht="18" customHeight="1" x14ac:dyDescent="0.2">
      <c r="B50" s="28" t="s">
        <v>43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10">
        <f t="shared" si="2"/>
        <v>0</v>
      </c>
    </row>
    <row r="51" spans="2:16" ht="18" customHeight="1" x14ac:dyDescent="0.2">
      <c r="B51" s="13" t="s">
        <v>30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f t="shared" si="2"/>
        <v>0</v>
      </c>
    </row>
    <row r="52" spans="2:16" ht="18" customHeight="1" x14ac:dyDescent="0.2">
      <c r="B52" s="14" t="s">
        <v>34</v>
      </c>
      <c r="C52" s="29">
        <v>418.75</v>
      </c>
      <c r="D52" s="29">
        <v>418.75</v>
      </c>
      <c r="E52" s="29">
        <v>418.75</v>
      </c>
      <c r="F52" s="29">
        <v>418.75</v>
      </c>
      <c r="G52" s="29">
        <v>418.75</v>
      </c>
      <c r="H52" s="29">
        <v>418.75</v>
      </c>
      <c r="I52" s="29">
        <v>418.75</v>
      </c>
      <c r="J52" s="29">
        <v>418.75</v>
      </c>
      <c r="K52" s="29">
        <v>418.75</v>
      </c>
      <c r="L52" s="29">
        <v>418.75</v>
      </c>
      <c r="M52" s="29">
        <v>418.75</v>
      </c>
      <c r="N52" s="29">
        <v>418.75</v>
      </c>
      <c r="O52" s="29">
        <v>418.75</v>
      </c>
      <c r="P52" s="10">
        <f t="shared" si="2"/>
        <v>5443.75</v>
      </c>
    </row>
  </sheetData>
  <phoneticPr fontId="0" type="noConversion"/>
  <pageMargins left="0" right="0" top="0.5" bottom="0.25" header="0" footer="0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Twelve-month cash flow</vt:lpstr>
      <vt:lpstr>'Twelve-month cash flow'!Print_Titles</vt:lpstr>
    </vt:vector>
  </TitlesOfParts>
  <Manager/>
  <Company>Service Corps of Retired Executives (SCORE®)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</dc:creator>
  <cp:keywords/>
  <dc:description/>
  <cp:lastModifiedBy>Colin</cp:lastModifiedBy>
  <cp:lastPrinted>2006-10-13T13:44:59Z</cp:lastPrinted>
  <dcterms:created xsi:type="dcterms:W3CDTF">2001-02-13T23:13:55Z</dcterms:created>
  <dcterms:modified xsi:type="dcterms:W3CDTF">2017-03-22T10:10:59Z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TC010175121033</vt:lpwstr>
  </property>
</Properties>
</file>