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wamp64\www\project\ceeconnect\repositories\repertoire\docs\"/>
    </mc:Choice>
  </mc:AlternateContent>
  <xr:revisionPtr revIDLastSave="0" documentId="13_ncr:1_{8CEC041A-D6C4-4CF8-BE9D-E40FEBF6E071}" xr6:coauthVersionLast="47" xr6:coauthVersionMax="47" xr10:uidLastSave="{00000000-0000-0000-0000-000000000000}"/>
  <bookViews>
    <workbookView xWindow="-108" yWindow="-108" windowWidth="23256" windowHeight="12456" tabRatio="735" activeTab="4" xr2:uid="{00000000-000D-0000-FFFF-FFFF00000000}"/>
  </bookViews>
  <sheets>
    <sheet name="fiche" sheetId="23" r:id="rId1"/>
    <sheet name="fiche_version" sheetId="22" r:id="rId2"/>
    <sheet name="bonification" sheetId="30" r:id="rId3"/>
    <sheet name="bonification_version" sheetId="45" r:id="rId4"/>
    <sheet name="fiche_bonification" sheetId="52" r:id="rId5"/>
    <sheet name="logs" sheetId="48" r:id="rId6"/>
    <sheet name="enums" sheetId="5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52" l="1"/>
  <c r="D40" i="52"/>
  <c r="D41" i="52"/>
  <c r="D42" i="52"/>
  <c r="D43" i="52"/>
  <c r="D44" i="52"/>
  <c r="D45" i="52"/>
  <c r="D46" i="52"/>
  <c r="D47" i="52"/>
  <c r="D48" i="52"/>
  <c r="D49" i="52"/>
  <c r="D50" i="52"/>
  <c r="D51" i="52"/>
  <c r="D52" i="52"/>
  <c r="D53" i="52"/>
  <c r="D54" i="52"/>
  <c r="D55" i="52"/>
  <c r="D56" i="52"/>
  <c r="D57" i="52"/>
  <c r="D58" i="52"/>
  <c r="D59" i="52"/>
  <c r="D60" i="52"/>
  <c r="D61" i="52"/>
  <c r="D62" i="52"/>
  <c r="D63" i="52"/>
  <c r="D64" i="52"/>
  <c r="D65" i="52"/>
  <c r="D66" i="52"/>
  <c r="D67" i="52"/>
  <c r="D68" i="52"/>
  <c r="D69" i="52"/>
  <c r="D70" i="52"/>
  <c r="D71" i="52"/>
  <c r="D72" i="52"/>
  <c r="D73" i="52"/>
  <c r="D74" i="52"/>
  <c r="D75" i="52"/>
  <c r="D76" i="52"/>
  <c r="D77" i="52"/>
  <c r="D78" i="52"/>
  <c r="D79" i="52"/>
  <c r="D80" i="52"/>
  <c r="D81" i="52"/>
  <c r="D82" i="52"/>
  <c r="D83" i="52"/>
  <c r="D84" i="52"/>
  <c r="D85" i="52"/>
  <c r="D86" i="52"/>
  <c r="D87" i="52"/>
  <c r="D88" i="52"/>
  <c r="D89" i="52"/>
  <c r="D90" i="52"/>
  <c r="D91" i="52"/>
  <c r="D92" i="52"/>
  <c r="D93" i="52"/>
  <c r="D94" i="52"/>
  <c r="D95" i="52"/>
  <c r="D96" i="52"/>
  <c r="D97" i="52"/>
  <c r="D98" i="52"/>
  <c r="D99" i="52"/>
  <c r="D100" i="52"/>
  <c r="D101" i="52"/>
  <c r="D102" i="52"/>
  <c r="D103" i="52"/>
  <c r="D104" i="52"/>
  <c r="D105" i="52"/>
  <c r="D106" i="52"/>
  <c r="D107" i="52"/>
  <c r="D108" i="52"/>
  <c r="D109" i="52"/>
  <c r="D110" i="52"/>
  <c r="D111" i="52"/>
  <c r="D112" i="52"/>
  <c r="D113" i="52"/>
  <c r="D114" i="52"/>
  <c r="D115" i="52"/>
  <c r="D116" i="52"/>
  <c r="D117" i="52"/>
  <c r="D118" i="52"/>
  <c r="D119" i="52"/>
  <c r="D120" i="52"/>
  <c r="D121" i="52"/>
  <c r="D122" i="52"/>
  <c r="D123" i="52"/>
  <c r="D124" i="52"/>
  <c r="D125" i="52"/>
  <c r="D126" i="52"/>
  <c r="D127" i="52"/>
  <c r="D128" i="52"/>
  <c r="D129" i="52"/>
  <c r="D130" i="52"/>
  <c r="D131" i="52"/>
  <c r="D132" i="52"/>
  <c r="D133" i="52"/>
  <c r="D134" i="52"/>
  <c r="D135" i="52"/>
  <c r="D136" i="52"/>
  <c r="D137" i="52"/>
  <c r="D138" i="52"/>
  <c r="D139" i="52"/>
  <c r="D140" i="52"/>
  <c r="D141" i="52"/>
  <c r="D142" i="52"/>
  <c r="D143" i="52"/>
  <c r="D144" i="52"/>
  <c r="D145" i="52"/>
  <c r="D146" i="52"/>
  <c r="D147" i="52"/>
  <c r="D148" i="52"/>
  <c r="D149" i="52"/>
  <c r="D150" i="52"/>
  <c r="D151" i="52"/>
  <c r="D152" i="52"/>
  <c r="D153" i="52"/>
  <c r="D154" i="52"/>
  <c r="D155" i="52"/>
  <c r="D156" i="52"/>
  <c r="D157" i="52"/>
  <c r="D158" i="52"/>
  <c r="D159" i="52"/>
  <c r="D160" i="52"/>
  <c r="D161" i="52"/>
  <c r="D162" i="52"/>
  <c r="D163" i="52"/>
  <c r="D164" i="52"/>
  <c r="D165" i="52"/>
  <c r="D166" i="52"/>
  <c r="D167" i="52"/>
  <c r="D168" i="52"/>
  <c r="D169" i="52"/>
  <c r="D170" i="52"/>
  <c r="D171" i="52"/>
  <c r="D172" i="52"/>
  <c r="D173" i="52"/>
  <c r="D174" i="52"/>
  <c r="D175" i="52"/>
  <c r="D176" i="52"/>
  <c r="D177" i="52"/>
  <c r="D178" i="52"/>
  <c r="D179" i="52"/>
  <c r="D180" i="52"/>
  <c r="D181" i="52"/>
  <c r="D182" i="52"/>
  <c r="D183" i="52"/>
  <c r="D184" i="52"/>
  <c r="D185" i="52"/>
  <c r="D186" i="52"/>
  <c r="D187" i="52"/>
  <c r="D188" i="52"/>
  <c r="D189" i="52"/>
  <c r="D190" i="52"/>
  <c r="D191" i="52"/>
  <c r="D192" i="52"/>
  <c r="D193" i="52"/>
  <c r="D194" i="52"/>
  <c r="D195" i="52"/>
  <c r="D196" i="52"/>
  <c r="D197" i="52"/>
  <c r="D198" i="52"/>
  <c r="D199" i="52"/>
  <c r="D200" i="52"/>
  <c r="D201" i="52"/>
  <c r="D202" i="52"/>
  <c r="D203" i="52"/>
  <c r="D204" i="52"/>
  <c r="D205" i="52"/>
  <c r="D206" i="52"/>
  <c r="D207" i="52"/>
  <c r="D208" i="52"/>
  <c r="D209" i="52"/>
  <c r="D210" i="52"/>
  <c r="D211" i="52"/>
  <c r="D212" i="52"/>
  <c r="D213" i="52"/>
  <c r="D214" i="52"/>
  <c r="D215" i="52"/>
  <c r="D216" i="52"/>
  <c r="D217" i="52"/>
  <c r="D218" i="52"/>
  <c r="D219" i="52"/>
  <c r="D220" i="52"/>
  <c r="D221" i="52"/>
  <c r="D222" i="52"/>
  <c r="D223" i="52"/>
  <c r="D224" i="52"/>
  <c r="D225" i="52"/>
  <c r="D226" i="52"/>
  <c r="D227" i="52"/>
  <c r="D228" i="52"/>
  <c r="D229" i="52"/>
  <c r="D230" i="52"/>
  <c r="D231" i="52"/>
  <c r="D232" i="52"/>
  <c r="D233" i="52"/>
  <c r="D234" i="52"/>
  <c r="D235" i="52"/>
  <c r="D236" i="52"/>
  <c r="D237" i="52"/>
  <c r="D238" i="52"/>
  <c r="D239" i="52"/>
  <c r="D240" i="52"/>
  <c r="D241" i="52"/>
  <c r="D242" i="52"/>
  <c r="D243" i="52"/>
  <c r="D244" i="52"/>
  <c r="D245" i="52"/>
  <c r="D246" i="52"/>
  <c r="D247" i="52"/>
  <c r="D248" i="52"/>
  <c r="D249" i="52"/>
  <c r="D250" i="52"/>
  <c r="D251" i="52"/>
  <c r="D252" i="52"/>
  <c r="D253" i="52"/>
  <c r="D254" i="52"/>
  <c r="D255" i="52"/>
  <c r="D256" i="52"/>
  <c r="D257" i="52"/>
  <c r="D258" i="52"/>
  <c r="D259" i="52"/>
  <c r="D260" i="52"/>
  <c r="D261" i="52"/>
  <c r="D262" i="52"/>
  <c r="D263" i="52"/>
  <c r="D264" i="52"/>
  <c r="D265" i="52"/>
  <c r="D266" i="52"/>
  <c r="D267" i="52"/>
  <c r="D268" i="52"/>
  <c r="D269" i="52"/>
  <c r="D270" i="52"/>
  <c r="D271" i="52"/>
  <c r="D272" i="52"/>
  <c r="D273" i="52"/>
  <c r="D274" i="52"/>
  <c r="D275" i="52"/>
  <c r="D276" i="52"/>
  <c r="D277" i="52"/>
  <c r="D278" i="52"/>
  <c r="D279" i="52"/>
  <c r="D280" i="52"/>
  <c r="D281" i="52"/>
  <c r="D282" i="52"/>
  <c r="D283" i="52"/>
  <c r="D284" i="52"/>
  <c r="D285" i="52"/>
  <c r="D286" i="52"/>
  <c r="D287" i="52"/>
  <c r="D288" i="52"/>
  <c r="D289" i="52"/>
  <c r="D290" i="52"/>
  <c r="D291" i="52"/>
  <c r="D292" i="52"/>
  <c r="D293" i="52"/>
  <c r="D294" i="52"/>
  <c r="D295" i="52"/>
  <c r="D296" i="52"/>
  <c r="D297" i="52"/>
  <c r="D298" i="52"/>
  <c r="D299" i="52"/>
  <c r="D300" i="52"/>
  <c r="D301" i="52"/>
  <c r="D302" i="52"/>
  <c r="D303" i="52"/>
  <c r="D304" i="52"/>
  <c r="D305" i="52"/>
  <c r="D306" i="52"/>
  <c r="D307" i="52"/>
  <c r="D308" i="52"/>
  <c r="D309" i="52"/>
  <c r="D310" i="52"/>
  <c r="D311" i="52"/>
  <c r="D312" i="52"/>
  <c r="D313" i="52"/>
  <c r="D314" i="52"/>
  <c r="D315" i="52"/>
  <c r="D316" i="52"/>
  <c r="D317" i="52"/>
  <c r="D318" i="52"/>
  <c r="D319" i="52"/>
  <c r="D320" i="52"/>
  <c r="D321" i="52"/>
  <c r="D322" i="52"/>
  <c r="D323" i="52"/>
  <c r="D324" i="52"/>
  <c r="D325" i="52"/>
  <c r="D326" i="52"/>
  <c r="D327" i="52"/>
  <c r="D328" i="52"/>
  <c r="D329" i="52"/>
  <c r="D330" i="52"/>
  <c r="D331" i="52"/>
  <c r="D332" i="52"/>
  <c r="D333" i="52"/>
  <c r="D334" i="52"/>
  <c r="D335" i="52"/>
  <c r="D336" i="52"/>
  <c r="D337" i="52"/>
  <c r="D338" i="52"/>
  <c r="D339" i="52"/>
  <c r="D340" i="52"/>
  <c r="D341" i="52"/>
  <c r="D342" i="52"/>
  <c r="D343" i="52"/>
  <c r="D344" i="52"/>
  <c r="D345" i="52"/>
  <c r="D346" i="52"/>
  <c r="D347" i="52"/>
  <c r="D348" i="52"/>
  <c r="D349" i="52"/>
  <c r="D350" i="52"/>
  <c r="D351" i="52"/>
  <c r="D352" i="52"/>
  <c r="D353" i="52"/>
  <c r="D354" i="52"/>
  <c r="D355" i="52"/>
  <c r="D356" i="52"/>
  <c r="D357" i="52"/>
  <c r="D358" i="52"/>
  <c r="D359" i="52"/>
  <c r="D360" i="52"/>
  <c r="D361" i="52"/>
  <c r="D362" i="52"/>
  <c r="D363" i="52"/>
  <c r="D364" i="52"/>
  <c r="D365" i="52"/>
  <c r="D366" i="52"/>
  <c r="D367" i="52"/>
  <c r="D368" i="52"/>
  <c r="D369" i="52"/>
  <c r="D370" i="52"/>
  <c r="D371" i="52"/>
  <c r="D372" i="52"/>
  <c r="D373" i="52"/>
  <c r="D374" i="52"/>
  <c r="D375" i="52"/>
  <c r="D376" i="52"/>
  <c r="D377" i="52"/>
  <c r="D378" i="52"/>
  <c r="D379" i="52"/>
  <c r="D380" i="52"/>
  <c r="D381" i="52"/>
  <c r="D382" i="52"/>
  <c r="D383" i="52"/>
  <c r="D384" i="52"/>
  <c r="D385" i="52"/>
  <c r="D386" i="52"/>
  <c r="D387" i="52"/>
  <c r="D388" i="52"/>
  <c r="D389" i="52"/>
  <c r="D390" i="52"/>
  <c r="D391" i="52"/>
  <c r="D392" i="52"/>
  <c r="D393" i="52"/>
  <c r="D394" i="52"/>
  <c r="D395" i="52"/>
  <c r="D396" i="52"/>
  <c r="D397" i="52"/>
  <c r="D398" i="52"/>
  <c r="D399" i="52"/>
  <c r="D400" i="52"/>
  <c r="D401" i="52"/>
  <c r="D402" i="52"/>
  <c r="D403" i="52"/>
  <c r="D404" i="52"/>
  <c r="D405" i="52"/>
  <c r="D406" i="52"/>
  <c r="D407" i="52"/>
  <c r="D408" i="52"/>
  <c r="D409" i="52"/>
  <c r="D410" i="52"/>
  <c r="D411" i="52"/>
  <c r="D412" i="52"/>
  <c r="D413" i="52"/>
  <c r="D414" i="52"/>
  <c r="D415" i="52"/>
  <c r="D416" i="52"/>
  <c r="D417" i="52"/>
  <c r="D418" i="52"/>
  <c r="D419" i="52"/>
  <c r="D420" i="52"/>
  <c r="D421" i="52"/>
  <c r="D422" i="52"/>
  <c r="D423" i="52"/>
  <c r="D424" i="52"/>
  <c r="D425" i="52"/>
  <c r="D426" i="52"/>
  <c r="D427" i="52"/>
  <c r="D428" i="52"/>
  <c r="D429" i="52"/>
  <c r="D430" i="52"/>
  <c r="D431" i="52"/>
  <c r="D432" i="52"/>
  <c r="D433" i="52"/>
  <c r="D434" i="52"/>
  <c r="D435" i="52"/>
  <c r="D436" i="52"/>
  <c r="D437" i="52"/>
  <c r="D438" i="52"/>
  <c r="D439" i="52"/>
  <c r="D440" i="52"/>
  <c r="D441" i="52"/>
  <c r="D442" i="52"/>
  <c r="D443" i="52"/>
  <c r="D444" i="52"/>
  <c r="D445" i="52"/>
  <c r="D446" i="52"/>
  <c r="D447" i="52"/>
  <c r="D448" i="52"/>
  <c r="D449" i="52"/>
  <c r="D450" i="52"/>
  <c r="D451" i="52"/>
  <c r="D452" i="52"/>
  <c r="D453" i="52"/>
  <c r="D454" i="52"/>
  <c r="D455" i="52"/>
  <c r="D456" i="52"/>
  <c r="D457" i="52"/>
  <c r="D458" i="52"/>
  <c r="D459" i="52"/>
  <c r="D460" i="52"/>
  <c r="D461" i="52"/>
  <c r="D462" i="52"/>
  <c r="D463" i="52"/>
  <c r="D464" i="52"/>
  <c r="D465" i="52"/>
  <c r="D466" i="52"/>
  <c r="D467" i="52"/>
  <c r="D468" i="52"/>
  <c r="D469" i="52"/>
  <c r="D470" i="52"/>
  <c r="D471" i="52"/>
  <c r="D472" i="52"/>
  <c r="D473" i="52"/>
  <c r="D474" i="52"/>
  <c r="D475" i="52"/>
  <c r="D476" i="52"/>
  <c r="D477" i="52"/>
  <c r="D478" i="52"/>
  <c r="D479" i="52"/>
  <c r="D480" i="52"/>
  <c r="D481" i="52"/>
  <c r="D482" i="52"/>
  <c r="D483" i="52"/>
  <c r="D484" i="52"/>
  <c r="D485" i="52"/>
  <c r="D486" i="52"/>
  <c r="D487" i="52"/>
  <c r="D488" i="52"/>
  <c r="D489" i="52"/>
  <c r="D490" i="52"/>
  <c r="D491" i="52"/>
  <c r="D492" i="52"/>
  <c r="D493" i="52"/>
  <c r="D494" i="52"/>
  <c r="D495" i="52"/>
  <c r="D496" i="52"/>
  <c r="D497" i="52"/>
  <c r="D498" i="52"/>
  <c r="D499" i="52"/>
  <c r="D500" i="52"/>
  <c r="D501" i="52"/>
  <c r="D502" i="52"/>
  <c r="D503" i="52"/>
  <c r="D504" i="52"/>
  <c r="D505" i="52"/>
  <c r="D506" i="52"/>
  <c r="D507" i="52"/>
  <c r="D508" i="52"/>
  <c r="D509" i="52"/>
  <c r="D510" i="52"/>
  <c r="D511" i="52"/>
  <c r="D512" i="52"/>
  <c r="D513" i="52"/>
  <c r="D514" i="52"/>
  <c r="D515" i="52"/>
  <c r="D516" i="52"/>
  <c r="D517" i="52"/>
  <c r="D518" i="52"/>
  <c r="D519" i="52"/>
  <c r="D520" i="52"/>
  <c r="D521" i="52"/>
  <c r="D522" i="52"/>
  <c r="D523" i="52"/>
  <c r="D524" i="52"/>
  <c r="D525" i="52"/>
  <c r="D526" i="52"/>
  <c r="D527" i="52"/>
  <c r="D528" i="52"/>
  <c r="D529" i="52"/>
  <c r="D530" i="52"/>
  <c r="D531" i="52"/>
  <c r="D532" i="52"/>
  <c r="D533" i="52"/>
  <c r="D534" i="52"/>
  <c r="D535" i="52"/>
  <c r="D536" i="52"/>
  <c r="D537" i="52"/>
  <c r="D538" i="52"/>
  <c r="D539" i="52"/>
  <c r="D540" i="52"/>
  <c r="D541" i="52"/>
  <c r="D542" i="52"/>
  <c r="D543" i="52"/>
  <c r="D544" i="52"/>
  <c r="D545" i="52"/>
  <c r="D546" i="52"/>
  <c r="D547" i="52"/>
  <c r="D548" i="52"/>
  <c r="D549" i="52"/>
  <c r="D550" i="52"/>
  <c r="D551" i="52"/>
  <c r="D552" i="52"/>
  <c r="D553" i="52"/>
  <c r="D554" i="52"/>
  <c r="D555" i="52"/>
  <c r="D556" i="52"/>
  <c r="D557" i="52"/>
  <c r="D558" i="52"/>
  <c r="D559" i="52"/>
  <c r="D560" i="52"/>
  <c r="D561" i="52"/>
  <c r="D562" i="52"/>
  <c r="D563" i="52"/>
  <c r="D564" i="52"/>
  <c r="D565" i="52"/>
  <c r="D566" i="52"/>
  <c r="D567" i="52"/>
  <c r="D568" i="52"/>
  <c r="D569" i="52"/>
  <c r="D570" i="52"/>
  <c r="D571" i="52"/>
  <c r="D572" i="52"/>
  <c r="D573" i="52"/>
  <c r="D574" i="52"/>
  <c r="D575" i="52"/>
  <c r="D576" i="52"/>
  <c r="D577" i="52"/>
  <c r="D578" i="52"/>
  <c r="D579" i="52"/>
  <c r="D580" i="52"/>
  <c r="D581" i="52"/>
  <c r="D582" i="52"/>
  <c r="D583" i="52"/>
  <c r="D584" i="52"/>
  <c r="D585" i="52"/>
  <c r="D586" i="52"/>
  <c r="D587" i="52"/>
  <c r="D588" i="52"/>
  <c r="D589" i="52"/>
  <c r="D590" i="52"/>
  <c r="D591" i="52"/>
  <c r="D592" i="52"/>
  <c r="D593" i="52"/>
  <c r="D594" i="52"/>
  <c r="D595" i="52"/>
  <c r="D596" i="52"/>
  <c r="D597" i="52"/>
  <c r="D598" i="52"/>
  <c r="D599" i="52"/>
  <c r="D600" i="52"/>
  <c r="D601" i="52"/>
  <c r="D602" i="52"/>
  <c r="D603" i="52"/>
  <c r="D604" i="52"/>
  <c r="D605" i="52"/>
  <c r="D606" i="52"/>
  <c r="D607" i="52"/>
  <c r="D608" i="52"/>
  <c r="D609" i="52"/>
  <c r="D610" i="52"/>
  <c r="D611" i="52"/>
  <c r="D612" i="52"/>
  <c r="D613" i="52"/>
  <c r="D614" i="52"/>
  <c r="D615" i="52"/>
  <c r="D616" i="52"/>
  <c r="D617" i="52"/>
  <c r="D618" i="52"/>
  <c r="D619" i="52"/>
  <c r="D620" i="52"/>
  <c r="D621" i="52"/>
  <c r="D622" i="52"/>
  <c r="D623" i="52"/>
  <c r="D624" i="52"/>
  <c r="D625" i="52"/>
  <c r="D626" i="52"/>
  <c r="D627" i="52"/>
  <c r="D628" i="52"/>
  <c r="D629" i="52"/>
  <c r="D630" i="52"/>
  <c r="D631" i="52"/>
  <c r="D632" i="52"/>
  <c r="D633" i="52"/>
  <c r="D634" i="52"/>
  <c r="D635" i="52"/>
  <c r="D636" i="52"/>
  <c r="D637" i="52"/>
  <c r="D638" i="52"/>
  <c r="D639" i="52"/>
  <c r="D640" i="52"/>
  <c r="D641" i="52"/>
  <c r="D642" i="52"/>
  <c r="D643" i="52"/>
  <c r="D644" i="52"/>
  <c r="D645" i="52"/>
  <c r="D646" i="52"/>
  <c r="D647" i="52"/>
  <c r="D648" i="52"/>
  <c r="D649" i="52"/>
  <c r="D650" i="52"/>
  <c r="D651" i="52"/>
  <c r="D652" i="52"/>
  <c r="D653" i="52"/>
  <c r="D654" i="52"/>
  <c r="D655" i="52"/>
  <c r="D656" i="52"/>
  <c r="D657" i="52"/>
  <c r="D658" i="52"/>
  <c r="D659" i="52"/>
  <c r="D660" i="52"/>
  <c r="D661" i="52"/>
  <c r="D662" i="52"/>
  <c r="D663" i="52"/>
  <c r="D664" i="52"/>
  <c r="D665" i="52"/>
  <c r="D666" i="52"/>
  <c r="D667" i="52"/>
  <c r="D668" i="52"/>
  <c r="D669" i="52"/>
  <c r="D670" i="52"/>
  <c r="D671" i="52"/>
  <c r="D672" i="52"/>
  <c r="D673" i="52"/>
  <c r="D674" i="52"/>
  <c r="D675" i="52"/>
  <c r="D676" i="52"/>
  <c r="D677" i="52"/>
  <c r="D678" i="52"/>
  <c r="D679" i="52"/>
  <c r="D680" i="52"/>
  <c r="D681" i="52"/>
  <c r="D682" i="52"/>
  <c r="D683" i="52"/>
  <c r="D684" i="52"/>
  <c r="D685" i="52"/>
  <c r="D686" i="52"/>
  <c r="D687" i="52"/>
  <c r="D688" i="52"/>
  <c r="D689" i="52"/>
  <c r="D690" i="52"/>
  <c r="D691" i="52"/>
  <c r="D692" i="52"/>
  <c r="D693" i="52"/>
  <c r="D694" i="52"/>
  <c r="D695" i="52"/>
  <c r="D696" i="52"/>
  <c r="D697" i="52"/>
  <c r="D698" i="52"/>
  <c r="D699" i="52"/>
  <c r="D700" i="52"/>
  <c r="D701" i="52"/>
  <c r="D702" i="52"/>
  <c r="D703" i="52"/>
  <c r="D704" i="52"/>
  <c r="D705" i="52"/>
  <c r="D706" i="52"/>
  <c r="D707" i="52"/>
  <c r="D708" i="52"/>
  <c r="D709" i="52"/>
  <c r="D710" i="52"/>
  <c r="D711" i="52"/>
  <c r="D712" i="52"/>
  <c r="D713" i="52"/>
  <c r="D714" i="52"/>
  <c r="D715" i="52"/>
  <c r="D716" i="52"/>
  <c r="D717" i="52"/>
  <c r="D718" i="52"/>
  <c r="D719" i="52"/>
  <c r="D720" i="52"/>
  <c r="D721" i="52"/>
  <c r="D722" i="52"/>
  <c r="D723" i="52"/>
  <c r="D724" i="52"/>
  <c r="D725" i="52"/>
  <c r="D726" i="52"/>
  <c r="D727" i="52"/>
  <c r="D728" i="52"/>
  <c r="D729" i="52"/>
  <c r="D730" i="52"/>
  <c r="D731" i="52"/>
  <c r="D732" i="52"/>
  <c r="D733" i="52"/>
  <c r="D734" i="52"/>
  <c r="D735" i="52"/>
  <c r="D736" i="52"/>
  <c r="D737" i="52"/>
  <c r="D738" i="52"/>
  <c r="D739" i="52"/>
  <c r="D740" i="52"/>
  <c r="D741" i="52"/>
  <c r="D742" i="52"/>
  <c r="D743" i="52"/>
  <c r="D744" i="52"/>
  <c r="D745" i="52"/>
  <c r="D746" i="52"/>
  <c r="D747" i="52"/>
  <c r="D748" i="52"/>
  <c r="D749" i="52"/>
  <c r="D750" i="52"/>
  <c r="D751" i="52"/>
  <c r="D752" i="52"/>
  <c r="D753" i="52"/>
  <c r="D754" i="52"/>
  <c r="D755" i="52"/>
  <c r="D756" i="52"/>
  <c r="D757" i="52"/>
  <c r="D758" i="52"/>
  <c r="D759" i="52"/>
  <c r="D760" i="52"/>
  <c r="D761" i="52"/>
  <c r="D762" i="52"/>
  <c r="D763" i="52"/>
  <c r="D764" i="52"/>
  <c r="D765" i="52"/>
  <c r="D766" i="52"/>
  <c r="D767" i="52"/>
  <c r="D768" i="52"/>
  <c r="D769" i="52"/>
  <c r="D770" i="52"/>
  <c r="D771" i="52"/>
  <c r="D772" i="52"/>
  <c r="D773" i="52"/>
  <c r="D774" i="52"/>
  <c r="D775" i="52"/>
  <c r="D776" i="52"/>
  <c r="D777" i="52"/>
  <c r="D778" i="52"/>
  <c r="D779" i="52"/>
  <c r="D780" i="52"/>
  <c r="D781" i="52"/>
  <c r="D782" i="52"/>
  <c r="D783" i="52"/>
  <c r="D784" i="52"/>
  <c r="D785" i="52"/>
  <c r="D786" i="52"/>
  <c r="D787" i="52"/>
  <c r="D788" i="52"/>
  <c r="D789" i="52"/>
  <c r="D790" i="52"/>
  <c r="D791" i="52"/>
  <c r="D792" i="52"/>
  <c r="D793" i="52"/>
  <c r="D794" i="52"/>
  <c r="D795" i="52"/>
  <c r="D796" i="52"/>
  <c r="D797" i="52"/>
  <c r="D798" i="52"/>
  <c r="D799" i="52"/>
  <c r="D800" i="52"/>
  <c r="D801" i="52"/>
  <c r="D802" i="52"/>
  <c r="D803" i="52"/>
  <c r="D804" i="52"/>
  <c r="D805" i="52"/>
  <c r="D806" i="52"/>
  <c r="D807" i="52"/>
  <c r="D808" i="52"/>
  <c r="D809" i="52"/>
  <c r="D810" i="52"/>
  <c r="D811" i="52"/>
  <c r="D812" i="52"/>
  <c r="D813" i="52"/>
  <c r="D814" i="52"/>
  <c r="D815" i="52"/>
  <c r="D816" i="52"/>
  <c r="D817" i="52"/>
  <c r="D818" i="52"/>
  <c r="D819" i="52"/>
  <c r="D820" i="52"/>
  <c r="D821" i="52"/>
  <c r="D822" i="52"/>
  <c r="D823" i="52"/>
  <c r="D824" i="52"/>
  <c r="D825" i="52"/>
  <c r="D826" i="52"/>
  <c r="D827" i="52"/>
  <c r="D828" i="52"/>
  <c r="D829" i="52"/>
  <c r="D830" i="52"/>
  <c r="D831" i="52"/>
  <c r="D832" i="52"/>
  <c r="D833" i="52"/>
  <c r="D834" i="52"/>
  <c r="D835" i="52"/>
  <c r="D836" i="52"/>
  <c r="D837" i="52"/>
  <c r="D838" i="52"/>
  <c r="D839" i="52"/>
  <c r="D840" i="52"/>
  <c r="D841" i="52"/>
  <c r="D842" i="52"/>
  <c r="D843" i="52"/>
  <c r="D844" i="52"/>
  <c r="D845" i="52"/>
  <c r="D846" i="52"/>
  <c r="D847" i="52"/>
  <c r="D848" i="52"/>
  <c r="D849" i="52"/>
  <c r="D850" i="52"/>
  <c r="D851" i="52"/>
  <c r="D852" i="52"/>
  <c r="D853" i="52"/>
  <c r="D854" i="52"/>
  <c r="D855" i="52"/>
  <c r="D856" i="52"/>
  <c r="D857" i="52"/>
  <c r="D858" i="52"/>
  <c r="D859" i="52"/>
  <c r="D860" i="52"/>
  <c r="D861" i="52"/>
  <c r="D862" i="52"/>
  <c r="D863" i="52"/>
  <c r="D864" i="52"/>
  <c r="D865" i="52"/>
  <c r="D866" i="52"/>
  <c r="D867" i="52"/>
  <c r="D868" i="52"/>
  <c r="D869" i="52"/>
  <c r="D870" i="52"/>
  <c r="D871" i="52"/>
  <c r="D872" i="52"/>
  <c r="D873" i="52"/>
  <c r="D874" i="52"/>
  <c r="D875" i="52"/>
  <c r="D876" i="52"/>
  <c r="D877" i="52"/>
  <c r="D878" i="52"/>
  <c r="D879" i="52"/>
  <c r="D880" i="52"/>
  <c r="D881" i="52"/>
  <c r="D882" i="52"/>
  <c r="D883" i="52"/>
  <c r="D884" i="52"/>
  <c r="D885" i="52"/>
  <c r="D886" i="52"/>
  <c r="D887" i="52"/>
  <c r="D888" i="52"/>
  <c r="D889" i="52"/>
  <c r="D890" i="52"/>
  <c r="D891" i="52"/>
  <c r="D892" i="52"/>
  <c r="D893" i="52"/>
  <c r="D894" i="52"/>
  <c r="D895" i="52"/>
  <c r="D896" i="52"/>
  <c r="D897" i="52"/>
  <c r="D898" i="52"/>
  <c r="D899" i="52"/>
  <c r="D900" i="52"/>
  <c r="D901" i="52"/>
  <c r="D902" i="52"/>
  <c r="D903" i="52"/>
  <c r="D904" i="52"/>
  <c r="D905" i="52"/>
  <c r="D906" i="52"/>
  <c r="D907" i="52"/>
  <c r="D908" i="52"/>
  <c r="D909" i="52"/>
  <c r="D910" i="52"/>
  <c r="D911" i="52"/>
  <c r="D912" i="52"/>
  <c r="D913" i="52"/>
  <c r="D914" i="52"/>
  <c r="D915" i="52"/>
  <c r="D916" i="52"/>
  <c r="D917" i="52"/>
  <c r="D918" i="52"/>
  <c r="D919" i="52"/>
  <c r="D920" i="52"/>
  <c r="D921" i="52"/>
  <c r="D922" i="52"/>
  <c r="D923" i="52"/>
  <c r="D924" i="52"/>
  <c r="D925" i="52"/>
  <c r="D926" i="52"/>
  <c r="D927" i="52"/>
  <c r="D928" i="52"/>
  <c r="D929" i="52"/>
  <c r="D930" i="52"/>
  <c r="D931" i="52"/>
  <c r="D932" i="52"/>
  <c r="D933" i="52"/>
  <c r="D934" i="52"/>
  <c r="D935" i="52"/>
  <c r="D936" i="52"/>
  <c r="D937" i="52"/>
  <c r="D938" i="52"/>
  <c r="D939" i="52"/>
  <c r="D940" i="52"/>
  <c r="D941" i="52"/>
  <c r="D942" i="52"/>
  <c r="D943" i="52"/>
  <c r="D944" i="52"/>
  <c r="D945" i="52"/>
  <c r="D946" i="52"/>
  <c r="D947" i="52"/>
  <c r="D948" i="52"/>
  <c r="D949" i="52"/>
  <c r="D950" i="52"/>
  <c r="D951" i="52"/>
  <c r="D952" i="52"/>
  <c r="D953" i="52"/>
  <c r="D954" i="52"/>
  <c r="D955" i="52"/>
  <c r="D956" i="52"/>
  <c r="D957" i="52"/>
  <c r="D958" i="52"/>
  <c r="D959" i="52"/>
  <c r="D960" i="52"/>
  <c r="D961" i="52"/>
  <c r="D962" i="52"/>
  <c r="D963" i="52"/>
  <c r="D964" i="52"/>
  <c r="D965" i="52"/>
  <c r="D966" i="52"/>
  <c r="D967" i="52"/>
  <c r="D968" i="52"/>
  <c r="D969" i="52"/>
  <c r="D970" i="52"/>
  <c r="D971" i="52"/>
  <c r="D972" i="52"/>
  <c r="D973" i="52"/>
  <c r="D974" i="52"/>
  <c r="D975" i="52"/>
  <c r="D976" i="52"/>
  <c r="D977" i="52"/>
  <c r="D978" i="52"/>
  <c r="D979" i="52"/>
  <c r="D980" i="52"/>
  <c r="D981" i="52"/>
  <c r="D982" i="52"/>
  <c r="D983" i="52"/>
  <c r="D984" i="52"/>
  <c r="D985" i="52"/>
  <c r="D986" i="52"/>
  <c r="D987" i="52"/>
  <c r="D988" i="52"/>
  <c r="D989" i="52"/>
  <c r="D990" i="52"/>
  <c r="D991" i="52"/>
  <c r="D992" i="52"/>
  <c r="D993" i="52"/>
  <c r="D994" i="52"/>
  <c r="D995" i="52"/>
  <c r="D996" i="52"/>
  <c r="D997" i="52"/>
  <c r="D998" i="52"/>
  <c r="D999" i="52"/>
  <c r="D1000" i="52"/>
  <c r="D1001" i="52"/>
  <c r="D1002" i="52"/>
  <c r="D1003" i="52"/>
  <c r="D1004" i="52"/>
  <c r="D1005" i="52"/>
  <c r="D1006" i="52"/>
  <c r="D1007" i="52"/>
  <c r="D1008" i="52"/>
  <c r="D1009" i="52"/>
  <c r="D1010" i="52"/>
  <c r="D1011" i="52"/>
  <c r="D1012" i="52"/>
  <c r="D1013" i="52"/>
  <c r="D1014" i="52"/>
  <c r="D1015" i="52"/>
  <c r="D1016" i="52"/>
  <c r="D1017" i="52"/>
  <c r="D1018" i="52"/>
  <c r="D1019" i="52"/>
  <c r="D1020" i="52"/>
  <c r="D1021" i="52"/>
  <c r="D1022" i="52"/>
  <c r="D1023" i="52"/>
  <c r="D1024" i="52"/>
  <c r="D1025" i="52"/>
  <c r="D1026" i="52"/>
  <c r="D1027" i="52"/>
  <c r="D1028" i="52"/>
  <c r="D1029" i="52"/>
  <c r="D1030" i="52"/>
  <c r="D1031" i="52"/>
  <c r="D1032" i="52"/>
  <c r="D1033" i="52"/>
  <c r="D1034" i="52"/>
  <c r="D1035" i="52"/>
  <c r="D1036" i="52"/>
  <c r="D1037" i="52"/>
  <c r="D1038" i="52"/>
  <c r="D1039" i="52"/>
  <c r="D1040" i="52"/>
  <c r="D1041" i="52"/>
  <c r="D1042" i="52"/>
  <c r="D1043" i="52"/>
  <c r="D1044" i="52"/>
  <c r="D1045" i="52"/>
  <c r="D1046" i="52"/>
  <c r="D1047" i="52"/>
  <c r="D1048" i="52"/>
  <c r="D1049" i="52"/>
  <c r="D1050" i="52"/>
  <c r="D1051" i="52"/>
  <c r="D1052" i="52"/>
  <c r="D1053" i="52"/>
  <c r="D1054" i="52"/>
  <c r="D1055" i="52"/>
  <c r="D1056" i="52"/>
  <c r="D1057" i="52"/>
  <c r="D1058" i="52"/>
  <c r="D1059" i="52"/>
  <c r="D1060" i="52"/>
  <c r="D1061" i="52"/>
  <c r="D1062" i="52"/>
  <c r="D1063" i="52"/>
  <c r="D1064" i="52"/>
  <c r="D1065" i="52"/>
  <c r="D1066" i="52"/>
  <c r="D1067" i="52"/>
  <c r="D1068" i="52"/>
  <c r="D1069" i="52"/>
  <c r="D1070" i="52"/>
  <c r="D1071" i="52"/>
  <c r="D1072" i="52"/>
  <c r="D1073" i="52"/>
  <c r="D1074" i="52"/>
  <c r="D1075" i="52"/>
  <c r="D1076" i="52"/>
  <c r="D1077" i="52"/>
  <c r="D1078" i="52"/>
  <c r="D1079" i="52"/>
  <c r="D1080" i="52"/>
  <c r="D1081" i="52"/>
  <c r="D1082" i="52"/>
  <c r="D1083" i="52"/>
  <c r="D1084" i="52"/>
  <c r="D1085" i="52"/>
  <c r="D1086" i="52"/>
  <c r="D1087" i="52"/>
  <c r="D1088" i="52"/>
  <c r="D1089" i="52"/>
  <c r="D1090" i="52"/>
  <c r="D1091" i="52"/>
  <c r="D1092" i="52"/>
  <c r="D1093" i="52"/>
  <c r="D1094" i="52"/>
  <c r="D1095" i="52"/>
  <c r="D1096" i="52"/>
  <c r="D1097" i="52"/>
  <c r="D1098" i="52"/>
  <c r="D1099" i="52"/>
  <c r="D1100" i="52"/>
  <c r="D1101" i="52"/>
  <c r="D1102" i="52"/>
  <c r="D1103" i="52"/>
  <c r="D1104" i="52"/>
  <c r="D1105" i="52"/>
  <c r="D1106" i="52"/>
  <c r="D1107" i="52"/>
  <c r="D1108" i="52"/>
  <c r="D1109" i="52"/>
  <c r="D1110" i="52"/>
  <c r="D1111" i="52"/>
  <c r="D1112" i="52"/>
  <c r="D1113" i="52"/>
  <c r="D1114" i="52"/>
  <c r="D1115" i="52"/>
  <c r="D1116" i="52"/>
  <c r="D1117" i="52"/>
  <c r="D1118" i="52"/>
  <c r="D1119" i="52"/>
  <c r="D1120" i="52"/>
  <c r="D1121" i="52"/>
  <c r="D1122" i="52"/>
  <c r="D1123" i="52"/>
  <c r="D1124" i="52"/>
  <c r="D1125" i="52"/>
  <c r="D1126" i="52"/>
  <c r="D1127" i="52"/>
  <c r="D1128" i="52"/>
  <c r="D1129" i="52"/>
  <c r="D1130" i="52"/>
  <c r="D1131" i="52"/>
  <c r="D1132" i="52"/>
  <c r="D1133" i="52"/>
  <c r="D1134" i="52"/>
  <c r="D1135" i="52"/>
  <c r="D1136" i="52"/>
  <c r="D1137" i="52"/>
  <c r="D1138" i="52"/>
  <c r="D1139" i="52"/>
  <c r="D1140" i="52"/>
  <c r="D1141" i="52"/>
  <c r="D1142" i="52"/>
  <c r="D1143" i="52"/>
  <c r="D1144" i="52"/>
  <c r="D1145" i="52"/>
  <c r="D1146" i="52"/>
  <c r="D1147" i="52"/>
  <c r="D1148" i="52"/>
  <c r="D1149" i="52"/>
  <c r="D1150" i="52"/>
  <c r="D1151" i="52"/>
  <c r="D1152" i="52"/>
  <c r="D1153" i="52"/>
  <c r="D1154" i="52"/>
  <c r="D1155" i="52"/>
  <c r="D1156" i="52"/>
  <c r="D1157" i="52"/>
  <c r="D1158" i="52"/>
  <c r="D1159" i="52"/>
  <c r="D1160" i="52"/>
  <c r="D1161" i="52"/>
  <c r="D1162" i="52"/>
  <c r="D1163" i="52"/>
  <c r="D1164" i="52"/>
  <c r="D1165" i="52"/>
  <c r="D1166" i="52"/>
  <c r="D1167" i="52"/>
  <c r="D1168" i="52"/>
  <c r="D1169" i="52"/>
  <c r="D1170" i="52"/>
  <c r="D1171" i="52"/>
  <c r="D1172" i="52"/>
  <c r="D1173" i="52"/>
  <c r="D1174" i="52"/>
  <c r="D1175" i="52"/>
  <c r="D1176" i="52"/>
  <c r="D1177" i="52"/>
  <c r="D1178" i="52"/>
  <c r="D1179" i="52"/>
  <c r="D1180" i="52"/>
  <c r="D1181" i="52"/>
  <c r="D1182" i="52"/>
  <c r="D1183" i="52"/>
  <c r="D1184" i="52"/>
  <c r="D1185" i="52"/>
  <c r="D1186" i="52"/>
  <c r="D1187" i="52"/>
  <c r="D1188" i="52"/>
  <c r="D1189" i="52"/>
  <c r="D1190" i="52"/>
  <c r="D1191" i="52"/>
  <c r="D1192" i="52"/>
  <c r="D1193" i="52"/>
  <c r="D1194" i="52"/>
  <c r="D1195" i="52"/>
  <c r="D1196" i="52"/>
  <c r="D1197" i="52"/>
  <c r="D1198" i="52"/>
  <c r="D1199" i="52"/>
  <c r="D1200" i="52"/>
  <c r="D1201" i="52"/>
  <c r="D1202" i="52"/>
  <c r="D1203" i="52"/>
  <c r="D1204" i="52"/>
  <c r="D1205" i="52"/>
  <c r="D1206" i="52"/>
  <c r="D1207" i="52"/>
  <c r="D1208" i="52"/>
  <c r="D1209" i="52"/>
  <c r="D1210" i="52"/>
  <c r="D1211" i="52"/>
  <c r="D1212" i="52"/>
  <c r="D1213" i="52"/>
  <c r="D1214" i="52"/>
  <c r="D1215" i="52"/>
  <c r="D1216" i="52"/>
  <c r="D1217" i="52"/>
  <c r="D1218" i="52"/>
  <c r="D1219" i="52"/>
  <c r="D1220" i="52"/>
  <c r="D1221" i="52"/>
  <c r="D1222" i="52"/>
  <c r="D1223" i="52"/>
  <c r="D1224" i="52"/>
  <c r="D1225" i="52"/>
  <c r="D1226" i="52"/>
  <c r="D1227" i="52"/>
  <c r="D1228" i="52"/>
  <c r="D1229" i="52"/>
  <c r="D1230" i="52"/>
  <c r="D1231" i="52"/>
  <c r="D1232" i="52"/>
  <c r="D1233" i="52"/>
  <c r="D1234" i="52"/>
  <c r="D1235" i="52"/>
  <c r="D1236" i="52"/>
  <c r="D1237" i="52"/>
  <c r="D1238" i="52"/>
  <c r="D1239" i="52"/>
  <c r="D1240" i="52"/>
  <c r="D1241" i="52"/>
  <c r="D1242" i="52"/>
  <c r="D1243" i="52"/>
  <c r="D1244" i="52"/>
  <c r="D1245" i="52"/>
  <c r="D1246" i="52"/>
  <c r="D1247" i="52"/>
  <c r="D1248" i="52"/>
  <c r="D1249" i="52"/>
  <c r="D1250" i="52"/>
  <c r="D1251" i="52"/>
  <c r="D1252" i="52"/>
  <c r="D1253" i="52"/>
  <c r="D1254" i="52"/>
  <c r="D1255" i="52"/>
  <c r="D1256" i="52"/>
  <c r="D1257" i="52"/>
  <c r="D1258" i="52"/>
  <c r="D1259" i="52"/>
  <c r="D1260" i="52"/>
  <c r="D1261" i="52"/>
  <c r="D1262" i="52"/>
  <c r="D1263" i="52"/>
  <c r="D1264" i="52"/>
  <c r="D1265" i="52"/>
  <c r="D1266" i="52"/>
  <c r="D1267" i="52"/>
  <c r="D1268" i="52"/>
  <c r="D1269" i="52"/>
  <c r="D1270" i="52"/>
  <c r="D1271" i="52"/>
  <c r="D1272" i="52"/>
  <c r="D1273" i="52"/>
  <c r="D1274" i="52"/>
  <c r="D1275" i="52"/>
  <c r="D1276" i="52"/>
  <c r="D1277" i="52"/>
  <c r="D1278" i="52"/>
  <c r="D1279" i="52"/>
  <c r="D1280" i="52"/>
  <c r="D1281" i="52"/>
  <c r="D1282" i="52"/>
  <c r="D1283" i="52"/>
  <c r="D1284" i="52"/>
  <c r="D1285" i="52"/>
  <c r="D1286" i="52"/>
  <c r="D1287" i="52"/>
  <c r="D1288" i="52"/>
  <c r="D1289" i="52"/>
  <c r="D1290" i="52"/>
  <c r="D1291" i="52"/>
  <c r="D1292" i="52"/>
  <c r="D1293" i="52"/>
  <c r="D1294" i="52"/>
  <c r="D1295" i="52"/>
  <c r="D1296" i="52"/>
  <c r="D1297" i="52"/>
  <c r="D1298" i="52"/>
  <c r="D1299" i="52"/>
  <c r="D1300" i="52"/>
  <c r="D1301" i="52"/>
  <c r="D1302" i="52"/>
  <c r="D1303" i="52"/>
  <c r="D1304" i="52"/>
  <c r="D1305" i="52"/>
  <c r="D1306" i="52"/>
  <c r="D1307" i="52"/>
  <c r="D1308" i="52"/>
  <c r="D1309" i="52"/>
  <c r="D38" i="52"/>
  <c r="D37" i="52"/>
  <c r="D35" i="52"/>
  <c r="D36" i="52"/>
  <c r="D29" i="52"/>
  <c r="D30" i="52"/>
  <c r="D31" i="52"/>
  <c r="D32" i="52"/>
  <c r="D33" i="52"/>
  <c r="D34" i="52"/>
  <c r="D23" i="52"/>
  <c r="D24" i="52"/>
  <c r="D25" i="52"/>
  <c r="D26" i="52"/>
  <c r="D27" i="52"/>
  <c r="D28" i="52"/>
  <c r="D20" i="52"/>
  <c r="D21" i="52"/>
  <c r="D22" i="52"/>
  <c r="D3" i="52"/>
  <c r="D4" i="52"/>
  <c r="D5" i="52"/>
  <c r="D6" i="52"/>
  <c r="D7" i="52"/>
  <c r="D8" i="52"/>
  <c r="D9" i="52"/>
  <c r="D10" i="52"/>
  <c r="D11" i="52"/>
  <c r="D12" i="52"/>
  <c r="D13" i="52"/>
  <c r="D14" i="52"/>
  <c r="D15" i="52"/>
  <c r="D16" i="52"/>
  <c r="D17" i="52"/>
  <c r="D18" i="52"/>
  <c r="D19" i="52"/>
  <c r="D2" i="52"/>
  <c r="C3" i="52"/>
  <c r="C4" i="52"/>
  <c r="C5" i="52"/>
  <c r="C6" i="52"/>
  <c r="C7" i="52"/>
  <c r="C8" i="52"/>
  <c r="C9" i="52"/>
  <c r="C10" i="52"/>
  <c r="C11" i="52"/>
  <c r="C12" i="52"/>
  <c r="C13" i="52"/>
  <c r="C14" i="52"/>
  <c r="C15" i="52"/>
  <c r="C16" i="52"/>
  <c r="C17" i="52"/>
  <c r="C18" i="52"/>
  <c r="C19" i="52"/>
  <c r="C20" i="52"/>
  <c r="C21" i="52"/>
  <c r="C22" i="52"/>
  <c r="C23" i="52"/>
  <c r="C24" i="52"/>
  <c r="C25" i="52"/>
  <c r="C26" i="52"/>
  <c r="C27" i="52"/>
  <c r="C28" i="52"/>
  <c r="C29" i="52"/>
  <c r="C30" i="52"/>
  <c r="C31" i="52"/>
  <c r="C32" i="52"/>
  <c r="C33" i="52"/>
  <c r="C34" i="52"/>
  <c r="C35" i="52"/>
  <c r="C36" i="52"/>
  <c r="C37" i="52"/>
  <c r="C38" i="52"/>
  <c r="C39" i="52"/>
  <c r="C40" i="52"/>
  <c r="C41" i="52"/>
  <c r="C42" i="52"/>
  <c r="C43" i="52"/>
  <c r="C44" i="52"/>
  <c r="C45" i="52"/>
  <c r="C46" i="52"/>
  <c r="C47" i="52"/>
  <c r="C48" i="52"/>
  <c r="C49" i="52"/>
  <c r="C50" i="52"/>
  <c r="C51" i="52"/>
  <c r="C52" i="52"/>
  <c r="C53" i="52"/>
  <c r="C54" i="52"/>
  <c r="C55" i="52"/>
  <c r="C56" i="52"/>
  <c r="C57" i="52"/>
  <c r="C58" i="52"/>
  <c r="C59" i="52"/>
  <c r="C60" i="52"/>
  <c r="C61" i="52"/>
  <c r="C62" i="52"/>
  <c r="C63" i="52"/>
  <c r="C64" i="52"/>
  <c r="C65" i="52"/>
  <c r="C66" i="52"/>
  <c r="C67" i="52"/>
  <c r="C68" i="52"/>
  <c r="C69" i="52"/>
  <c r="C70" i="52"/>
  <c r="C71" i="52"/>
  <c r="C72" i="52"/>
  <c r="C73" i="52"/>
  <c r="C74" i="52"/>
  <c r="C75" i="52"/>
  <c r="C76" i="52"/>
  <c r="C77" i="52"/>
  <c r="C78" i="52"/>
  <c r="C79" i="52"/>
  <c r="C80" i="52"/>
  <c r="C81" i="52"/>
  <c r="C82" i="52"/>
  <c r="C83" i="52"/>
  <c r="C84" i="52"/>
  <c r="C85" i="52"/>
  <c r="C86" i="52"/>
  <c r="C87" i="52"/>
  <c r="C88" i="52"/>
  <c r="C89" i="52"/>
  <c r="C90" i="52"/>
  <c r="C91" i="52"/>
  <c r="C92" i="52"/>
  <c r="C93" i="52"/>
  <c r="C94" i="52"/>
  <c r="C95" i="52"/>
  <c r="C96" i="52"/>
  <c r="C97" i="52"/>
  <c r="C98" i="52"/>
  <c r="C99" i="52"/>
  <c r="C100" i="52"/>
  <c r="C101" i="52"/>
  <c r="C102" i="52"/>
  <c r="C103" i="52"/>
  <c r="C104" i="52"/>
  <c r="C105" i="52"/>
  <c r="C106" i="52"/>
  <c r="C107" i="52"/>
  <c r="C108" i="52"/>
  <c r="C109" i="52"/>
  <c r="C110" i="52"/>
  <c r="C111" i="52"/>
  <c r="C112" i="52"/>
  <c r="C113" i="52"/>
  <c r="C114" i="52"/>
  <c r="C115" i="52"/>
  <c r="C116" i="52"/>
  <c r="C117" i="52"/>
  <c r="C118" i="52"/>
  <c r="C119" i="52"/>
  <c r="C120" i="52"/>
  <c r="C121" i="52"/>
  <c r="C122" i="52"/>
  <c r="C123" i="52"/>
  <c r="C124" i="52"/>
  <c r="C125" i="52"/>
  <c r="C126" i="52"/>
  <c r="C127" i="52"/>
  <c r="C128" i="52"/>
  <c r="C129" i="52"/>
  <c r="C130" i="52"/>
  <c r="C131" i="52"/>
  <c r="C132" i="52"/>
  <c r="C133" i="52"/>
  <c r="C134" i="52"/>
  <c r="C135" i="52"/>
  <c r="C136" i="52"/>
  <c r="C137" i="52"/>
  <c r="C138" i="52"/>
  <c r="C139" i="52"/>
  <c r="C140" i="52"/>
  <c r="C141" i="52"/>
  <c r="C142" i="52"/>
  <c r="C143" i="52"/>
  <c r="C144" i="52"/>
  <c r="C145" i="52"/>
  <c r="C146" i="52"/>
  <c r="C147" i="52"/>
  <c r="C148" i="52"/>
  <c r="C149" i="52"/>
  <c r="C150" i="52"/>
  <c r="C151" i="52"/>
  <c r="C152" i="52"/>
  <c r="C153" i="52"/>
  <c r="C154" i="52"/>
  <c r="C155" i="52"/>
  <c r="C156" i="52"/>
  <c r="C157" i="52"/>
  <c r="C158" i="52"/>
  <c r="C159" i="52"/>
  <c r="C160" i="52"/>
  <c r="C161" i="52"/>
  <c r="C162" i="52"/>
  <c r="C163" i="52"/>
  <c r="C164" i="52"/>
  <c r="C165" i="52"/>
  <c r="C166" i="52"/>
  <c r="C167" i="52"/>
  <c r="C168" i="52"/>
  <c r="C169" i="52"/>
  <c r="C170" i="52"/>
  <c r="C171" i="52"/>
  <c r="C172" i="52"/>
  <c r="C173" i="52"/>
  <c r="C174" i="52"/>
  <c r="C175" i="52"/>
  <c r="C176" i="52"/>
  <c r="C177" i="52"/>
  <c r="C178" i="52"/>
  <c r="C179" i="52"/>
  <c r="C180" i="52"/>
  <c r="C181" i="52"/>
  <c r="C182" i="52"/>
  <c r="C183" i="52"/>
  <c r="C184" i="52"/>
  <c r="C185" i="52"/>
  <c r="C186" i="52"/>
  <c r="C187" i="52"/>
  <c r="C188" i="52"/>
  <c r="C189" i="52"/>
  <c r="C190" i="52"/>
  <c r="C191" i="52"/>
  <c r="C192" i="52"/>
  <c r="C193" i="52"/>
  <c r="C194" i="52"/>
  <c r="C195" i="52"/>
  <c r="C196" i="52"/>
  <c r="C197" i="52"/>
  <c r="C198" i="52"/>
  <c r="C199" i="52"/>
  <c r="C200" i="52"/>
  <c r="C201" i="52"/>
  <c r="C202" i="52"/>
  <c r="C203" i="52"/>
  <c r="C204" i="52"/>
  <c r="C205" i="52"/>
  <c r="C206" i="52"/>
  <c r="C207" i="52"/>
  <c r="C208" i="52"/>
  <c r="C209" i="52"/>
  <c r="C210" i="52"/>
  <c r="C211" i="52"/>
  <c r="C212" i="52"/>
  <c r="C213" i="52"/>
  <c r="C214" i="52"/>
  <c r="C215" i="52"/>
  <c r="C216" i="52"/>
  <c r="C217" i="52"/>
  <c r="C218" i="52"/>
  <c r="C219" i="52"/>
  <c r="C220" i="52"/>
  <c r="C221" i="52"/>
  <c r="C222" i="52"/>
  <c r="C223" i="52"/>
  <c r="C224" i="52"/>
  <c r="C225" i="52"/>
  <c r="C226" i="52"/>
  <c r="C227" i="52"/>
  <c r="C228" i="52"/>
  <c r="C229" i="52"/>
  <c r="C230" i="52"/>
  <c r="C231" i="52"/>
  <c r="C232" i="52"/>
  <c r="C233" i="52"/>
  <c r="C234" i="52"/>
  <c r="C235" i="52"/>
  <c r="C236" i="52"/>
  <c r="C237" i="52"/>
  <c r="C238" i="52"/>
  <c r="C239" i="52"/>
  <c r="C240" i="52"/>
  <c r="C241" i="52"/>
  <c r="C242" i="52"/>
  <c r="C243" i="52"/>
  <c r="C244" i="52"/>
  <c r="C245" i="52"/>
  <c r="C246" i="52"/>
  <c r="C247" i="52"/>
  <c r="C248" i="52"/>
  <c r="C249" i="52"/>
  <c r="C250" i="52"/>
  <c r="C251" i="52"/>
  <c r="C252" i="52"/>
  <c r="C253" i="52"/>
  <c r="C254" i="52"/>
  <c r="C255" i="52"/>
  <c r="C256" i="52"/>
  <c r="C257" i="52"/>
  <c r="C258" i="52"/>
  <c r="C259" i="52"/>
  <c r="C260" i="52"/>
  <c r="C261" i="52"/>
  <c r="C262" i="52"/>
  <c r="C263" i="52"/>
  <c r="C264" i="52"/>
  <c r="C265" i="52"/>
  <c r="C266" i="52"/>
  <c r="C267" i="52"/>
  <c r="C268" i="52"/>
  <c r="C269" i="52"/>
  <c r="C270" i="52"/>
  <c r="C271" i="52"/>
  <c r="C272" i="52"/>
  <c r="C273" i="52"/>
  <c r="C274" i="52"/>
  <c r="C275" i="52"/>
  <c r="C276" i="52"/>
  <c r="C277" i="52"/>
  <c r="C278" i="52"/>
  <c r="C279" i="52"/>
  <c r="C280" i="52"/>
  <c r="C281" i="52"/>
  <c r="C282" i="52"/>
  <c r="C283" i="52"/>
  <c r="C284" i="52"/>
  <c r="C285" i="52"/>
  <c r="C286" i="52"/>
  <c r="C287" i="52"/>
  <c r="C288" i="52"/>
  <c r="C289" i="52"/>
  <c r="C290" i="52"/>
  <c r="C291" i="52"/>
  <c r="C292" i="52"/>
  <c r="C293" i="52"/>
  <c r="C294" i="52"/>
  <c r="C295" i="52"/>
  <c r="C296" i="52"/>
  <c r="C297" i="52"/>
  <c r="C298" i="52"/>
  <c r="C299" i="52"/>
  <c r="C300" i="52"/>
  <c r="C301" i="52"/>
  <c r="C302" i="52"/>
  <c r="C303" i="52"/>
  <c r="C304" i="52"/>
  <c r="C305" i="52"/>
  <c r="C306" i="52"/>
  <c r="C307" i="52"/>
  <c r="C308" i="52"/>
  <c r="C309" i="52"/>
  <c r="C310" i="52"/>
  <c r="C311" i="52"/>
  <c r="C312" i="52"/>
  <c r="C313" i="52"/>
  <c r="C314" i="52"/>
  <c r="C315" i="52"/>
  <c r="C316" i="52"/>
  <c r="C317" i="52"/>
  <c r="C318" i="52"/>
  <c r="C319" i="52"/>
  <c r="C320" i="52"/>
  <c r="C321" i="52"/>
  <c r="C322" i="52"/>
  <c r="C323" i="52"/>
  <c r="C324" i="52"/>
  <c r="C325" i="52"/>
  <c r="C326" i="52"/>
  <c r="C327" i="52"/>
  <c r="C328" i="52"/>
  <c r="C329" i="52"/>
  <c r="C330" i="52"/>
  <c r="C331" i="52"/>
  <c r="C332" i="52"/>
  <c r="C333" i="52"/>
  <c r="C334" i="52"/>
  <c r="C335" i="52"/>
  <c r="C336" i="52"/>
  <c r="C337" i="52"/>
  <c r="C338" i="52"/>
  <c r="C339" i="52"/>
  <c r="C340" i="52"/>
  <c r="C341" i="52"/>
  <c r="C342" i="52"/>
  <c r="C343" i="52"/>
  <c r="C344" i="52"/>
  <c r="C345" i="52"/>
  <c r="C346" i="52"/>
  <c r="C347" i="52"/>
  <c r="C348" i="52"/>
  <c r="C349" i="52"/>
  <c r="C350" i="52"/>
  <c r="C351" i="52"/>
  <c r="C352" i="52"/>
  <c r="C353" i="52"/>
  <c r="C354" i="52"/>
  <c r="C355" i="52"/>
  <c r="C356" i="52"/>
  <c r="C357" i="52"/>
  <c r="C358" i="52"/>
  <c r="C359" i="52"/>
  <c r="C360" i="52"/>
  <c r="C361" i="52"/>
  <c r="C362" i="52"/>
  <c r="C363" i="52"/>
  <c r="C364" i="52"/>
  <c r="C365" i="52"/>
  <c r="C366" i="52"/>
  <c r="C367" i="52"/>
  <c r="C368" i="52"/>
  <c r="C369" i="52"/>
  <c r="C370" i="52"/>
  <c r="C371" i="52"/>
  <c r="C372" i="52"/>
  <c r="C373" i="52"/>
  <c r="C374" i="52"/>
  <c r="C375" i="52"/>
  <c r="C376" i="52"/>
  <c r="C377" i="52"/>
  <c r="C378" i="52"/>
  <c r="C379" i="52"/>
  <c r="C380" i="52"/>
  <c r="C381" i="52"/>
  <c r="C382" i="52"/>
  <c r="C383" i="52"/>
  <c r="C384" i="52"/>
  <c r="C385" i="52"/>
  <c r="C386" i="52"/>
  <c r="C387" i="52"/>
  <c r="C388" i="52"/>
  <c r="C389" i="52"/>
  <c r="C390" i="52"/>
  <c r="C391" i="52"/>
  <c r="C392" i="52"/>
  <c r="C393" i="52"/>
  <c r="C394" i="52"/>
  <c r="C395" i="52"/>
  <c r="C396" i="52"/>
  <c r="C397" i="52"/>
  <c r="C398" i="52"/>
  <c r="C399" i="52"/>
  <c r="C400" i="52"/>
  <c r="C401" i="52"/>
  <c r="C402" i="52"/>
  <c r="C403" i="52"/>
  <c r="C404" i="52"/>
  <c r="C405" i="52"/>
  <c r="C406" i="52"/>
  <c r="C407" i="52"/>
  <c r="C408" i="52"/>
  <c r="C409" i="52"/>
  <c r="C410" i="52"/>
  <c r="C411" i="52"/>
  <c r="C412" i="52"/>
  <c r="C413" i="52"/>
  <c r="C414" i="52"/>
  <c r="C415" i="52"/>
  <c r="C416" i="52"/>
  <c r="C417" i="52"/>
  <c r="C418" i="52"/>
  <c r="C419" i="52"/>
  <c r="C420" i="52"/>
  <c r="C421" i="52"/>
  <c r="C422" i="52"/>
  <c r="C423" i="52"/>
  <c r="C424" i="52"/>
  <c r="C425" i="52"/>
  <c r="C426" i="52"/>
  <c r="C427" i="52"/>
  <c r="C428" i="52"/>
  <c r="C429" i="52"/>
  <c r="C430" i="52"/>
  <c r="C431" i="52"/>
  <c r="C432" i="52"/>
  <c r="C433" i="52"/>
  <c r="C434" i="52"/>
  <c r="C435" i="52"/>
  <c r="C436" i="52"/>
  <c r="C437" i="52"/>
  <c r="C438" i="52"/>
  <c r="C439" i="52"/>
  <c r="C440" i="52"/>
  <c r="C441" i="52"/>
  <c r="C442" i="52"/>
  <c r="C443" i="52"/>
  <c r="C444" i="52"/>
  <c r="C445" i="52"/>
  <c r="C446" i="52"/>
  <c r="C447" i="52"/>
  <c r="C448" i="52"/>
  <c r="C449" i="52"/>
  <c r="C450" i="52"/>
  <c r="C451" i="52"/>
  <c r="C452" i="52"/>
  <c r="C453" i="52"/>
  <c r="C454" i="52"/>
  <c r="C455" i="52"/>
  <c r="C456" i="52"/>
  <c r="C457" i="52"/>
  <c r="C458" i="52"/>
  <c r="C459" i="52"/>
  <c r="C460" i="52"/>
  <c r="C461" i="52"/>
  <c r="C462" i="52"/>
  <c r="C463" i="52"/>
  <c r="C464" i="52"/>
  <c r="C465" i="52"/>
  <c r="C466" i="52"/>
  <c r="C467" i="52"/>
  <c r="C468" i="52"/>
  <c r="C469" i="52"/>
  <c r="C470" i="52"/>
  <c r="C471" i="52"/>
  <c r="C472" i="52"/>
  <c r="C473" i="52"/>
  <c r="C474" i="52"/>
  <c r="C475" i="52"/>
  <c r="C476" i="52"/>
  <c r="C477" i="52"/>
  <c r="C478" i="52"/>
  <c r="C479" i="52"/>
  <c r="C480" i="52"/>
  <c r="C481" i="52"/>
  <c r="C482" i="52"/>
  <c r="C483" i="52"/>
  <c r="C484" i="52"/>
  <c r="C485" i="52"/>
  <c r="C486" i="52"/>
  <c r="C487" i="52"/>
  <c r="C488" i="52"/>
  <c r="C489" i="52"/>
  <c r="C490" i="52"/>
  <c r="C491" i="52"/>
  <c r="C492" i="52"/>
  <c r="C493" i="52"/>
  <c r="C494" i="52"/>
  <c r="C495" i="52"/>
  <c r="C496" i="52"/>
  <c r="C497" i="52"/>
  <c r="C498" i="52"/>
  <c r="C499" i="52"/>
  <c r="C500" i="52"/>
  <c r="C501" i="52"/>
  <c r="C502" i="52"/>
  <c r="C503" i="52"/>
  <c r="C504" i="52"/>
  <c r="C505" i="52"/>
  <c r="C506" i="52"/>
  <c r="C507" i="52"/>
  <c r="C508" i="52"/>
  <c r="C509" i="52"/>
  <c r="C510" i="52"/>
  <c r="C511" i="52"/>
  <c r="C512" i="52"/>
  <c r="C513" i="52"/>
  <c r="C514" i="52"/>
  <c r="C515" i="52"/>
  <c r="C516" i="52"/>
  <c r="C517" i="52"/>
  <c r="C518" i="52"/>
  <c r="C519" i="52"/>
  <c r="C520" i="52"/>
  <c r="C521" i="52"/>
  <c r="C522" i="52"/>
  <c r="C523" i="52"/>
  <c r="C524" i="52"/>
  <c r="C525" i="52"/>
  <c r="C526" i="52"/>
  <c r="C527" i="52"/>
  <c r="C528" i="52"/>
  <c r="C529" i="52"/>
  <c r="C530" i="52"/>
  <c r="C531" i="52"/>
  <c r="C532" i="52"/>
  <c r="C533" i="52"/>
  <c r="C534" i="52"/>
  <c r="C535" i="52"/>
  <c r="C536" i="52"/>
  <c r="C537" i="52"/>
  <c r="C538" i="52"/>
  <c r="C539" i="52"/>
  <c r="C540" i="52"/>
  <c r="C541" i="52"/>
  <c r="C542" i="52"/>
  <c r="C543" i="52"/>
  <c r="C544" i="52"/>
  <c r="C545" i="52"/>
  <c r="C546" i="52"/>
  <c r="C547" i="52"/>
  <c r="C548" i="52"/>
  <c r="C549" i="52"/>
  <c r="C550" i="52"/>
  <c r="C551" i="52"/>
  <c r="C552" i="52"/>
  <c r="C553" i="52"/>
  <c r="C554" i="52"/>
  <c r="C555" i="52"/>
  <c r="C556" i="52"/>
  <c r="C557" i="52"/>
  <c r="C558" i="52"/>
  <c r="C559" i="52"/>
  <c r="C560" i="52"/>
  <c r="C561" i="52"/>
  <c r="C562" i="52"/>
  <c r="C563" i="52"/>
  <c r="C564" i="52"/>
  <c r="C565" i="52"/>
  <c r="C566" i="52"/>
  <c r="C567" i="52"/>
  <c r="C568" i="52"/>
  <c r="C569" i="52"/>
  <c r="C570" i="52"/>
  <c r="C571" i="52"/>
  <c r="C572" i="52"/>
  <c r="C573" i="52"/>
  <c r="C574" i="52"/>
  <c r="C575" i="52"/>
  <c r="C576" i="52"/>
  <c r="C577" i="52"/>
  <c r="C578" i="52"/>
  <c r="C579" i="52"/>
  <c r="C580" i="52"/>
  <c r="C581" i="52"/>
  <c r="C582" i="52"/>
  <c r="C583" i="52"/>
  <c r="C584" i="52"/>
  <c r="C585" i="52"/>
  <c r="C586" i="52"/>
  <c r="C587" i="52"/>
  <c r="C588" i="52"/>
  <c r="C589" i="52"/>
  <c r="C590" i="52"/>
  <c r="C591" i="52"/>
  <c r="C592" i="52"/>
  <c r="C593" i="52"/>
  <c r="C594" i="52"/>
  <c r="C595" i="52"/>
  <c r="C596" i="52"/>
  <c r="C597" i="52"/>
  <c r="C598" i="52"/>
  <c r="C599" i="52"/>
  <c r="C600" i="52"/>
  <c r="C601" i="52"/>
  <c r="C602" i="52"/>
  <c r="C603" i="52"/>
  <c r="C604" i="52"/>
  <c r="C605" i="52"/>
  <c r="C606" i="52"/>
  <c r="C607" i="52"/>
  <c r="C608" i="52"/>
  <c r="C609" i="52"/>
  <c r="C610" i="52"/>
  <c r="C611" i="52"/>
  <c r="C612" i="52"/>
  <c r="C613" i="52"/>
  <c r="C614" i="52"/>
  <c r="C615" i="52"/>
  <c r="C616" i="52"/>
  <c r="C617" i="52"/>
  <c r="C618" i="52"/>
  <c r="C619" i="52"/>
  <c r="C620" i="52"/>
  <c r="C621" i="52"/>
  <c r="C622" i="52"/>
  <c r="C623" i="52"/>
  <c r="C624" i="52"/>
  <c r="C625" i="52"/>
  <c r="C626" i="52"/>
  <c r="C627" i="52"/>
  <c r="C628" i="52"/>
  <c r="C629" i="52"/>
  <c r="C630" i="52"/>
  <c r="C631" i="52"/>
  <c r="C632" i="52"/>
  <c r="C633" i="52"/>
  <c r="C634" i="52"/>
  <c r="C635" i="52"/>
  <c r="C636" i="52"/>
  <c r="C637" i="52"/>
  <c r="C638" i="52"/>
  <c r="C639" i="52"/>
  <c r="C640" i="52"/>
  <c r="C641" i="52"/>
  <c r="C642" i="52"/>
  <c r="C643" i="52"/>
  <c r="C644" i="52"/>
  <c r="C645" i="52"/>
  <c r="C646" i="52"/>
  <c r="C647" i="52"/>
  <c r="C648" i="52"/>
  <c r="C649" i="52"/>
  <c r="C650" i="52"/>
  <c r="C651" i="52"/>
  <c r="C652" i="52"/>
  <c r="C653" i="52"/>
  <c r="C654" i="52"/>
  <c r="C655" i="52"/>
  <c r="C656" i="52"/>
  <c r="C657" i="52"/>
  <c r="C658" i="52"/>
  <c r="C659" i="52"/>
  <c r="C660" i="52"/>
  <c r="C661" i="52"/>
  <c r="C662" i="52"/>
  <c r="C663" i="52"/>
  <c r="C664" i="52"/>
  <c r="C665" i="52"/>
  <c r="C666" i="52"/>
  <c r="C667" i="52"/>
  <c r="C668" i="52"/>
  <c r="C669" i="52"/>
  <c r="C670" i="52"/>
  <c r="C671" i="52"/>
  <c r="C672" i="52"/>
  <c r="C673" i="52"/>
  <c r="C674" i="52"/>
  <c r="C675" i="52"/>
  <c r="C676" i="52"/>
  <c r="C677" i="52"/>
  <c r="C678" i="52"/>
  <c r="C679" i="52"/>
  <c r="C680" i="52"/>
  <c r="C681" i="52"/>
  <c r="C682" i="52"/>
  <c r="C683" i="52"/>
  <c r="C684" i="52"/>
  <c r="C685" i="52"/>
  <c r="C686" i="52"/>
  <c r="C687" i="52"/>
  <c r="C688" i="52"/>
  <c r="C689" i="52"/>
  <c r="C690" i="52"/>
  <c r="C691" i="52"/>
  <c r="C692" i="52"/>
  <c r="C693" i="52"/>
  <c r="C694" i="52"/>
  <c r="C695" i="52"/>
  <c r="C696" i="52"/>
  <c r="C697" i="52"/>
  <c r="C698" i="52"/>
  <c r="C699" i="52"/>
  <c r="C700" i="52"/>
  <c r="C701" i="52"/>
  <c r="C702" i="52"/>
  <c r="C703" i="52"/>
  <c r="C704" i="52"/>
  <c r="C705" i="52"/>
  <c r="C706" i="52"/>
  <c r="C707" i="52"/>
  <c r="C708" i="52"/>
  <c r="C709" i="52"/>
  <c r="C710" i="52"/>
  <c r="C711" i="52"/>
  <c r="C712" i="52"/>
  <c r="C713" i="52"/>
  <c r="C714" i="52"/>
  <c r="C715" i="52"/>
  <c r="C716" i="52"/>
  <c r="C717" i="52"/>
  <c r="C718" i="52"/>
  <c r="C719" i="52"/>
  <c r="C720" i="52"/>
  <c r="C721" i="52"/>
  <c r="C722" i="52"/>
  <c r="C723" i="52"/>
  <c r="C724" i="52"/>
  <c r="C725" i="52"/>
  <c r="C726" i="52"/>
  <c r="C727" i="52"/>
  <c r="C728" i="52"/>
  <c r="C729" i="52"/>
  <c r="C730" i="52"/>
  <c r="C731" i="52"/>
  <c r="C732" i="52"/>
  <c r="C733" i="52"/>
  <c r="C734" i="52"/>
  <c r="C735" i="52"/>
  <c r="C736" i="52"/>
  <c r="C737" i="52"/>
  <c r="C738" i="52"/>
  <c r="C739" i="52"/>
  <c r="C740" i="52"/>
  <c r="C741" i="52"/>
  <c r="C742" i="52"/>
  <c r="C743" i="52"/>
  <c r="C744" i="52"/>
  <c r="C745" i="52"/>
  <c r="C746" i="52"/>
  <c r="C747" i="52"/>
  <c r="C748" i="52"/>
  <c r="C749" i="52"/>
  <c r="C750" i="52"/>
  <c r="C751" i="52"/>
  <c r="C752" i="52"/>
  <c r="C753" i="52"/>
  <c r="C754" i="52"/>
  <c r="C755" i="52"/>
  <c r="C756" i="52"/>
  <c r="C757" i="52"/>
  <c r="C758" i="52"/>
  <c r="C759" i="52"/>
  <c r="C760" i="52"/>
  <c r="C761" i="52"/>
  <c r="C762" i="52"/>
  <c r="C763" i="52"/>
  <c r="C764" i="52"/>
  <c r="C765" i="52"/>
  <c r="C766" i="52"/>
  <c r="C767" i="52"/>
  <c r="C768" i="52"/>
  <c r="C769" i="52"/>
  <c r="C770" i="52"/>
  <c r="C771" i="52"/>
  <c r="C772" i="52"/>
  <c r="C773" i="52"/>
  <c r="C774" i="52"/>
  <c r="C775" i="52"/>
  <c r="C776" i="52"/>
  <c r="C777" i="52"/>
  <c r="C778" i="52"/>
  <c r="C779" i="52"/>
  <c r="C780" i="52"/>
  <c r="C781" i="52"/>
  <c r="C782" i="52"/>
  <c r="C783" i="52"/>
  <c r="C784" i="52"/>
  <c r="C785" i="52"/>
  <c r="C786" i="52"/>
  <c r="C787" i="52"/>
  <c r="C788" i="52"/>
  <c r="C789" i="52"/>
  <c r="C790" i="52"/>
  <c r="C791" i="52"/>
  <c r="C792" i="52"/>
  <c r="C793" i="52"/>
  <c r="C794" i="52"/>
  <c r="C795" i="52"/>
  <c r="C796" i="52"/>
  <c r="C797" i="52"/>
  <c r="C798" i="52"/>
  <c r="C799" i="52"/>
  <c r="C800" i="52"/>
  <c r="C801" i="52"/>
  <c r="C802" i="52"/>
  <c r="C803" i="52"/>
  <c r="C804" i="52"/>
  <c r="C805" i="52"/>
  <c r="C806" i="52"/>
  <c r="C807" i="52"/>
  <c r="C808" i="52"/>
  <c r="C809" i="52"/>
  <c r="C810" i="52"/>
  <c r="C811" i="52"/>
  <c r="C812" i="52"/>
  <c r="C813" i="52"/>
  <c r="C814" i="52"/>
  <c r="C815" i="52"/>
  <c r="C816" i="52"/>
  <c r="C817" i="52"/>
  <c r="C818" i="52"/>
  <c r="C819" i="52"/>
  <c r="C820" i="52"/>
  <c r="C821" i="52"/>
  <c r="C822" i="52"/>
  <c r="C823" i="52"/>
  <c r="C824" i="52"/>
  <c r="C825" i="52"/>
  <c r="C826" i="52"/>
  <c r="C827" i="52"/>
  <c r="C828" i="52"/>
  <c r="C829" i="52"/>
  <c r="C830" i="52"/>
  <c r="C831" i="52"/>
  <c r="C832" i="52"/>
  <c r="C833" i="52"/>
  <c r="C834" i="52"/>
  <c r="C835" i="52"/>
  <c r="C836" i="52"/>
  <c r="C837" i="52"/>
  <c r="C838" i="52"/>
  <c r="C839" i="52"/>
  <c r="C840" i="52"/>
  <c r="C841" i="52"/>
  <c r="C842" i="52"/>
  <c r="C843" i="52"/>
  <c r="C844" i="52"/>
  <c r="C845" i="52"/>
  <c r="C846" i="52"/>
  <c r="C847" i="52"/>
  <c r="C848" i="52"/>
  <c r="C849" i="52"/>
  <c r="C850" i="52"/>
  <c r="C851" i="52"/>
  <c r="C852" i="52"/>
  <c r="C853" i="52"/>
  <c r="C854" i="52"/>
  <c r="C855" i="52"/>
  <c r="C856" i="52"/>
  <c r="C857" i="52"/>
  <c r="C858" i="52"/>
  <c r="C859" i="52"/>
  <c r="C860" i="52"/>
  <c r="C861" i="52"/>
  <c r="C862" i="52"/>
  <c r="C863" i="52"/>
  <c r="C864" i="52"/>
  <c r="C865" i="52"/>
  <c r="C866" i="52"/>
  <c r="C867" i="52"/>
  <c r="C868" i="52"/>
  <c r="C869" i="52"/>
  <c r="C870" i="52"/>
  <c r="C871" i="52"/>
  <c r="C872" i="52"/>
  <c r="C873" i="52"/>
  <c r="C874" i="52"/>
  <c r="C875" i="52"/>
  <c r="C876" i="52"/>
  <c r="C877" i="52"/>
  <c r="C878" i="52"/>
  <c r="C879" i="52"/>
  <c r="C880" i="52"/>
  <c r="C881" i="52"/>
  <c r="C882" i="52"/>
  <c r="C883" i="52"/>
  <c r="C884" i="52"/>
  <c r="C885" i="52"/>
  <c r="C886" i="52"/>
  <c r="C887" i="52"/>
  <c r="C888" i="52"/>
  <c r="C889" i="52"/>
  <c r="C890" i="52"/>
  <c r="C891" i="52"/>
  <c r="C892" i="52"/>
  <c r="C893" i="52"/>
  <c r="C894" i="52"/>
  <c r="C895" i="52"/>
  <c r="C896" i="52"/>
  <c r="C897" i="52"/>
  <c r="C898" i="52"/>
  <c r="C899" i="52"/>
  <c r="C900" i="52"/>
  <c r="C901" i="52"/>
  <c r="C902" i="52"/>
  <c r="C903" i="52"/>
  <c r="C904" i="52"/>
  <c r="C905" i="52"/>
  <c r="C906" i="52"/>
  <c r="C907" i="52"/>
  <c r="C908" i="52"/>
  <c r="C909" i="52"/>
  <c r="C910" i="52"/>
  <c r="C911" i="52"/>
  <c r="C912" i="52"/>
  <c r="C913" i="52"/>
  <c r="C914" i="52"/>
  <c r="C915" i="52"/>
  <c r="C916" i="52"/>
  <c r="C917" i="52"/>
  <c r="C918" i="52"/>
  <c r="C919" i="52"/>
  <c r="C920" i="52"/>
  <c r="C921" i="52"/>
  <c r="C922" i="52"/>
  <c r="C923" i="52"/>
  <c r="C924" i="52"/>
  <c r="C925" i="52"/>
  <c r="C926" i="52"/>
  <c r="C927" i="52"/>
  <c r="C928" i="52"/>
  <c r="C929" i="52"/>
  <c r="C930" i="52"/>
  <c r="C931" i="52"/>
  <c r="C932" i="52"/>
  <c r="C933" i="52"/>
  <c r="C934" i="52"/>
  <c r="C935" i="52"/>
  <c r="C936" i="52"/>
  <c r="C937" i="52"/>
  <c r="C938" i="52"/>
  <c r="C939" i="52"/>
  <c r="C940" i="52"/>
  <c r="C941" i="52"/>
  <c r="C942" i="52"/>
  <c r="C943" i="52"/>
  <c r="C944" i="52"/>
  <c r="C945" i="52"/>
  <c r="C946" i="52"/>
  <c r="C947" i="52"/>
  <c r="C948" i="52"/>
  <c r="C949" i="52"/>
  <c r="C950" i="52"/>
  <c r="C951" i="52"/>
  <c r="C952" i="52"/>
  <c r="C953" i="52"/>
  <c r="C954" i="52"/>
  <c r="C955" i="52"/>
  <c r="C956" i="52"/>
  <c r="C957" i="52"/>
  <c r="C958" i="52"/>
  <c r="C959" i="52"/>
  <c r="C960" i="52"/>
  <c r="C961" i="52"/>
  <c r="C962" i="52"/>
  <c r="C963" i="52"/>
  <c r="C964" i="52"/>
  <c r="C965" i="52"/>
  <c r="C966" i="52"/>
  <c r="C967" i="52"/>
  <c r="C968" i="52"/>
  <c r="C969" i="52"/>
  <c r="C970" i="52"/>
  <c r="C971" i="52"/>
  <c r="C972" i="52"/>
  <c r="C973" i="52"/>
  <c r="C974" i="52"/>
  <c r="C975" i="52"/>
  <c r="C976" i="52"/>
  <c r="C977" i="52"/>
  <c r="C978" i="52"/>
  <c r="C979" i="52"/>
  <c r="C980" i="52"/>
  <c r="C981" i="52"/>
  <c r="C982" i="52"/>
  <c r="C983" i="52"/>
  <c r="C984" i="52"/>
  <c r="C985" i="52"/>
  <c r="C986" i="52"/>
  <c r="C987" i="52"/>
  <c r="C988" i="52"/>
  <c r="C989" i="52"/>
  <c r="C990" i="52"/>
  <c r="C991" i="52"/>
  <c r="C992" i="52"/>
  <c r="C993" i="52"/>
  <c r="C994" i="52"/>
  <c r="C995" i="52"/>
  <c r="C996" i="52"/>
  <c r="C997" i="52"/>
  <c r="C998" i="52"/>
  <c r="C999" i="52"/>
  <c r="C1000" i="52"/>
  <c r="C1001" i="52"/>
  <c r="C1002" i="52"/>
  <c r="C1003" i="52"/>
  <c r="C1004" i="52"/>
  <c r="C1005" i="52"/>
  <c r="C1006" i="52"/>
  <c r="C1007" i="52"/>
  <c r="C1008" i="52"/>
  <c r="C1009" i="52"/>
  <c r="C1010" i="52"/>
  <c r="C1011" i="52"/>
  <c r="C1012" i="52"/>
  <c r="C1013" i="52"/>
  <c r="C1014" i="52"/>
  <c r="C1015" i="52"/>
  <c r="C1016" i="52"/>
  <c r="C1017" i="52"/>
  <c r="C1018" i="52"/>
  <c r="C1019" i="52"/>
  <c r="C1020" i="52"/>
  <c r="C1021" i="52"/>
  <c r="C1022" i="52"/>
  <c r="C1023" i="52"/>
  <c r="C1024" i="52"/>
  <c r="C1025" i="52"/>
  <c r="C1026" i="52"/>
  <c r="C1027" i="52"/>
  <c r="C1028" i="52"/>
  <c r="C1029" i="52"/>
  <c r="C1030" i="52"/>
  <c r="C1031" i="52"/>
  <c r="C1032" i="52"/>
  <c r="C1033" i="52"/>
  <c r="C1034" i="52"/>
  <c r="C1035" i="52"/>
  <c r="C1036" i="52"/>
  <c r="C1037" i="52"/>
  <c r="C1038" i="52"/>
  <c r="C1039" i="52"/>
  <c r="C1040" i="52"/>
  <c r="C1041" i="52"/>
  <c r="C1042" i="52"/>
  <c r="C1043" i="52"/>
  <c r="C1044" i="52"/>
  <c r="C1045" i="52"/>
  <c r="C1046" i="52"/>
  <c r="C1047" i="52"/>
  <c r="C1048" i="52"/>
  <c r="C1049" i="52"/>
  <c r="C1050" i="52"/>
  <c r="C1051" i="52"/>
  <c r="C1052" i="52"/>
  <c r="C1053" i="52"/>
  <c r="C1054" i="52"/>
  <c r="C1055" i="52"/>
  <c r="C1056" i="52"/>
  <c r="C1057" i="52"/>
  <c r="C1058" i="52"/>
  <c r="C1059" i="52"/>
  <c r="C1060" i="52"/>
  <c r="C1061" i="52"/>
  <c r="C1062" i="52"/>
  <c r="C1063" i="52"/>
  <c r="C1064" i="52"/>
  <c r="C1065" i="52"/>
  <c r="C1066" i="52"/>
  <c r="C1067" i="52"/>
  <c r="C1068" i="52"/>
  <c r="C1069" i="52"/>
  <c r="C1070" i="52"/>
  <c r="C1071" i="52"/>
  <c r="C1072" i="52"/>
  <c r="C1073" i="52"/>
  <c r="C1074" i="52"/>
  <c r="C1075" i="52"/>
  <c r="C1076" i="52"/>
  <c r="C1077" i="52"/>
  <c r="C1078" i="52"/>
  <c r="C1079" i="52"/>
  <c r="C1080" i="52"/>
  <c r="C1081" i="52"/>
  <c r="C1082" i="52"/>
  <c r="C1083" i="52"/>
  <c r="C1084" i="52"/>
  <c r="C1085" i="52"/>
  <c r="C1086" i="52"/>
  <c r="C1087" i="52"/>
  <c r="C1088" i="52"/>
  <c r="C1089" i="52"/>
  <c r="C1090" i="52"/>
  <c r="C1091" i="52"/>
  <c r="C1092" i="52"/>
  <c r="C1093" i="52"/>
  <c r="C1094" i="52"/>
  <c r="C1095" i="52"/>
  <c r="C1096" i="52"/>
  <c r="C1097" i="52"/>
  <c r="C1098" i="52"/>
  <c r="C1099" i="52"/>
  <c r="C1100" i="52"/>
  <c r="C1101" i="52"/>
  <c r="C1102" i="52"/>
  <c r="C1103" i="52"/>
  <c r="C1104" i="52"/>
  <c r="C1105" i="52"/>
  <c r="C1106" i="52"/>
  <c r="C1107" i="52"/>
  <c r="C1108" i="52"/>
  <c r="C1109" i="52"/>
  <c r="C1110" i="52"/>
  <c r="C1111" i="52"/>
  <c r="C1112" i="52"/>
  <c r="C1113" i="52"/>
  <c r="C1114" i="52"/>
  <c r="C1115" i="52"/>
  <c r="C1116" i="52"/>
  <c r="C1117" i="52"/>
  <c r="C1118" i="52"/>
  <c r="C1119" i="52"/>
  <c r="C1120" i="52"/>
  <c r="C1121" i="52"/>
  <c r="C1122" i="52"/>
  <c r="C1123" i="52"/>
  <c r="C1124" i="52"/>
  <c r="C1125" i="52"/>
  <c r="C1126" i="52"/>
  <c r="C1127" i="52"/>
  <c r="C1128" i="52"/>
  <c r="C1129" i="52"/>
  <c r="C1130" i="52"/>
  <c r="C1131" i="52"/>
  <c r="C1132" i="52"/>
  <c r="C1133" i="52"/>
  <c r="C1134" i="52"/>
  <c r="C1135" i="52"/>
  <c r="C1136" i="52"/>
  <c r="C1137" i="52"/>
  <c r="C1138" i="52"/>
  <c r="C1139" i="52"/>
  <c r="C1140" i="52"/>
  <c r="C1141" i="52"/>
  <c r="C1142" i="52"/>
  <c r="C1143" i="52"/>
  <c r="C1144" i="52"/>
  <c r="C1145" i="52"/>
  <c r="C1146" i="52"/>
  <c r="C1147" i="52"/>
  <c r="C1148" i="52"/>
  <c r="C1149" i="52"/>
  <c r="C1150" i="52"/>
  <c r="C1151" i="52"/>
  <c r="C1152" i="52"/>
  <c r="C1153" i="52"/>
  <c r="C1154" i="52"/>
  <c r="C1155" i="52"/>
  <c r="C1156" i="52"/>
  <c r="C1157" i="52"/>
  <c r="C1158" i="52"/>
  <c r="C1159" i="52"/>
  <c r="C1160" i="52"/>
  <c r="C1161" i="52"/>
  <c r="C1162" i="52"/>
  <c r="C1163" i="52"/>
  <c r="C1164" i="52"/>
  <c r="C1165" i="52"/>
  <c r="C1166" i="52"/>
  <c r="C1167" i="52"/>
  <c r="C1168" i="52"/>
  <c r="C1169" i="52"/>
  <c r="C1170" i="52"/>
  <c r="C1171" i="52"/>
  <c r="C1172" i="52"/>
  <c r="C1173" i="52"/>
  <c r="C1174" i="52"/>
  <c r="C1175" i="52"/>
  <c r="C1176" i="52"/>
  <c r="C1177" i="52"/>
  <c r="C1178" i="52"/>
  <c r="C1179" i="52"/>
  <c r="C1180" i="52"/>
  <c r="C1181" i="52"/>
  <c r="C1182" i="52"/>
  <c r="C1183" i="52"/>
  <c r="C1184" i="52"/>
  <c r="C1185" i="52"/>
  <c r="C1186" i="52"/>
  <c r="C1187" i="52"/>
  <c r="C1188" i="52"/>
  <c r="C1189" i="52"/>
  <c r="C1190" i="52"/>
  <c r="C1191" i="52"/>
  <c r="C1192" i="52"/>
  <c r="C1193" i="52"/>
  <c r="C1194" i="52"/>
  <c r="C1195" i="52"/>
  <c r="C1196" i="52"/>
  <c r="C1197" i="52"/>
  <c r="C1198" i="52"/>
  <c r="C1199" i="52"/>
  <c r="C1200" i="52"/>
  <c r="C1201" i="52"/>
  <c r="C1202" i="52"/>
  <c r="C1203" i="52"/>
  <c r="C1204" i="52"/>
  <c r="C1205" i="52"/>
  <c r="C1206" i="52"/>
  <c r="C1207" i="52"/>
  <c r="C1208" i="52"/>
  <c r="C1209" i="52"/>
  <c r="C1210" i="52"/>
  <c r="C1211" i="52"/>
  <c r="C1212" i="52"/>
  <c r="C1213" i="52"/>
  <c r="C1214" i="52"/>
  <c r="C1215" i="52"/>
  <c r="C1216" i="52"/>
  <c r="C1217" i="52"/>
  <c r="C1218" i="52"/>
  <c r="C1219" i="52"/>
  <c r="C1220" i="52"/>
  <c r="C1221" i="52"/>
  <c r="C1222" i="52"/>
  <c r="C1223" i="52"/>
  <c r="C1224" i="52"/>
  <c r="C1225" i="52"/>
  <c r="C1226" i="52"/>
  <c r="C1227" i="52"/>
  <c r="C1228" i="52"/>
  <c r="C1229" i="52"/>
  <c r="C1230" i="52"/>
  <c r="C1231" i="52"/>
  <c r="C1232" i="52"/>
  <c r="C1233" i="52"/>
  <c r="C1234" i="52"/>
  <c r="C1235" i="52"/>
  <c r="C1236" i="52"/>
  <c r="C1237" i="52"/>
  <c r="C1238" i="52"/>
  <c r="C1239" i="52"/>
  <c r="C1240" i="52"/>
  <c r="C1241" i="52"/>
  <c r="C1242" i="52"/>
  <c r="C1243" i="52"/>
  <c r="C1244" i="52"/>
  <c r="C1245" i="52"/>
  <c r="C1246" i="52"/>
  <c r="C1247" i="52"/>
  <c r="C1248" i="52"/>
  <c r="C1249" i="52"/>
  <c r="C1250" i="52"/>
  <c r="C1251" i="52"/>
  <c r="C1252" i="52"/>
  <c r="C1253" i="52"/>
  <c r="C1254" i="52"/>
  <c r="C1255" i="52"/>
  <c r="C1256" i="52"/>
  <c r="C1257" i="52"/>
  <c r="C1258" i="52"/>
  <c r="C1259" i="52"/>
  <c r="C1260" i="52"/>
  <c r="C1261" i="52"/>
  <c r="C1262" i="52"/>
  <c r="C1263" i="52"/>
  <c r="C1264" i="52"/>
  <c r="C1265" i="52"/>
  <c r="C1266" i="52"/>
  <c r="C1267" i="52"/>
  <c r="C1268" i="52"/>
  <c r="C1269" i="52"/>
  <c r="C1270" i="52"/>
  <c r="C1271" i="52"/>
  <c r="C1272" i="52"/>
  <c r="C1273" i="52"/>
  <c r="C1274" i="52"/>
  <c r="C1275" i="52"/>
  <c r="C1276" i="52"/>
  <c r="C1277" i="52"/>
  <c r="C1278" i="52"/>
  <c r="C1279" i="52"/>
  <c r="C1280" i="52"/>
  <c r="C1281" i="52"/>
  <c r="C1282" i="52"/>
  <c r="C1283" i="52"/>
  <c r="C1284" i="52"/>
  <c r="C1285" i="52"/>
  <c r="C1286" i="52"/>
  <c r="C1287" i="52"/>
  <c r="C1288" i="52"/>
  <c r="C1289" i="52"/>
  <c r="C1290" i="52"/>
  <c r="C1291" i="52"/>
  <c r="C1292" i="52"/>
  <c r="C1293" i="52"/>
  <c r="C1294" i="52"/>
  <c r="C1295" i="52"/>
  <c r="C1296" i="52"/>
  <c r="C1297" i="52"/>
  <c r="C1298" i="52"/>
  <c r="C1299" i="52"/>
  <c r="C1300" i="52"/>
  <c r="C1301" i="52"/>
  <c r="C1302" i="52"/>
  <c r="C1303" i="52"/>
  <c r="C1304" i="52"/>
  <c r="C1305" i="52"/>
  <c r="C1306" i="52"/>
  <c r="C1307" i="52"/>
  <c r="C1308" i="52"/>
  <c r="C1309" i="52"/>
  <c r="C2" i="52"/>
  <c r="L2" i="52" a="1"/>
  <c r="L2" i="52" s="1"/>
  <c r="L3" i="52" a="1"/>
  <c r="L3" i="52"/>
  <c r="L4" i="52" a="1"/>
  <c r="L4" i="52" s="1"/>
  <c r="L5" i="52" a="1"/>
  <c r="L5" i="52" s="1"/>
  <c r="L6" i="52" a="1"/>
  <c r="L6" i="52"/>
  <c r="L7" i="52" a="1"/>
  <c r="L7" i="52" s="1"/>
  <c r="L8" i="52" a="1"/>
  <c r="L8" i="52" s="1"/>
  <c r="L9" i="52" a="1"/>
  <c r="L9" i="52"/>
  <c r="L10" i="52" a="1"/>
  <c r="L10" i="52" s="1"/>
  <c r="L11" i="52" a="1"/>
  <c r="L11" i="52" s="1"/>
  <c r="L12" i="52" a="1"/>
  <c r="L12" i="52" s="1"/>
  <c r="L13" i="52" a="1"/>
  <c r="L13" i="52" s="1"/>
  <c r="L14" i="52" a="1"/>
  <c r="L14" i="52" s="1"/>
  <c r="L15" i="52" a="1"/>
  <c r="L15" i="52" s="1"/>
  <c r="L16" i="52" a="1"/>
  <c r="L16" i="52" s="1"/>
  <c r="L17" i="52" a="1"/>
  <c r="L17" i="52" s="1"/>
  <c r="L18" i="52" a="1"/>
  <c r="L18" i="52" s="1"/>
  <c r="L19" i="52" a="1"/>
  <c r="L19" i="52" s="1"/>
  <c r="L20" i="52" a="1"/>
  <c r="L20" i="52" s="1"/>
  <c r="L21" i="52" a="1"/>
  <c r="L21" i="52" s="1"/>
  <c r="L22" i="52" a="1"/>
  <c r="L22" i="52" s="1"/>
  <c r="L23" i="52" a="1"/>
  <c r="L23" i="52" s="1"/>
  <c r="L24" i="52" a="1"/>
  <c r="L24" i="52" s="1"/>
  <c r="L25" i="52" a="1"/>
  <c r="L25" i="52" s="1"/>
  <c r="L26" i="52" a="1"/>
  <c r="L26" i="52" s="1"/>
  <c r="L27" i="52" a="1"/>
  <c r="L27" i="52" s="1"/>
  <c r="L28" i="52" a="1"/>
  <c r="L28" i="52" s="1"/>
  <c r="L29" i="52" a="1"/>
  <c r="L29" i="52" s="1"/>
  <c r="L30" i="52" a="1"/>
  <c r="L30" i="52" s="1"/>
  <c r="L31" i="52" a="1"/>
  <c r="L31" i="52" s="1"/>
  <c r="L32" i="52" a="1"/>
  <c r="L32" i="52" s="1"/>
  <c r="L33" i="52" a="1"/>
  <c r="L33" i="52" s="1"/>
  <c r="L34" i="52" a="1"/>
  <c r="L34" i="52" s="1"/>
  <c r="L35" i="52" a="1"/>
  <c r="L35" i="52" s="1"/>
  <c r="L36" i="52" a="1"/>
  <c r="L36" i="52" s="1"/>
  <c r="L37" i="52" a="1"/>
  <c r="L37" i="52" s="1"/>
  <c r="L38" i="52" a="1"/>
  <c r="L38" i="52" s="1"/>
  <c r="L39" i="52" a="1"/>
  <c r="L39" i="52" s="1"/>
  <c r="L40" i="52" a="1"/>
  <c r="L40" i="52" s="1"/>
  <c r="L41" i="52" a="1"/>
  <c r="L41" i="52" s="1"/>
  <c r="L42" i="52" a="1"/>
  <c r="L42" i="52" s="1"/>
  <c r="L43" i="52" a="1"/>
  <c r="L43" i="52" s="1"/>
  <c r="L44" i="52" a="1"/>
  <c r="L44" i="52" s="1"/>
  <c r="L45" i="52" a="1"/>
  <c r="L45" i="52" s="1"/>
  <c r="L46" i="52" a="1"/>
  <c r="L46" i="52" s="1"/>
  <c r="L47" i="52" a="1"/>
  <c r="L47" i="52" s="1"/>
  <c r="L48" i="52" a="1"/>
  <c r="L48" i="52" s="1"/>
  <c r="L49" i="52" a="1"/>
  <c r="L49" i="52" s="1"/>
  <c r="L50" i="52" a="1"/>
  <c r="L50" i="52" s="1"/>
  <c r="L51" i="52" a="1"/>
  <c r="L51" i="52" s="1"/>
  <c r="L52" i="52" a="1"/>
  <c r="L52" i="52" s="1"/>
  <c r="L53" i="52" a="1"/>
  <c r="L53" i="52" s="1"/>
  <c r="L54" i="52" a="1"/>
  <c r="L54" i="52" s="1"/>
  <c r="L55" i="52" a="1"/>
  <c r="L55" i="52" s="1"/>
  <c r="L56" i="52" a="1"/>
  <c r="L56" i="52" s="1"/>
  <c r="L57" i="52" a="1"/>
  <c r="L57" i="52" s="1"/>
  <c r="L58" i="52" a="1"/>
  <c r="L58" i="52" s="1"/>
  <c r="L59" i="52" a="1"/>
  <c r="L59" i="52" s="1"/>
  <c r="L60" i="52" a="1"/>
  <c r="L60" i="52" s="1"/>
  <c r="L61" i="52" a="1"/>
  <c r="L61" i="52" s="1"/>
  <c r="L62" i="52" a="1"/>
  <c r="L62" i="52" s="1"/>
  <c r="L63" i="52" a="1"/>
  <c r="L63" i="52" s="1"/>
  <c r="L64" i="52" a="1"/>
  <c r="L64" i="52" s="1"/>
  <c r="L65" i="52" a="1"/>
  <c r="L65" i="52" s="1"/>
  <c r="L66" i="52" a="1"/>
  <c r="L66" i="52" s="1"/>
  <c r="L67" i="52" a="1"/>
  <c r="L67" i="52" s="1"/>
  <c r="L68" i="52" a="1"/>
  <c r="L68" i="52" s="1"/>
  <c r="L69" i="52" a="1"/>
  <c r="L69" i="52" s="1"/>
  <c r="L70" i="52" a="1"/>
  <c r="L70" i="52" s="1"/>
  <c r="L71" i="52" a="1"/>
  <c r="L71" i="52" s="1"/>
  <c r="L72" i="52" a="1"/>
  <c r="L72" i="52" s="1"/>
  <c r="L73" i="52" a="1"/>
  <c r="L73" i="52" s="1"/>
  <c r="L74" i="52" a="1"/>
  <c r="L74" i="52" s="1"/>
  <c r="L75" i="52" a="1"/>
  <c r="L75" i="52" s="1"/>
  <c r="L76" i="52" a="1"/>
  <c r="L76" i="52" s="1"/>
  <c r="L77" i="52" a="1"/>
  <c r="L77" i="52" s="1"/>
  <c r="L78" i="52" a="1"/>
  <c r="L78" i="52" s="1"/>
  <c r="L79" i="52" a="1"/>
  <c r="L79" i="52" s="1"/>
  <c r="L80" i="52" a="1"/>
  <c r="L80" i="52" s="1"/>
  <c r="L81" i="52" a="1"/>
  <c r="L81" i="52" s="1"/>
  <c r="L82" i="52" a="1"/>
  <c r="L82" i="52" s="1"/>
  <c r="L83" i="52" a="1"/>
  <c r="L83" i="52" s="1"/>
  <c r="L84" i="52" a="1"/>
  <c r="L84" i="52" s="1"/>
  <c r="L85" i="52" a="1"/>
  <c r="L85" i="52" s="1"/>
  <c r="L86" i="52" a="1"/>
  <c r="L86" i="52" s="1"/>
  <c r="L87" i="52" a="1"/>
  <c r="L87" i="52" s="1"/>
  <c r="L88" i="52" a="1"/>
  <c r="L88" i="52" s="1"/>
  <c r="L89" i="52" a="1"/>
  <c r="L89" i="52" s="1"/>
  <c r="L90" i="52" a="1"/>
  <c r="L90" i="52" s="1"/>
  <c r="L91" i="52" a="1"/>
  <c r="L91" i="52" s="1"/>
  <c r="L92" i="52" a="1"/>
  <c r="L92" i="52" s="1"/>
  <c r="L93" i="52" a="1"/>
  <c r="L93" i="52" s="1"/>
  <c r="L94" i="52" a="1"/>
  <c r="L94" i="52" s="1"/>
  <c r="L95" i="52" a="1"/>
  <c r="L95" i="52" s="1"/>
  <c r="L96" i="52" a="1"/>
  <c r="L96" i="52" s="1"/>
  <c r="L97" i="52" a="1"/>
  <c r="L97" i="52" s="1"/>
  <c r="L98" i="52" a="1"/>
  <c r="L98" i="52" s="1"/>
  <c r="L99" i="52" a="1"/>
  <c r="L99" i="52" s="1"/>
  <c r="L100" i="52" a="1"/>
  <c r="L100" i="52" s="1"/>
  <c r="L101" i="52" a="1"/>
  <c r="L101" i="52" s="1"/>
  <c r="L102" i="52" a="1"/>
  <c r="L102" i="52" s="1"/>
  <c r="L103" i="52" a="1"/>
  <c r="L103" i="52" s="1"/>
  <c r="L104" i="52" a="1"/>
  <c r="L104" i="52" s="1"/>
  <c r="L105" i="52" a="1"/>
  <c r="L105" i="52" s="1"/>
  <c r="L106" i="52" a="1"/>
  <c r="L106" i="52" s="1"/>
  <c r="L107" i="52" a="1"/>
  <c r="L107" i="52" s="1"/>
  <c r="L108" i="52" a="1"/>
  <c r="L108" i="52" s="1"/>
  <c r="L109" i="52" a="1"/>
  <c r="L109" i="52" s="1"/>
  <c r="L110" i="52" a="1"/>
  <c r="L110" i="52" s="1"/>
  <c r="L111" i="52" a="1"/>
  <c r="L111" i="52" s="1"/>
  <c r="L112" i="52" a="1"/>
  <c r="L112" i="52" s="1"/>
  <c r="L113" i="52" a="1"/>
  <c r="L113" i="52" s="1"/>
  <c r="L114" i="52" a="1"/>
  <c r="L114" i="52" s="1"/>
  <c r="L115" i="52" a="1"/>
  <c r="L115" i="52" s="1"/>
  <c r="L116" i="52" a="1"/>
  <c r="L116" i="52" s="1"/>
  <c r="L117" i="52" a="1"/>
  <c r="L117" i="52" s="1"/>
  <c r="L118" i="52" a="1"/>
  <c r="L118" i="52" s="1"/>
  <c r="L119" i="52" a="1"/>
  <c r="L119" i="52" s="1"/>
  <c r="L120" i="52" a="1"/>
  <c r="L120" i="52" s="1"/>
  <c r="L121" i="52" a="1"/>
  <c r="L121" i="52" s="1"/>
  <c r="L122" i="52" a="1"/>
  <c r="L122" i="52" s="1"/>
  <c r="L123" i="52" a="1"/>
  <c r="L123" i="52" s="1"/>
  <c r="L124" i="52" a="1"/>
  <c r="L124" i="52" s="1"/>
  <c r="L125" i="52" a="1"/>
  <c r="L125" i="52" s="1"/>
  <c r="L126" i="52" a="1"/>
  <c r="L126" i="52" s="1"/>
  <c r="L127" i="52" a="1"/>
  <c r="L127" i="52" s="1"/>
  <c r="L128" i="52" a="1"/>
  <c r="L128" i="52" s="1"/>
  <c r="L129" i="52" a="1"/>
  <c r="L129" i="52" s="1"/>
  <c r="L130" i="52" a="1"/>
  <c r="L130" i="52" s="1"/>
  <c r="L131" i="52" a="1"/>
  <c r="L131" i="52" s="1"/>
  <c r="L132" i="52" a="1"/>
  <c r="L132" i="52" s="1"/>
  <c r="L133" i="52" a="1"/>
  <c r="L133" i="52" s="1"/>
  <c r="L134" i="52" a="1"/>
  <c r="L134" i="52" s="1"/>
  <c r="L135" i="52" a="1"/>
  <c r="L135" i="52" s="1"/>
  <c r="L136" i="52" a="1"/>
  <c r="L136" i="52" s="1"/>
  <c r="L137" i="52" a="1"/>
  <c r="L137" i="52" s="1"/>
  <c r="L138" i="52" a="1"/>
  <c r="L138" i="52" s="1"/>
  <c r="L139" i="52" a="1"/>
  <c r="L139" i="52" s="1"/>
  <c r="L140" i="52" a="1"/>
  <c r="L140" i="52" s="1"/>
  <c r="L141" i="52" a="1"/>
  <c r="L141" i="52" s="1"/>
  <c r="L142" i="52" a="1"/>
  <c r="L142" i="52" s="1"/>
  <c r="L143" i="52" a="1"/>
  <c r="L143" i="52" s="1"/>
  <c r="L144" i="52" a="1"/>
  <c r="L144" i="52" s="1"/>
  <c r="L145" i="52" a="1"/>
  <c r="L145" i="52" s="1"/>
  <c r="L146" i="52" a="1"/>
  <c r="L146" i="52" s="1"/>
  <c r="L147" i="52" a="1"/>
  <c r="L147" i="52" s="1"/>
  <c r="L148" i="52" a="1"/>
  <c r="L148" i="52" s="1"/>
  <c r="L149" i="52" a="1"/>
  <c r="L149" i="52" s="1"/>
  <c r="L150" i="52" a="1"/>
  <c r="L150" i="52" s="1"/>
  <c r="L151" i="52" a="1"/>
  <c r="L151" i="52" s="1"/>
  <c r="L152" i="52" a="1"/>
  <c r="L152" i="52" s="1"/>
  <c r="L153" i="52" a="1"/>
  <c r="L153" i="52" s="1"/>
  <c r="L154" i="52" a="1"/>
  <c r="L154" i="52" s="1"/>
  <c r="L155" i="52" a="1"/>
  <c r="L155" i="52" s="1"/>
  <c r="L156" i="52" a="1"/>
  <c r="L156" i="52" s="1"/>
  <c r="L157" i="52" a="1"/>
  <c r="L157" i="52" s="1"/>
  <c r="L158" i="52" a="1"/>
  <c r="L158" i="52" s="1"/>
  <c r="L159" i="52" a="1"/>
  <c r="L159" i="52" s="1"/>
  <c r="L160" i="52" a="1"/>
  <c r="L160" i="52" s="1"/>
  <c r="L161" i="52" a="1"/>
  <c r="L161" i="52" s="1"/>
  <c r="L162" i="52" a="1"/>
  <c r="L162" i="52" s="1"/>
  <c r="L163" i="52" a="1"/>
  <c r="L163" i="52" s="1"/>
  <c r="L164" i="52" a="1"/>
  <c r="L164" i="52" s="1"/>
  <c r="L165" i="52" a="1"/>
  <c r="L165" i="52" s="1"/>
  <c r="L166" i="52" a="1"/>
  <c r="L166" i="52" s="1"/>
  <c r="L167" i="52" a="1"/>
  <c r="L167" i="52" s="1"/>
  <c r="L168" i="52" a="1"/>
  <c r="L168" i="52" s="1"/>
  <c r="L169" i="52" a="1"/>
  <c r="L169" i="52" s="1"/>
  <c r="L170" i="52" a="1"/>
  <c r="L170" i="52" s="1"/>
  <c r="L171" i="52" a="1"/>
  <c r="L171" i="52" s="1"/>
  <c r="L172" i="52" a="1"/>
  <c r="L172" i="52" s="1"/>
  <c r="L173" i="52" a="1"/>
  <c r="L173" i="52" s="1"/>
  <c r="L174" i="52" a="1"/>
  <c r="L174" i="52" s="1"/>
  <c r="L175" i="52" a="1"/>
  <c r="L175" i="52" s="1"/>
  <c r="L176" i="52" a="1"/>
  <c r="L176" i="52" s="1"/>
  <c r="L177" i="52" a="1"/>
  <c r="L177" i="52" s="1"/>
  <c r="L178" i="52" a="1"/>
  <c r="L178" i="52" s="1"/>
  <c r="L179" i="52" a="1"/>
  <c r="L179" i="52" s="1"/>
  <c r="L180" i="52" a="1"/>
  <c r="L180" i="52" s="1"/>
  <c r="L181" i="52" a="1"/>
  <c r="L181" i="52" s="1"/>
  <c r="L182" i="52" a="1"/>
  <c r="L182" i="52" s="1"/>
  <c r="L183" i="52" a="1"/>
  <c r="L183" i="52" s="1"/>
  <c r="L184" i="52" a="1"/>
  <c r="L184" i="52" s="1"/>
  <c r="L185" i="52" a="1"/>
  <c r="L185" i="52" s="1"/>
  <c r="L186" i="52" a="1"/>
  <c r="L186" i="52" s="1"/>
  <c r="L187" i="52" a="1"/>
  <c r="L187" i="52" s="1"/>
  <c r="L188" i="52" a="1"/>
  <c r="L188" i="52" s="1"/>
  <c r="L189" i="52" a="1"/>
  <c r="L189" i="52" s="1"/>
  <c r="L190" i="52" a="1"/>
  <c r="L190" i="52" s="1"/>
  <c r="L191" i="52" a="1"/>
  <c r="L191" i="52" s="1"/>
  <c r="L192" i="52" a="1"/>
  <c r="L192" i="52" s="1"/>
  <c r="L193" i="52" a="1"/>
  <c r="L193" i="52" s="1"/>
  <c r="L194" i="52" a="1"/>
  <c r="L194" i="52" s="1"/>
  <c r="L195" i="52" a="1"/>
  <c r="L195" i="52" s="1"/>
  <c r="L196" i="52" a="1"/>
  <c r="L196" i="52" s="1"/>
  <c r="L197" i="52" a="1"/>
  <c r="L197" i="52" s="1"/>
  <c r="L198" i="52" a="1"/>
  <c r="L198" i="52" s="1"/>
  <c r="L199" i="52" a="1"/>
  <c r="L199" i="52" s="1"/>
  <c r="L200" i="52" a="1"/>
  <c r="L200" i="52" s="1"/>
  <c r="L201" i="52" a="1"/>
  <c r="L201" i="52" s="1"/>
  <c r="L202" i="52" a="1"/>
  <c r="L202" i="52" s="1"/>
  <c r="L203" i="52" a="1"/>
  <c r="L203" i="52" s="1"/>
  <c r="L204" i="52" a="1"/>
  <c r="L204" i="52" s="1"/>
  <c r="L205" i="52" a="1"/>
  <c r="L205" i="52" s="1"/>
  <c r="L206" i="52" a="1"/>
  <c r="L206" i="52" s="1"/>
  <c r="L207" i="52" a="1"/>
  <c r="L207" i="52" s="1"/>
  <c r="L208" i="52" a="1"/>
  <c r="L208" i="52" s="1"/>
  <c r="L209" i="52" a="1"/>
  <c r="L209" i="52" s="1"/>
  <c r="L210" i="52" a="1"/>
  <c r="L210" i="52" s="1"/>
  <c r="L211" i="52" a="1"/>
  <c r="L211" i="52" s="1"/>
  <c r="L212" i="52" a="1"/>
  <c r="L212" i="52" s="1"/>
  <c r="L213" i="52" a="1"/>
  <c r="L213" i="52" s="1"/>
  <c r="L214" i="52" a="1"/>
  <c r="L214" i="52" s="1"/>
  <c r="L215" i="52" a="1"/>
  <c r="L215" i="52" s="1"/>
  <c r="L216" i="52" a="1"/>
  <c r="L216" i="52" s="1"/>
  <c r="L217" i="52" a="1"/>
  <c r="L217" i="52" s="1"/>
  <c r="L218" i="52" a="1"/>
  <c r="L218" i="52" s="1"/>
  <c r="L219" i="52" a="1"/>
  <c r="L219" i="52" s="1"/>
  <c r="L220" i="52" a="1"/>
  <c r="L220" i="52" s="1"/>
  <c r="L221" i="52" a="1"/>
  <c r="L221" i="52" s="1"/>
  <c r="L222" i="52" a="1"/>
  <c r="L222" i="52" s="1"/>
  <c r="L223" i="52" a="1"/>
  <c r="L223" i="52" s="1"/>
  <c r="L224" i="52" a="1"/>
  <c r="L224" i="52" s="1"/>
  <c r="L225" i="52" a="1"/>
  <c r="L225" i="52" s="1"/>
  <c r="L226" i="52" a="1"/>
  <c r="L226" i="52" s="1"/>
  <c r="L227" i="52" a="1"/>
  <c r="L227" i="52" s="1"/>
  <c r="L228" i="52" a="1"/>
  <c r="L228" i="52" s="1"/>
  <c r="L229" i="52" a="1"/>
  <c r="L229" i="52" s="1"/>
  <c r="L230" i="52" a="1"/>
  <c r="L230" i="52" s="1"/>
  <c r="L231" i="52" a="1"/>
  <c r="L231" i="52" s="1"/>
  <c r="L232" i="52" a="1"/>
  <c r="L232" i="52" s="1"/>
  <c r="L233" i="52" a="1"/>
  <c r="L233" i="52" s="1"/>
  <c r="L234" i="52" a="1"/>
  <c r="L234" i="52" s="1"/>
  <c r="L235" i="52" a="1"/>
  <c r="L235" i="52" s="1"/>
  <c r="L236" i="52" a="1"/>
  <c r="L236" i="52" s="1"/>
  <c r="L237" i="52" a="1"/>
  <c r="L237" i="52" s="1"/>
  <c r="L238" i="52" a="1"/>
  <c r="L238" i="52" s="1"/>
  <c r="L239" i="52" a="1"/>
  <c r="L239" i="52" s="1"/>
  <c r="L240" i="52" a="1"/>
  <c r="L240" i="52" s="1"/>
  <c r="L241" i="52" a="1"/>
  <c r="L241" i="52" s="1"/>
  <c r="L242" i="52" a="1"/>
  <c r="L242" i="52" s="1"/>
  <c r="L243" i="52" a="1"/>
  <c r="L243" i="52" s="1"/>
  <c r="L244" i="52" a="1"/>
  <c r="L244" i="52" s="1"/>
  <c r="L245" i="52" a="1"/>
  <c r="L245" i="52" s="1"/>
  <c r="L246" i="52" a="1"/>
  <c r="L246" i="52" s="1"/>
  <c r="L247" i="52" a="1"/>
  <c r="L247" i="52" s="1"/>
  <c r="L248" i="52" a="1"/>
  <c r="L248" i="52" s="1"/>
  <c r="L249" i="52" a="1"/>
  <c r="L249" i="52"/>
  <c r="L250" i="52" a="1"/>
  <c r="L250" i="52" s="1"/>
  <c r="L251" i="52" a="1"/>
  <c r="L251" i="52" s="1"/>
  <c r="L252" i="52" a="1"/>
  <c r="L252" i="52" s="1"/>
  <c r="L253" i="52" a="1"/>
  <c r="L253" i="52" s="1"/>
  <c r="L254" i="52" a="1"/>
  <c r="L254" i="52" s="1"/>
  <c r="L255" i="52" a="1"/>
  <c r="L255" i="52" s="1"/>
  <c r="L256" i="52" a="1"/>
  <c r="L256" i="52" s="1"/>
  <c r="L257" i="52" a="1"/>
  <c r="L257" i="52" s="1"/>
  <c r="L258" i="52" a="1"/>
  <c r="L258" i="52" s="1"/>
  <c r="L259" i="52" a="1"/>
  <c r="L259" i="52" s="1"/>
  <c r="L260" i="52" a="1"/>
  <c r="L260" i="52" s="1"/>
  <c r="L261" i="52" a="1"/>
  <c r="L261" i="52"/>
  <c r="L262" i="52" a="1"/>
  <c r="L262" i="52" s="1"/>
  <c r="L263" i="52" a="1"/>
  <c r="L263" i="52" s="1"/>
  <c r="L264" i="52" a="1"/>
  <c r="L264" i="52" s="1"/>
  <c r="L265" i="52" a="1"/>
  <c r="L265" i="52" s="1"/>
  <c r="L266" i="52" a="1"/>
  <c r="L266" i="52" s="1"/>
  <c r="L267" i="52" a="1"/>
  <c r="L267" i="52" s="1"/>
  <c r="L268" i="52" a="1"/>
  <c r="L268" i="52" s="1"/>
  <c r="L269" i="52" a="1"/>
  <c r="L269" i="52" s="1"/>
  <c r="L270" i="52" a="1"/>
  <c r="L270" i="52" s="1"/>
  <c r="L271" i="52" a="1"/>
  <c r="L271" i="52" s="1"/>
  <c r="L272" i="52" a="1"/>
  <c r="L272" i="52" s="1"/>
  <c r="L273" i="52" a="1"/>
  <c r="L273" i="52"/>
  <c r="L274" i="52" a="1"/>
  <c r="L274" i="52" s="1"/>
  <c r="L275" i="52" a="1"/>
  <c r="L275" i="52" s="1"/>
  <c r="L276" i="52" a="1"/>
  <c r="L276" i="52" s="1"/>
  <c r="L277" i="52" a="1"/>
  <c r="L277" i="52" s="1"/>
  <c r="L278" i="52" a="1"/>
  <c r="L278" i="52" s="1"/>
  <c r="L279" i="52" a="1"/>
  <c r="L279" i="52" s="1"/>
  <c r="L280" i="52" a="1"/>
  <c r="L280" i="52" s="1"/>
  <c r="L281" i="52" a="1"/>
  <c r="L281" i="52" s="1"/>
  <c r="L282" i="52" a="1"/>
  <c r="L282" i="52" s="1"/>
  <c r="L283" i="52" a="1"/>
  <c r="L283" i="52" s="1"/>
  <c r="L284" i="52" a="1"/>
  <c r="L284" i="52" s="1"/>
  <c r="L285" i="52" a="1"/>
  <c r="L285" i="52"/>
  <c r="L286" i="52" a="1"/>
  <c r="L286" i="52" s="1"/>
  <c r="L287" i="52" a="1"/>
  <c r="L287" i="52" s="1"/>
  <c r="L288" i="52" a="1"/>
  <c r="L288" i="52" s="1"/>
  <c r="L289" i="52" a="1"/>
  <c r="L289" i="52" s="1"/>
  <c r="L290" i="52" a="1"/>
  <c r="L290" i="52" s="1"/>
  <c r="L291" i="52" a="1"/>
  <c r="L291" i="52" s="1"/>
  <c r="L292" i="52" a="1"/>
  <c r="L292" i="52" s="1"/>
  <c r="L293" i="52" a="1"/>
  <c r="L293" i="52" s="1"/>
  <c r="L294" i="52" a="1"/>
  <c r="L294" i="52" s="1"/>
  <c r="L295" i="52" a="1"/>
  <c r="L295" i="52" s="1"/>
  <c r="L296" i="52" a="1"/>
  <c r="L296" i="52" s="1"/>
  <c r="L297" i="52" a="1"/>
  <c r="L297" i="52"/>
  <c r="L298" i="52" a="1"/>
  <c r="L298" i="52" s="1"/>
  <c r="L299" i="52" a="1"/>
  <c r="L299" i="52" s="1"/>
  <c r="L300" i="52" a="1"/>
  <c r="L300" i="52" s="1"/>
  <c r="L301" i="52" a="1"/>
  <c r="L301" i="52" s="1"/>
  <c r="L302" i="52" a="1"/>
  <c r="L302" i="52" s="1"/>
  <c r="L303" i="52" a="1"/>
  <c r="L303" i="52" s="1"/>
  <c r="L304" i="52" a="1"/>
  <c r="L304" i="52" s="1"/>
  <c r="L305" i="52" a="1"/>
  <c r="L305" i="52" s="1"/>
  <c r="L306" i="52" a="1"/>
  <c r="L306" i="52" s="1"/>
  <c r="L307" i="52" a="1"/>
  <c r="L307" i="52" s="1"/>
  <c r="L308" i="52" a="1"/>
  <c r="L308" i="52" s="1"/>
  <c r="L309" i="52" a="1"/>
  <c r="L309" i="52"/>
  <c r="L310" i="52" a="1"/>
  <c r="L310" i="52" s="1"/>
  <c r="L311" i="52" a="1"/>
  <c r="L311" i="52" s="1"/>
  <c r="L312" i="52" a="1"/>
  <c r="L312" i="52" s="1"/>
  <c r="L313" i="52" a="1"/>
  <c r="L313" i="52" s="1"/>
  <c r="L314" i="52" a="1"/>
  <c r="L314" i="52" s="1"/>
  <c r="L315" i="52" a="1"/>
  <c r="L315" i="52" s="1"/>
  <c r="L316" i="52" a="1"/>
  <c r="L316" i="52" s="1"/>
  <c r="L317" i="52" a="1"/>
  <c r="L317" i="52" s="1"/>
  <c r="L318" i="52" a="1"/>
  <c r="L318" i="52" s="1"/>
  <c r="L319" i="52" a="1"/>
  <c r="L319" i="52" s="1"/>
  <c r="L320" i="52" a="1"/>
  <c r="L320" i="52" s="1"/>
  <c r="L321" i="52" a="1"/>
  <c r="L321" i="52"/>
  <c r="L322" i="52" a="1"/>
  <c r="L322" i="52" s="1"/>
  <c r="L323" i="52" a="1"/>
  <c r="L323" i="52" s="1"/>
  <c r="L324" i="52" a="1"/>
  <c r="L324" i="52" s="1"/>
  <c r="L325" i="52" a="1"/>
  <c r="L325" i="52" s="1"/>
  <c r="L326" i="52" a="1"/>
  <c r="L326" i="52" s="1"/>
  <c r="L327" i="52" a="1"/>
  <c r="L327" i="52" s="1"/>
  <c r="L328" i="52" a="1"/>
  <c r="L328" i="52" s="1"/>
  <c r="L329" i="52" a="1"/>
  <c r="L329" i="52" s="1"/>
  <c r="L330" i="52" a="1"/>
  <c r="L330" i="52" s="1"/>
  <c r="L331" i="52" a="1"/>
  <c r="L331" i="52" s="1"/>
  <c r="L332" i="52" a="1"/>
  <c r="L332" i="52" s="1"/>
  <c r="L333" i="52" a="1"/>
  <c r="L333" i="52"/>
  <c r="L334" i="52" a="1"/>
  <c r="L334" i="52" s="1"/>
  <c r="L335" i="52" a="1"/>
  <c r="L335" i="52" s="1"/>
  <c r="L336" i="52" a="1"/>
  <c r="L336" i="52" s="1"/>
  <c r="L337" i="52" a="1"/>
  <c r="L337" i="52" s="1"/>
  <c r="L338" i="52" a="1"/>
  <c r="L338" i="52" s="1"/>
  <c r="L339" i="52" a="1"/>
  <c r="L339" i="52" s="1"/>
  <c r="L340" i="52" a="1"/>
  <c r="L340" i="52" s="1"/>
  <c r="L341" i="52" a="1"/>
  <c r="L341" i="52" s="1"/>
  <c r="L342" i="52" a="1"/>
  <c r="L342" i="52" s="1"/>
  <c r="L343" i="52" a="1"/>
  <c r="L343" i="52" s="1"/>
  <c r="L344" i="52" a="1"/>
  <c r="L344" i="52" s="1"/>
  <c r="L345" i="52" a="1"/>
  <c r="L345" i="52"/>
  <c r="L346" i="52" a="1"/>
  <c r="L346" i="52" s="1"/>
  <c r="L347" i="52" a="1"/>
  <c r="L347" i="52" s="1"/>
  <c r="L348" i="52" a="1"/>
  <c r="L348" i="52" s="1"/>
  <c r="L349" i="52" a="1"/>
  <c r="L349" i="52" s="1"/>
  <c r="L350" i="52" a="1"/>
  <c r="L350" i="52" s="1"/>
  <c r="L351" i="52" a="1"/>
  <c r="L351" i="52" s="1"/>
  <c r="L352" i="52" a="1"/>
  <c r="L352" i="52" s="1"/>
  <c r="L353" i="52" a="1"/>
  <c r="L353" i="52" s="1"/>
  <c r="L354" i="52" a="1"/>
  <c r="L354" i="52" s="1"/>
  <c r="L355" i="52" a="1"/>
  <c r="L355" i="52" s="1"/>
  <c r="L356" i="52" a="1"/>
  <c r="L356" i="52" s="1"/>
  <c r="L357" i="52" a="1"/>
  <c r="L357" i="52"/>
  <c r="L358" i="52" a="1"/>
  <c r="L358" i="52" s="1"/>
  <c r="L359" i="52" a="1"/>
  <c r="L359" i="52" s="1"/>
  <c r="L360" i="52" a="1"/>
  <c r="L360" i="52" s="1"/>
  <c r="L361" i="52" a="1"/>
  <c r="L361" i="52" s="1"/>
  <c r="L362" i="52" a="1"/>
  <c r="L362" i="52" s="1"/>
  <c r="L363" i="52" a="1"/>
  <c r="L363" i="52" s="1"/>
  <c r="L364" i="52" a="1"/>
  <c r="L364" i="52" s="1"/>
  <c r="L365" i="52" a="1"/>
  <c r="L365" i="52" s="1"/>
  <c r="L366" i="52" a="1"/>
  <c r="L366" i="52" s="1"/>
  <c r="L367" i="52" a="1"/>
  <c r="L367" i="52" s="1"/>
  <c r="L368" i="52" a="1"/>
  <c r="L368" i="52" s="1"/>
  <c r="L369" i="52" a="1"/>
  <c r="L369" i="52"/>
  <c r="L370" i="52" a="1"/>
  <c r="L370" i="52" s="1"/>
  <c r="L371" i="52" a="1"/>
  <c r="L371" i="52" s="1"/>
  <c r="L372" i="52" a="1"/>
  <c r="L372" i="52" s="1"/>
  <c r="L373" i="52" a="1"/>
  <c r="L373" i="52" s="1"/>
  <c r="L374" i="52" a="1"/>
  <c r="L374" i="52" s="1"/>
  <c r="L375" i="52" a="1"/>
  <c r="L375" i="52" s="1"/>
  <c r="L376" i="52" a="1"/>
  <c r="L376" i="52" s="1"/>
  <c r="L377" i="52" a="1"/>
  <c r="L377" i="52" s="1"/>
  <c r="L378" i="52" a="1"/>
  <c r="L378" i="52" s="1"/>
  <c r="L379" i="52" a="1"/>
  <c r="L379" i="52" s="1"/>
  <c r="L380" i="52" a="1"/>
  <c r="L380" i="52" s="1"/>
  <c r="L381" i="52" a="1"/>
  <c r="L381" i="52"/>
  <c r="L382" i="52" a="1"/>
  <c r="L382" i="52" s="1"/>
  <c r="L383" i="52" a="1"/>
  <c r="L383" i="52" s="1"/>
  <c r="L384" i="52" a="1"/>
  <c r="L384" i="52" s="1"/>
  <c r="L385" i="52" a="1"/>
  <c r="L385" i="52" s="1"/>
  <c r="L386" i="52" a="1"/>
  <c r="L386" i="52" s="1"/>
  <c r="L387" i="52" a="1"/>
  <c r="L387" i="52" s="1"/>
  <c r="L388" i="52" a="1"/>
  <c r="L388" i="52" s="1"/>
  <c r="L389" i="52" a="1"/>
  <c r="L389" i="52" s="1"/>
  <c r="L390" i="52" a="1"/>
  <c r="L390" i="52" s="1"/>
  <c r="L391" i="52" a="1"/>
  <c r="L391" i="52" s="1"/>
  <c r="L392" i="52" a="1"/>
  <c r="L392" i="52" s="1"/>
  <c r="L393" i="52" a="1"/>
  <c r="L393" i="52"/>
  <c r="L394" i="52" a="1"/>
  <c r="L394" i="52" s="1"/>
  <c r="L395" i="52" a="1"/>
  <c r="L395" i="52" s="1"/>
  <c r="L396" i="52" a="1"/>
  <c r="L396" i="52" s="1"/>
  <c r="L397" i="52" a="1"/>
  <c r="L397" i="52" s="1"/>
  <c r="L398" i="52" a="1"/>
  <c r="L398" i="52" s="1"/>
  <c r="L399" i="52" a="1"/>
  <c r="L399" i="52" s="1"/>
  <c r="L400" i="52" a="1"/>
  <c r="L400" i="52" s="1"/>
  <c r="L401" i="52" a="1"/>
  <c r="L401" i="52" s="1"/>
  <c r="L402" i="52" a="1"/>
  <c r="L402" i="52" s="1"/>
  <c r="L403" i="52" a="1"/>
  <c r="L403" i="52" s="1"/>
  <c r="L404" i="52" a="1"/>
  <c r="L404" i="52" s="1"/>
  <c r="L405" i="52" a="1"/>
  <c r="L405" i="52"/>
  <c r="L406" i="52" a="1"/>
  <c r="L406" i="52" s="1"/>
  <c r="L407" i="52" a="1"/>
  <c r="L407" i="52" s="1"/>
  <c r="L408" i="52" a="1"/>
  <c r="L408" i="52" s="1"/>
  <c r="L409" i="52" a="1"/>
  <c r="L409" i="52" s="1"/>
  <c r="L410" i="52" a="1"/>
  <c r="L410" i="52" s="1"/>
  <c r="L411" i="52" a="1"/>
  <c r="L411" i="52" s="1"/>
  <c r="L412" i="52" a="1"/>
  <c r="L412" i="52" s="1"/>
  <c r="L413" i="52" a="1"/>
  <c r="L413" i="52" s="1"/>
  <c r="L414" i="52" a="1"/>
  <c r="L414" i="52" s="1"/>
  <c r="L415" i="52" a="1"/>
  <c r="L415" i="52" s="1"/>
  <c r="L416" i="52" a="1"/>
  <c r="L416" i="52" s="1"/>
  <c r="L417" i="52" a="1"/>
  <c r="L417" i="52"/>
  <c r="L418" i="52" a="1"/>
  <c r="L418" i="52" s="1"/>
  <c r="L419" i="52" a="1"/>
  <c r="L419" i="52" s="1"/>
  <c r="L420" i="52" a="1"/>
  <c r="L420" i="52" s="1"/>
  <c r="L421" i="52" a="1"/>
  <c r="L421" i="52" s="1"/>
  <c r="L422" i="52" a="1"/>
  <c r="L422" i="52" s="1"/>
  <c r="L423" i="52" a="1"/>
  <c r="L423" i="52" s="1"/>
  <c r="L424" i="52" a="1"/>
  <c r="L424" i="52" s="1"/>
  <c r="L425" i="52" a="1"/>
  <c r="L425" i="52" s="1"/>
  <c r="L426" i="52" a="1"/>
  <c r="L426" i="52" s="1"/>
  <c r="L427" i="52" a="1"/>
  <c r="L427" i="52" s="1"/>
  <c r="L428" i="52" a="1"/>
  <c r="L428" i="52" s="1"/>
  <c r="L429" i="52" a="1"/>
  <c r="L429" i="52"/>
  <c r="L430" i="52" a="1"/>
  <c r="L430" i="52" s="1"/>
  <c r="L431" i="52" a="1"/>
  <c r="L431" i="52" s="1"/>
  <c r="L432" i="52" a="1"/>
  <c r="L432" i="52" s="1"/>
  <c r="L433" i="52" a="1"/>
  <c r="L433" i="52" s="1"/>
  <c r="L434" i="52" a="1"/>
  <c r="L434" i="52" s="1"/>
  <c r="L435" i="52" a="1"/>
  <c r="L435" i="52" s="1"/>
  <c r="L436" i="52" a="1"/>
  <c r="L436" i="52" s="1"/>
  <c r="L437" i="52" a="1"/>
  <c r="L437" i="52" s="1"/>
  <c r="L438" i="52" a="1"/>
  <c r="L438" i="52" s="1"/>
  <c r="L439" i="52" a="1"/>
  <c r="L439" i="52" s="1"/>
  <c r="L440" i="52" a="1"/>
  <c r="L440" i="52" s="1"/>
  <c r="L441" i="52" a="1"/>
  <c r="L441" i="52"/>
  <c r="L442" i="52" a="1"/>
  <c r="L442" i="52" s="1"/>
  <c r="L443" i="52" a="1"/>
  <c r="L443" i="52" s="1"/>
  <c r="L444" i="52" a="1"/>
  <c r="L444" i="52"/>
  <c r="L445" i="52" a="1"/>
  <c r="L445" i="52" s="1"/>
  <c r="L446" i="52" a="1"/>
  <c r="L446" i="52" s="1"/>
  <c r="L447" i="52" a="1"/>
  <c r="L447" i="52"/>
  <c r="L448" i="52" a="1"/>
  <c r="L448" i="52" s="1"/>
  <c r="L449" i="52" a="1"/>
  <c r="L449" i="52" s="1"/>
  <c r="L450" i="52" a="1"/>
  <c r="L450" i="52" s="1"/>
  <c r="L451" i="52" a="1"/>
  <c r="L451" i="52" s="1"/>
  <c r="L452" i="52" a="1"/>
  <c r="L452" i="52"/>
  <c r="L453" i="52" a="1"/>
  <c r="L453" i="52"/>
  <c r="L454" i="52" a="1"/>
  <c r="L454" i="52" s="1"/>
  <c r="L455" i="52" a="1"/>
  <c r="L455" i="52" s="1"/>
  <c r="L456" i="52" a="1"/>
  <c r="L456" i="52" s="1"/>
  <c r="L457" i="52" a="1"/>
  <c r="L457" i="52" s="1"/>
  <c r="L458" i="52" a="1"/>
  <c r="L458" i="52" s="1"/>
  <c r="L459" i="52" a="1"/>
  <c r="L459" i="52" s="1"/>
  <c r="L460" i="52" a="1"/>
  <c r="L460" i="52" s="1"/>
  <c r="L461" i="52" a="1"/>
  <c r="L461" i="52" s="1"/>
  <c r="L462" i="52" a="1"/>
  <c r="L462" i="52" s="1"/>
  <c r="L463" i="52" a="1"/>
  <c r="L463" i="52" s="1"/>
  <c r="L464" i="52" a="1"/>
  <c r="L464" i="52" s="1"/>
  <c r="L465" i="52" a="1"/>
  <c r="L465" i="52"/>
  <c r="L466" i="52" a="1"/>
  <c r="L466" i="52" s="1"/>
  <c r="L467" i="52" a="1"/>
  <c r="L467" i="52" s="1"/>
  <c r="L468" i="52" a="1"/>
  <c r="L468" i="52"/>
  <c r="L469" i="52" a="1"/>
  <c r="L469" i="52"/>
  <c r="L470" i="52" a="1"/>
  <c r="L470" i="52"/>
  <c r="L471" i="52" a="1"/>
  <c r="L471" i="52" s="1"/>
  <c r="L472" i="52" a="1"/>
  <c r="L472" i="52" s="1"/>
  <c r="L473" i="52" a="1"/>
  <c r="L473" i="52" s="1"/>
  <c r="L474" i="52" a="1"/>
  <c r="L474" i="52"/>
  <c r="L475" i="52" a="1"/>
  <c r="L475" i="52" s="1"/>
  <c r="L476" i="52" a="1"/>
  <c r="L476" i="52" s="1"/>
  <c r="L477" i="52" a="1"/>
  <c r="L477" i="52"/>
  <c r="L478" i="52" a="1"/>
  <c r="L478" i="52" s="1"/>
  <c r="L479" i="52" a="1"/>
  <c r="L479" i="52" s="1"/>
  <c r="L480" i="52" a="1"/>
  <c r="L480" i="52" s="1"/>
  <c r="L481" i="52" a="1"/>
  <c r="L481" i="52" s="1"/>
  <c r="L482" i="52" a="1"/>
  <c r="L482" i="52" s="1"/>
  <c r="L483" i="52" a="1"/>
  <c r="L483" i="52" s="1"/>
  <c r="L484" i="52" a="1"/>
  <c r="L484" i="52" s="1"/>
  <c r="L485" i="52" a="1"/>
  <c r="L485" i="52" s="1"/>
  <c r="L486" i="52" a="1"/>
  <c r="L486" i="52" s="1"/>
  <c r="L487" i="52" a="1"/>
  <c r="L487" i="52"/>
  <c r="L488" i="52" a="1"/>
  <c r="L488" i="52"/>
  <c r="L489" i="52" a="1"/>
  <c r="L489" i="52"/>
  <c r="L490" i="52" a="1"/>
  <c r="L490" i="52" s="1"/>
  <c r="L491" i="52" a="1"/>
  <c r="L491" i="52" s="1"/>
  <c r="L492" i="52" a="1"/>
  <c r="L492" i="52"/>
  <c r="L493" i="52" a="1"/>
  <c r="L493" i="52" s="1"/>
  <c r="L494" i="52" a="1"/>
  <c r="L494" i="52" s="1"/>
  <c r="L495" i="52" a="1"/>
  <c r="L495" i="52" s="1"/>
  <c r="L496" i="52" a="1"/>
  <c r="L496" i="52" s="1"/>
  <c r="L497" i="52" a="1"/>
  <c r="L497" i="52" s="1"/>
  <c r="L498" i="52" a="1"/>
  <c r="L498" i="52" s="1"/>
  <c r="L499" i="52" a="1"/>
  <c r="L499" i="52" s="1"/>
  <c r="L500" i="52" a="1"/>
  <c r="L500" i="52" s="1"/>
  <c r="L501" i="52" a="1"/>
  <c r="L501" i="52"/>
  <c r="L502" i="52" a="1"/>
  <c r="L502" i="52" s="1"/>
  <c r="L503" i="52" a="1"/>
  <c r="L503" i="52" s="1"/>
  <c r="L504" i="52" a="1"/>
  <c r="L504" i="52"/>
  <c r="L505" i="52" a="1"/>
  <c r="L505" i="52"/>
  <c r="L506" i="52" a="1"/>
  <c r="L506" i="52"/>
  <c r="L507" i="52" a="1"/>
  <c r="L507" i="52" s="1"/>
  <c r="L508" i="52" a="1"/>
  <c r="L508" i="52" s="1"/>
  <c r="L509" i="52" a="1"/>
  <c r="L509" i="52" s="1"/>
  <c r="L510" i="52" a="1"/>
  <c r="L510" i="52" s="1"/>
  <c r="L511" i="52" a="1"/>
  <c r="L511" i="52" s="1"/>
  <c r="L512" i="52" a="1"/>
  <c r="L512" i="52" s="1"/>
  <c r="L513" i="52" a="1"/>
  <c r="L513" i="52" s="1"/>
  <c r="L514" i="52" a="1"/>
  <c r="L514" i="52" s="1"/>
  <c r="L515" i="52" a="1"/>
  <c r="L515" i="52"/>
  <c r="L516" i="52" a="1"/>
  <c r="L516" i="52"/>
  <c r="L517" i="52" a="1"/>
  <c r="L517" i="52"/>
  <c r="L518" i="52" a="1"/>
  <c r="L518" i="52"/>
  <c r="L519" i="52" a="1"/>
  <c r="L519" i="52"/>
  <c r="L520" i="52" a="1"/>
  <c r="L520" i="52" s="1"/>
  <c r="L521" i="52" a="1"/>
  <c r="L521" i="52" s="1"/>
  <c r="L522" i="52" a="1"/>
  <c r="L522" i="52" s="1"/>
  <c r="L523" i="52" a="1"/>
  <c r="L523" i="52" s="1"/>
  <c r="L524" i="52" a="1"/>
  <c r="L524" i="52" s="1"/>
  <c r="L525" i="52" a="1"/>
  <c r="L525" i="52" s="1"/>
  <c r="L526" i="52" a="1"/>
  <c r="L526" i="52" s="1"/>
  <c r="L527" i="52" a="1"/>
  <c r="L527" i="52"/>
  <c r="L528" i="52" a="1"/>
  <c r="L528" i="52"/>
  <c r="L529" i="52" a="1"/>
  <c r="L529" i="52"/>
  <c r="L530" i="52" a="1"/>
  <c r="L530" i="52"/>
  <c r="L531" i="52" a="1"/>
  <c r="L531" i="52"/>
  <c r="L532" i="52" a="1"/>
  <c r="L532" i="52" s="1"/>
  <c r="L533" i="52" a="1"/>
  <c r="L533" i="52" s="1"/>
  <c r="L534" i="52" a="1"/>
  <c r="L534" i="52" s="1"/>
  <c r="L535" i="52" a="1"/>
  <c r="L535" i="52" s="1"/>
  <c r="L536" i="52" a="1"/>
  <c r="L536" i="52" s="1"/>
  <c r="L537" i="52" a="1"/>
  <c r="L537" i="52" s="1"/>
  <c r="L538" i="52" a="1"/>
  <c r="L538" i="52" s="1"/>
  <c r="L539" i="52" a="1"/>
  <c r="L539" i="52"/>
  <c r="L540" i="52" a="1"/>
  <c r="L540" i="52"/>
  <c r="L541" i="52" a="1"/>
  <c r="L541" i="52"/>
  <c r="L542" i="52" a="1"/>
  <c r="L542" i="52"/>
  <c r="L543" i="52" a="1"/>
  <c r="L543" i="52"/>
  <c r="L544" i="52" a="1"/>
  <c r="L544" i="52" s="1"/>
  <c r="L545" i="52" a="1"/>
  <c r="L545" i="52" s="1"/>
  <c r="L546" i="52" a="1"/>
  <c r="L546" i="52" s="1"/>
  <c r="L547" i="52" a="1"/>
  <c r="L547" i="52" s="1"/>
  <c r="L548" i="52" a="1"/>
  <c r="L548" i="52" s="1"/>
  <c r="L549" i="52" a="1"/>
  <c r="L549" i="52" s="1"/>
  <c r="L550" i="52" a="1"/>
  <c r="L550" i="52" s="1"/>
  <c r="L551" i="52" a="1"/>
  <c r="L551" i="52"/>
  <c r="L552" i="52" a="1"/>
  <c r="L552" i="52"/>
  <c r="L553" i="52" a="1"/>
  <c r="L553" i="52"/>
  <c r="L554" i="52" a="1"/>
  <c r="L554" i="52"/>
  <c r="L555" i="52" a="1"/>
  <c r="L555" i="52"/>
  <c r="L556" i="52" a="1"/>
  <c r="L556" i="52" s="1"/>
  <c r="L557" i="52" a="1"/>
  <c r="L557" i="52" s="1"/>
  <c r="L558" i="52" a="1"/>
  <c r="L558" i="52" s="1"/>
  <c r="L559" i="52" a="1"/>
  <c r="L559" i="52" s="1"/>
  <c r="L560" i="52" a="1"/>
  <c r="L560" i="52" s="1"/>
  <c r="L561" i="52" a="1"/>
  <c r="L561" i="52" s="1"/>
  <c r="L562" i="52" a="1"/>
  <c r="L562" i="52" s="1"/>
  <c r="L563" i="52" a="1"/>
  <c r="L563" i="52"/>
  <c r="L564" i="52" a="1"/>
  <c r="L564" i="52"/>
  <c r="L565" i="52" a="1"/>
  <c r="L565" i="52"/>
  <c r="L566" i="52" a="1"/>
  <c r="L566" i="52"/>
  <c r="L567" i="52" a="1"/>
  <c r="L567" i="52"/>
  <c r="L568" i="52" a="1"/>
  <c r="L568" i="52" s="1"/>
  <c r="L569" i="52" a="1"/>
  <c r="L569" i="52" s="1"/>
  <c r="L570" i="52" a="1"/>
  <c r="L570" i="52" s="1"/>
  <c r="L571" i="52" a="1"/>
  <c r="L571" i="52" s="1"/>
  <c r="L572" i="52" a="1"/>
  <c r="L572" i="52" s="1"/>
  <c r="L573" i="52" a="1"/>
  <c r="L573" i="52" s="1"/>
  <c r="L574" i="52" a="1"/>
  <c r="L574" i="52" s="1"/>
  <c r="L575" i="52" a="1"/>
  <c r="L575" i="52"/>
  <c r="L576" i="52" a="1"/>
  <c r="L576" i="52"/>
  <c r="L577" i="52" a="1"/>
  <c r="L577" i="52"/>
  <c r="L578" i="52" a="1"/>
  <c r="L578" i="52"/>
  <c r="L579" i="52" a="1"/>
  <c r="L579" i="52"/>
  <c r="L580" i="52" a="1"/>
  <c r="L580" i="52" s="1"/>
  <c r="L581" i="52" a="1"/>
  <c r="L581" i="52" s="1"/>
  <c r="L582" i="52" a="1"/>
  <c r="L582" i="52" s="1"/>
  <c r="L583" i="52" a="1"/>
  <c r="L583" i="52" s="1"/>
  <c r="L584" i="52" a="1"/>
  <c r="L584" i="52" s="1"/>
  <c r="L585" i="52" a="1"/>
  <c r="L585" i="52" s="1"/>
  <c r="L586" i="52" a="1"/>
  <c r="L586" i="52" s="1"/>
  <c r="L587" i="52" a="1"/>
  <c r="L587" i="52"/>
  <c r="L588" i="52" a="1"/>
  <c r="L588" i="52"/>
  <c r="L589" i="52" a="1"/>
  <c r="L589" i="52"/>
  <c r="L590" i="52" a="1"/>
  <c r="L590" i="52"/>
  <c r="L591" i="52" a="1"/>
  <c r="L591" i="52"/>
  <c r="L592" i="52" a="1"/>
  <c r="L592" i="52" s="1"/>
  <c r="L593" i="52" a="1"/>
  <c r="L593" i="52" s="1"/>
  <c r="L594" i="52" a="1"/>
  <c r="L594" i="52" s="1"/>
  <c r="L595" i="52" a="1"/>
  <c r="L595" i="52" s="1"/>
  <c r="L596" i="52" a="1"/>
  <c r="L596" i="52" s="1"/>
  <c r="L597" i="52" a="1"/>
  <c r="L597" i="52" s="1"/>
  <c r="L598" i="52" a="1"/>
  <c r="L598" i="52" s="1"/>
  <c r="L599" i="52" a="1"/>
  <c r="L599" i="52"/>
  <c r="L600" i="52" a="1"/>
  <c r="L600" i="52"/>
  <c r="L601" i="52" a="1"/>
  <c r="L601" i="52"/>
  <c r="L602" i="52" a="1"/>
  <c r="L602" i="52"/>
  <c r="L603" i="52" a="1"/>
  <c r="L603" i="52"/>
  <c r="L604" i="52" a="1"/>
  <c r="L604" i="52" s="1"/>
  <c r="L605" i="52" a="1"/>
  <c r="L605" i="52" s="1"/>
  <c r="L606" i="52" a="1"/>
  <c r="L606" i="52" s="1"/>
  <c r="L607" i="52" a="1"/>
  <c r="L607" i="52" s="1"/>
  <c r="L608" i="52" a="1"/>
  <c r="L608" i="52" s="1"/>
  <c r="L609" i="52" a="1"/>
  <c r="L609" i="52" s="1"/>
  <c r="L610" i="52" a="1"/>
  <c r="L610" i="52" s="1"/>
  <c r="L611" i="52" a="1"/>
  <c r="L611" i="52"/>
  <c r="L612" i="52" a="1"/>
  <c r="L612" i="52"/>
  <c r="L613" i="52" a="1"/>
  <c r="L613" i="52"/>
  <c r="L614" i="52" a="1"/>
  <c r="L614" i="52"/>
  <c r="L615" i="52" a="1"/>
  <c r="L615" i="52"/>
  <c r="L616" i="52" a="1"/>
  <c r="L616" i="52" s="1"/>
  <c r="L617" i="52" a="1"/>
  <c r="L617" i="52" s="1"/>
  <c r="L618" i="52" a="1"/>
  <c r="L618" i="52" s="1"/>
  <c r="L619" i="52" a="1"/>
  <c r="L619" i="52" s="1"/>
  <c r="L620" i="52" a="1"/>
  <c r="L620" i="52" s="1"/>
  <c r="L621" i="52" a="1"/>
  <c r="L621" i="52" s="1"/>
  <c r="L622" i="52" a="1"/>
  <c r="L622" i="52" s="1"/>
  <c r="L623" i="52" a="1"/>
  <c r="L623" i="52"/>
  <c r="L624" i="52" a="1"/>
  <c r="L624" i="52"/>
  <c r="L625" i="52" a="1"/>
  <c r="L625" i="52"/>
  <c r="L626" i="52" a="1"/>
  <c r="L626" i="52"/>
  <c r="L627" i="52" a="1"/>
  <c r="L627" i="52"/>
  <c r="L628" i="52" a="1"/>
  <c r="L628" i="52" s="1"/>
  <c r="L629" i="52" a="1"/>
  <c r="L629" i="52" s="1"/>
  <c r="L630" i="52" a="1"/>
  <c r="L630" i="52" s="1"/>
  <c r="L631" i="52" a="1"/>
  <c r="L631" i="52" s="1"/>
  <c r="L632" i="52" a="1"/>
  <c r="L632" i="52" s="1"/>
  <c r="L633" i="52" a="1"/>
  <c r="L633" i="52" s="1"/>
  <c r="L634" i="52" a="1"/>
  <c r="L634" i="52" s="1"/>
  <c r="L635" i="52" a="1"/>
  <c r="L635" i="52"/>
  <c r="L636" i="52" a="1"/>
  <c r="L636" i="52"/>
  <c r="L637" i="52" a="1"/>
  <c r="L637" i="52"/>
  <c r="L638" i="52" a="1"/>
  <c r="L638" i="52"/>
  <c r="L639" i="52" a="1"/>
  <c r="L639" i="52"/>
  <c r="L640" i="52" a="1"/>
  <c r="L640" i="52" s="1"/>
  <c r="L641" i="52" a="1"/>
  <c r="L641" i="52" s="1"/>
  <c r="L642" i="52" a="1"/>
  <c r="L642" i="52" s="1"/>
  <c r="L643" i="52" a="1"/>
  <c r="L643" i="52" s="1"/>
  <c r="L644" i="52" a="1"/>
  <c r="L644" i="52" s="1"/>
  <c r="L645" i="52" a="1"/>
  <c r="L645" i="52" s="1"/>
  <c r="L646" i="52" a="1"/>
  <c r="L646" i="52" s="1"/>
  <c r="L647" i="52" a="1"/>
  <c r="L647" i="52"/>
  <c r="L648" i="52" a="1"/>
  <c r="L648" i="52"/>
  <c r="L649" i="52" a="1"/>
  <c r="L649" i="52"/>
  <c r="L650" i="52" a="1"/>
  <c r="L650" i="52"/>
  <c r="L651" i="52" a="1"/>
  <c r="L651" i="52"/>
  <c r="L652" i="52" a="1"/>
  <c r="L652" i="52" s="1"/>
  <c r="L653" i="52" a="1"/>
  <c r="L653" i="52" s="1"/>
  <c r="L654" i="52" a="1"/>
  <c r="L654" i="52" s="1"/>
  <c r="L655" i="52" a="1"/>
  <c r="L655" i="52" s="1"/>
  <c r="L656" i="52" a="1"/>
  <c r="L656" i="52" s="1"/>
  <c r="L657" i="52" a="1"/>
  <c r="L657" i="52" s="1"/>
  <c r="L658" i="52" a="1"/>
  <c r="L658" i="52" s="1"/>
  <c r="L659" i="52" a="1"/>
  <c r="L659" i="52"/>
  <c r="L660" i="52" a="1"/>
  <c r="L660" i="52"/>
  <c r="L661" i="52" a="1"/>
  <c r="L661" i="52"/>
  <c r="L662" i="52" a="1"/>
  <c r="L662" i="52"/>
  <c r="L663" i="52" a="1"/>
  <c r="L663" i="52"/>
  <c r="L664" i="52" a="1"/>
  <c r="L664" i="52" s="1"/>
  <c r="L665" i="52" a="1"/>
  <c r="L665" i="52" s="1"/>
  <c r="L666" i="52" a="1"/>
  <c r="L666" i="52" s="1"/>
  <c r="L667" i="52" a="1"/>
  <c r="L667" i="52" s="1"/>
  <c r="L668" i="52" a="1"/>
  <c r="L668" i="52" s="1"/>
  <c r="L669" i="52" a="1"/>
  <c r="L669" i="52" s="1"/>
  <c r="L670" i="52" a="1"/>
  <c r="L670" i="52" s="1"/>
  <c r="L671" i="52" a="1"/>
  <c r="L671" i="52"/>
  <c r="L672" i="52" a="1"/>
  <c r="L672" i="52"/>
  <c r="L673" i="52" a="1"/>
  <c r="L673" i="52"/>
  <c r="L674" i="52" a="1"/>
  <c r="L674" i="52"/>
  <c r="L675" i="52" a="1"/>
  <c r="L675" i="52"/>
  <c r="L676" i="52" a="1"/>
  <c r="L676" i="52" s="1"/>
  <c r="L677" i="52" a="1"/>
  <c r="L677" i="52" s="1"/>
  <c r="L678" i="52" a="1"/>
  <c r="L678" i="52" s="1"/>
  <c r="L679" i="52" a="1"/>
  <c r="L679" i="52" s="1"/>
  <c r="L680" i="52" a="1"/>
  <c r="L680" i="52" s="1"/>
  <c r="L681" i="52" a="1"/>
  <c r="L681" i="52" s="1"/>
  <c r="L682" i="52" a="1"/>
  <c r="L682" i="52" s="1"/>
  <c r="L683" i="52" a="1"/>
  <c r="L683" i="52"/>
  <c r="L684" i="52" a="1"/>
  <c r="L684" i="52"/>
  <c r="L685" i="52" a="1"/>
  <c r="L685" i="52"/>
  <c r="L686" i="52" a="1"/>
  <c r="L686" i="52"/>
  <c r="L687" i="52" a="1"/>
  <c r="L687" i="52"/>
  <c r="L688" i="52" a="1"/>
  <c r="L688" i="52" s="1"/>
  <c r="L689" i="52" a="1"/>
  <c r="L689" i="52" s="1"/>
  <c r="L690" i="52" a="1"/>
  <c r="L690" i="52" s="1"/>
  <c r="L691" i="52" a="1"/>
  <c r="L691" i="52" s="1"/>
  <c r="L692" i="52" a="1"/>
  <c r="L692" i="52" s="1"/>
  <c r="L693" i="52" a="1"/>
  <c r="L693" i="52" s="1"/>
  <c r="L694" i="52" a="1"/>
  <c r="L694" i="52" s="1"/>
  <c r="L695" i="52" a="1"/>
  <c r="L695" i="52"/>
  <c r="L696" i="52" a="1"/>
  <c r="L696" i="52"/>
  <c r="L697" i="52" a="1"/>
  <c r="L697" i="52"/>
  <c r="L698" i="52" a="1"/>
  <c r="L698" i="52"/>
  <c r="L699" i="52" a="1"/>
  <c r="L699" i="52"/>
  <c r="L700" i="52" a="1"/>
  <c r="L700" i="52" s="1"/>
  <c r="L701" i="52" a="1"/>
  <c r="L701" i="52" s="1"/>
  <c r="L702" i="52" a="1"/>
  <c r="L702" i="52" s="1"/>
  <c r="L703" i="52" a="1"/>
  <c r="L703" i="52" s="1"/>
  <c r="L704" i="52" a="1"/>
  <c r="L704" i="52" s="1"/>
  <c r="L705" i="52" a="1"/>
  <c r="L705" i="52" s="1"/>
  <c r="L706" i="52" a="1"/>
  <c r="L706" i="52" s="1"/>
  <c r="L707" i="52" a="1"/>
  <c r="L707" i="52"/>
  <c r="L708" i="52" a="1"/>
  <c r="L708" i="52"/>
  <c r="L709" i="52" a="1"/>
  <c r="L709" i="52"/>
  <c r="L710" i="52" a="1"/>
  <c r="L710" i="52"/>
  <c r="L711" i="52" a="1"/>
  <c r="L711" i="52"/>
  <c r="L712" i="52" a="1"/>
  <c r="L712" i="52" s="1"/>
  <c r="L713" i="52" a="1"/>
  <c r="L713" i="52" s="1"/>
  <c r="L714" i="52" a="1"/>
  <c r="L714" i="52" s="1"/>
  <c r="L715" i="52" a="1"/>
  <c r="L715" i="52" s="1"/>
  <c r="L716" i="52" a="1"/>
  <c r="L716" i="52" s="1"/>
  <c r="L717" i="52" a="1"/>
  <c r="L717" i="52" s="1"/>
  <c r="L718" i="52" a="1"/>
  <c r="L718" i="52" s="1"/>
  <c r="L719" i="52" a="1"/>
  <c r="L719" i="52"/>
  <c r="L720" i="52" a="1"/>
  <c r="L720" i="52"/>
  <c r="L721" i="52" a="1"/>
  <c r="L721" i="52"/>
  <c r="L722" i="52" a="1"/>
  <c r="L722" i="52"/>
  <c r="L723" i="52" a="1"/>
  <c r="L723" i="52"/>
  <c r="L724" i="52" a="1"/>
  <c r="L724" i="52" s="1"/>
  <c r="L725" i="52" a="1"/>
  <c r="L725" i="52" s="1"/>
  <c r="L726" i="52" a="1"/>
  <c r="L726" i="52" s="1"/>
  <c r="L727" i="52" a="1"/>
  <c r="L727" i="52" s="1"/>
  <c r="L728" i="52" a="1"/>
  <c r="L728" i="52" s="1"/>
  <c r="L729" i="52" a="1"/>
  <c r="L729" i="52" s="1"/>
  <c r="L730" i="52" a="1"/>
  <c r="L730" i="52" s="1"/>
  <c r="L731" i="52" a="1"/>
  <c r="L731" i="52"/>
  <c r="L732" i="52" a="1"/>
  <c r="L732" i="52"/>
  <c r="L733" i="52" a="1"/>
  <c r="L733" i="52"/>
  <c r="L734" i="52" a="1"/>
  <c r="L734" i="52"/>
  <c r="L735" i="52" a="1"/>
  <c r="L735" i="52"/>
  <c r="L736" i="52" a="1"/>
  <c r="L736" i="52" s="1"/>
  <c r="L737" i="52" a="1"/>
  <c r="L737" i="52" s="1"/>
  <c r="L738" i="52" a="1"/>
  <c r="L738" i="52" s="1"/>
  <c r="L739" i="52" a="1"/>
  <c r="L739" i="52" s="1"/>
  <c r="L740" i="52" a="1"/>
  <c r="L740" i="52" s="1"/>
  <c r="L741" i="52" a="1"/>
  <c r="L741" i="52" s="1"/>
  <c r="L742" i="52" a="1"/>
  <c r="L742" i="52" s="1"/>
  <c r="L743" i="52" a="1"/>
  <c r="L743" i="52"/>
  <c r="L744" i="52" a="1"/>
  <c r="L744" i="52"/>
  <c r="L745" i="52" a="1"/>
  <c r="L745" i="52"/>
  <c r="L746" i="52" a="1"/>
  <c r="L746" i="52"/>
  <c r="L747" i="52" a="1"/>
  <c r="L747" i="52"/>
  <c r="L748" i="52" a="1"/>
  <c r="L748" i="52" s="1"/>
  <c r="L749" i="52" a="1"/>
  <c r="L749" i="52" s="1"/>
  <c r="L750" i="52" a="1"/>
  <c r="L750" i="52" s="1"/>
  <c r="L751" i="52" a="1"/>
  <c r="L751" i="52" s="1"/>
  <c r="L752" i="52" a="1"/>
  <c r="L752" i="52" s="1"/>
  <c r="L753" i="52" a="1"/>
  <c r="L753" i="52" s="1"/>
  <c r="L754" i="52" a="1"/>
  <c r="L754" i="52" s="1"/>
  <c r="L755" i="52" a="1"/>
  <c r="L755" i="52"/>
  <c r="L756" i="52" a="1"/>
  <c r="L756" i="52"/>
  <c r="L757" i="52" a="1"/>
  <c r="L757" i="52"/>
  <c r="L758" i="52" a="1"/>
  <c r="L758" i="52"/>
  <c r="L759" i="52" a="1"/>
  <c r="L759" i="52"/>
  <c r="L760" i="52" a="1"/>
  <c r="L760" i="52"/>
  <c r="L761" i="52" a="1"/>
  <c r="L761" i="52"/>
  <c r="L762" i="52" a="1"/>
  <c r="L762" i="52"/>
  <c r="L763" i="52" a="1"/>
  <c r="L763" i="52"/>
  <c r="L764" i="52" a="1"/>
  <c r="L764" i="52"/>
  <c r="L765" i="52" a="1"/>
  <c r="L765" i="52"/>
  <c r="L766" i="52" a="1"/>
  <c r="L766" i="52"/>
  <c r="L767" i="52" a="1"/>
  <c r="L767" i="52"/>
  <c r="L768" i="52" a="1"/>
  <c r="L768" i="52"/>
  <c r="L769" i="52" a="1"/>
  <c r="L769" i="52"/>
  <c r="L770" i="52" a="1"/>
  <c r="L770" i="52"/>
  <c r="L771" i="52" a="1"/>
  <c r="L771" i="52"/>
  <c r="L772" i="52" a="1"/>
  <c r="L772" i="52"/>
  <c r="L773" i="52" a="1"/>
  <c r="L773" i="52"/>
  <c r="L774" i="52" a="1"/>
  <c r="L774" i="52"/>
  <c r="L775" i="52" a="1"/>
  <c r="L775" i="52"/>
  <c r="L776" i="52" a="1"/>
  <c r="L776" i="52"/>
  <c r="L777" i="52" a="1"/>
  <c r="L777" i="52"/>
  <c r="L778" i="52" a="1"/>
  <c r="L778" i="52"/>
  <c r="L779" i="52" a="1"/>
  <c r="L779" i="52"/>
  <c r="L780" i="52" a="1"/>
  <c r="L780" i="52"/>
  <c r="L781" i="52" a="1"/>
  <c r="L781" i="52"/>
  <c r="L782" i="52" a="1"/>
  <c r="L782" i="52"/>
  <c r="L783" i="52" a="1"/>
  <c r="L783" i="52"/>
  <c r="L784" i="52" a="1"/>
  <c r="L784" i="52"/>
  <c r="L785" i="52" a="1"/>
  <c r="L785" i="52"/>
  <c r="L786" i="52" a="1"/>
  <c r="L786" i="52"/>
  <c r="L787" i="52" a="1"/>
  <c r="L787" i="52"/>
  <c r="L788" i="52" a="1"/>
  <c r="L788" i="52" s="1"/>
  <c r="L789" i="52" a="1"/>
  <c r="L789" i="52"/>
  <c r="L790" i="52" a="1"/>
  <c r="L790" i="52"/>
  <c r="L791" i="52" a="1"/>
  <c r="L791" i="52"/>
  <c r="L792" i="52" a="1"/>
  <c r="L792" i="52"/>
  <c r="L793" i="52" a="1"/>
  <c r="L793" i="52" s="1"/>
  <c r="L794" i="52" a="1"/>
  <c r="L794" i="52"/>
  <c r="L795" i="52" a="1"/>
  <c r="L795" i="52" s="1"/>
  <c r="L796" i="52" a="1"/>
  <c r="L796" i="52" s="1"/>
  <c r="L797" i="52" a="1"/>
  <c r="L797" i="52" s="1"/>
  <c r="L798" i="52" a="1"/>
  <c r="L798" i="52" s="1"/>
  <c r="L799" i="52" a="1"/>
  <c r="L799" i="52" s="1"/>
  <c r="L800" i="52" a="1"/>
  <c r="L800" i="52" s="1"/>
  <c r="L801" i="52" a="1"/>
  <c r="L801" i="52"/>
  <c r="L802" i="52" a="1"/>
  <c r="L802" i="52" s="1"/>
  <c r="L803" i="52" a="1"/>
  <c r="L803" i="52" s="1"/>
  <c r="L804" i="52" a="1"/>
  <c r="L804" i="52" s="1"/>
  <c r="L805" i="52" a="1"/>
  <c r="L805" i="52" s="1"/>
  <c r="L806" i="52" a="1"/>
  <c r="L806" i="52" s="1"/>
  <c r="L807" i="52" a="1"/>
  <c r="L807" i="52" s="1"/>
  <c r="L808" i="52" a="1"/>
  <c r="L808" i="52" s="1"/>
  <c r="L809" i="52" a="1"/>
  <c r="L809" i="52" s="1"/>
  <c r="L810" i="52" a="1"/>
  <c r="L810" i="52" s="1"/>
  <c r="L811" i="52" a="1"/>
  <c r="L811" i="52" s="1"/>
  <c r="L812" i="52" a="1"/>
  <c r="L812" i="52"/>
  <c r="L813" i="52" a="1"/>
  <c r="L813" i="52" s="1"/>
  <c r="L814" i="52" a="1"/>
  <c r="L814" i="52" s="1"/>
  <c r="L815" i="52" a="1"/>
  <c r="L815" i="52"/>
  <c r="L816" i="52" a="1"/>
  <c r="L816" i="52" s="1"/>
  <c r="L817" i="52" a="1"/>
  <c r="L817" i="52" s="1"/>
  <c r="L818" i="52" a="1"/>
  <c r="L818" i="52"/>
  <c r="L819" i="52" a="1"/>
  <c r="L819" i="52"/>
  <c r="L820" i="52" a="1"/>
  <c r="L820" i="52" s="1"/>
  <c r="L821" i="52" a="1"/>
  <c r="L821" i="52" s="1"/>
  <c r="L822" i="52" a="1"/>
  <c r="L822" i="52"/>
  <c r="L823" i="52" a="1"/>
  <c r="L823" i="52" s="1"/>
  <c r="L824" i="52" a="1"/>
  <c r="L824" i="52" s="1"/>
  <c r="L825" i="52" a="1"/>
  <c r="L825" i="52" s="1"/>
  <c r="L826" i="52" a="1"/>
  <c r="L826" i="52"/>
  <c r="L827" i="52" a="1"/>
  <c r="L827" i="52"/>
  <c r="L828" i="52" a="1"/>
  <c r="L828" i="52"/>
  <c r="L829" i="52" a="1"/>
  <c r="L829" i="52" s="1"/>
  <c r="L830" i="52" a="1"/>
  <c r="L830" i="52" s="1"/>
  <c r="L831" i="52" a="1"/>
  <c r="L831" i="52"/>
  <c r="L832" i="52" a="1"/>
  <c r="L832" i="52"/>
  <c r="L833" i="52" a="1"/>
  <c r="L833" i="52" s="1"/>
  <c r="L834" i="52" a="1"/>
  <c r="L834" i="52" s="1"/>
  <c r="L835" i="52" a="1"/>
  <c r="L835" i="52" s="1"/>
  <c r="L836" i="52" a="1"/>
  <c r="L836" i="52" s="1"/>
  <c r="L837" i="52" a="1"/>
  <c r="L837" i="52" s="1"/>
  <c r="L838" i="52" a="1"/>
  <c r="L838" i="52" s="1"/>
  <c r="L839" i="52" a="1"/>
  <c r="L839" i="52"/>
  <c r="L840" i="52" a="1"/>
  <c r="L840" i="52"/>
  <c r="L841" i="52" a="1"/>
  <c r="L841" i="52" s="1"/>
  <c r="L842" i="52" a="1"/>
  <c r="L842" i="52"/>
  <c r="L843" i="52" a="1"/>
  <c r="L843" i="52" s="1"/>
  <c r="L844" i="52" a="1"/>
  <c r="L844" i="52"/>
  <c r="L845" i="52" a="1"/>
  <c r="L845" i="52"/>
  <c r="L846" i="52" a="1"/>
  <c r="L846" i="52" s="1"/>
  <c r="L847" i="52" a="1"/>
  <c r="L847" i="52" s="1"/>
  <c r="L848" i="52" a="1"/>
  <c r="L848" i="52"/>
  <c r="L849" i="52" a="1"/>
  <c r="L849" i="52" s="1"/>
  <c r="L850" i="52" a="1"/>
  <c r="L850" i="52" s="1"/>
  <c r="L851" i="52" a="1"/>
  <c r="L851" i="52" s="1"/>
  <c r="L852" i="52" a="1"/>
  <c r="L852" i="52"/>
  <c r="L853" i="52" a="1"/>
  <c r="L853" i="52" s="1"/>
  <c r="L854" i="52" a="1"/>
  <c r="L854" i="52" s="1"/>
  <c r="L855" i="52" a="1"/>
  <c r="L855" i="52"/>
  <c r="L856" i="52" a="1"/>
  <c r="L856" i="52" s="1"/>
  <c r="L857" i="52" a="1"/>
  <c r="L857" i="52"/>
  <c r="L858" i="52" a="1"/>
  <c r="L858" i="52"/>
  <c r="L859" i="52" a="1"/>
  <c r="L859" i="52" s="1"/>
  <c r="L860" i="52" a="1"/>
  <c r="L860" i="52"/>
  <c r="L861" i="52" a="1"/>
  <c r="L861" i="52"/>
  <c r="L862" i="52" a="1"/>
  <c r="L862" i="52" s="1"/>
  <c r="L863" i="52" a="1"/>
  <c r="L863" i="52" s="1"/>
  <c r="L864" i="52" a="1"/>
  <c r="L864" i="52" s="1"/>
  <c r="L865" i="52" a="1"/>
  <c r="L865" i="52" s="1"/>
  <c r="L866" i="52" a="1"/>
  <c r="L866" i="52" s="1"/>
  <c r="L867" i="52" a="1"/>
  <c r="L867" i="52" s="1"/>
  <c r="L868" i="52" a="1"/>
  <c r="L868" i="52"/>
  <c r="L869" i="52" a="1"/>
  <c r="L869" i="52" s="1"/>
  <c r="L870" i="52" a="1"/>
  <c r="L870" i="52"/>
  <c r="L871" i="52" a="1"/>
  <c r="L871" i="52" s="1"/>
  <c r="L872" i="52" a="1"/>
  <c r="L872" i="52"/>
  <c r="L873" i="52" a="1"/>
  <c r="L873" i="52"/>
  <c r="L874" i="52" a="1"/>
  <c r="L874" i="52"/>
  <c r="L875" i="52" a="1"/>
  <c r="L875" i="52" s="1"/>
  <c r="L876" i="52" a="1"/>
  <c r="L876" i="52" s="1"/>
  <c r="L877" i="52" a="1"/>
  <c r="L877" i="52" s="1"/>
  <c r="L878" i="52" a="1"/>
  <c r="L878" i="52"/>
  <c r="L879" i="52" a="1"/>
  <c r="L879" i="52" s="1"/>
  <c r="L880" i="52" a="1"/>
  <c r="L880" i="52" s="1"/>
  <c r="L881" i="52" a="1"/>
  <c r="L881" i="52"/>
  <c r="L882" i="52" a="1"/>
  <c r="L882" i="52" s="1"/>
  <c r="L883" i="52" a="1"/>
  <c r="L883" i="52" s="1"/>
  <c r="L884" i="52" a="1"/>
  <c r="L884" i="52" s="1"/>
  <c r="L885" i="52" a="1"/>
  <c r="L885" i="52"/>
  <c r="L886" i="52" a="1"/>
  <c r="L886" i="52"/>
  <c r="L887" i="52" a="1"/>
  <c r="L887" i="52"/>
  <c r="L888" i="52" a="1"/>
  <c r="L888" i="52" s="1"/>
  <c r="L889" i="52" a="1"/>
  <c r="L889" i="52" s="1"/>
  <c r="L890" i="52" a="1"/>
  <c r="L890" i="52"/>
  <c r="L891" i="52" a="1"/>
  <c r="L891" i="52"/>
  <c r="L892" i="52" a="1"/>
  <c r="L892" i="52" s="1"/>
  <c r="L893" i="52" a="1"/>
  <c r="L893" i="52" s="1"/>
  <c r="L894" i="52" a="1"/>
  <c r="L894" i="52"/>
  <c r="L895" i="52" a="1"/>
  <c r="L895" i="52" s="1"/>
  <c r="L896" i="52" a="1"/>
  <c r="L896" i="52" s="1"/>
  <c r="L897" i="52" a="1"/>
  <c r="L897" i="52" s="1"/>
  <c r="L898" i="52" a="1"/>
  <c r="L898" i="52"/>
  <c r="L899" i="52" a="1"/>
  <c r="L899" i="52"/>
  <c r="L900" i="52" a="1"/>
  <c r="L900" i="52"/>
  <c r="L901" i="52" a="1"/>
  <c r="L901" i="52" s="1"/>
  <c r="L902" i="52" a="1"/>
  <c r="L902" i="52" s="1"/>
  <c r="L903" i="52" a="1"/>
  <c r="L903" i="52"/>
  <c r="L904" i="52" a="1"/>
  <c r="L904" i="52"/>
  <c r="L905" i="52" a="1"/>
  <c r="L905" i="52" s="1"/>
  <c r="L906" i="52" a="1"/>
  <c r="L906" i="52" s="1"/>
  <c r="L907" i="52" a="1"/>
  <c r="L907" i="52" s="1"/>
  <c r="L908" i="52" a="1"/>
  <c r="L908" i="52" s="1"/>
  <c r="L909" i="52" a="1"/>
  <c r="L909" i="52" s="1"/>
  <c r="L910" i="52" a="1"/>
  <c r="L910" i="52" s="1"/>
  <c r="L911" i="52" a="1"/>
  <c r="L911" i="52"/>
  <c r="L912" i="52" a="1"/>
  <c r="L912" i="52"/>
  <c r="L913" i="52" a="1"/>
  <c r="L913" i="52" s="1"/>
  <c r="L914" i="52" a="1"/>
  <c r="L914" i="52"/>
  <c r="L915" i="52" a="1"/>
  <c r="L915" i="52" s="1"/>
  <c r="L916" i="52" a="1"/>
  <c r="L916" i="52"/>
  <c r="L917" i="52" a="1"/>
  <c r="L917" i="52"/>
  <c r="L918" i="52" a="1"/>
  <c r="L918" i="52" s="1"/>
  <c r="L919" i="52" a="1"/>
  <c r="L919" i="52" s="1"/>
  <c r="L920" i="52" a="1"/>
  <c r="L920" i="52"/>
  <c r="L921" i="52" a="1"/>
  <c r="L921" i="52" s="1"/>
  <c r="L922" i="52" a="1"/>
  <c r="L922" i="52" s="1"/>
  <c r="L923" i="52" a="1"/>
  <c r="L923" i="52" s="1"/>
  <c r="L924" i="52" a="1"/>
  <c r="L924" i="52"/>
  <c r="L925" i="52" a="1"/>
  <c r="L925" i="52" s="1"/>
  <c r="L926" i="52" a="1"/>
  <c r="L926" i="52" s="1"/>
  <c r="L927" i="52" a="1"/>
  <c r="L927" i="52"/>
  <c r="L928" i="52" a="1"/>
  <c r="L928" i="52" s="1"/>
  <c r="L929" i="52" a="1"/>
  <c r="L929" i="52"/>
  <c r="L930" i="52" a="1"/>
  <c r="L930" i="52"/>
  <c r="L931" i="52" a="1"/>
  <c r="L931" i="52" s="1"/>
  <c r="L932" i="52" a="1"/>
  <c r="L932" i="52"/>
  <c r="L933" i="52" a="1"/>
  <c r="L933" i="52"/>
  <c r="L934" i="52" a="1"/>
  <c r="L934" i="52" s="1"/>
  <c r="L935" i="52" a="1"/>
  <c r="L935" i="52" s="1"/>
  <c r="L936" i="52" a="1"/>
  <c r="L936" i="52" s="1"/>
  <c r="L937" i="52" a="1"/>
  <c r="L937" i="52" s="1"/>
  <c r="L938" i="52" a="1"/>
  <c r="L938" i="52" s="1"/>
  <c r="L939" i="52" a="1"/>
  <c r="L939" i="52" s="1"/>
  <c r="L940" i="52" a="1"/>
  <c r="L940" i="52"/>
  <c r="L941" i="52" a="1"/>
  <c r="L941" i="52" s="1"/>
  <c r="L942" i="52" a="1"/>
  <c r="L942" i="52"/>
  <c r="L943" i="52" a="1"/>
  <c r="L943" i="52" s="1"/>
  <c r="L944" i="52" a="1"/>
  <c r="L944" i="52"/>
  <c r="L945" i="52" a="1"/>
  <c r="L945" i="52"/>
  <c r="L946" i="52" a="1"/>
  <c r="L946" i="52"/>
  <c r="L947" i="52" a="1"/>
  <c r="L947" i="52" s="1"/>
  <c r="L948" i="52" a="1"/>
  <c r="L948" i="52" s="1"/>
  <c r="L949" i="52" a="1"/>
  <c r="L949" i="52" s="1"/>
  <c r="L950" i="52" a="1"/>
  <c r="L950" i="52"/>
  <c r="L951" i="52" a="1"/>
  <c r="L951" i="52" s="1"/>
  <c r="L952" i="52" a="1"/>
  <c r="L952" i="52" s="1"/>
  <c r="L953" i="52" a="1"/>
  <c r="L953" i="52"/>
  <c r="L954" i="52" a="1"/>
  <c r="L954" i="52" s="1"/>
  <c r="L955" i="52" a="1"/>
  <c r="L955" i="52" s="1"/>
  <c r="L956" i="52" a="1"/>
  <c r="L956" i="52" s="1"/>
  <c r="L957" i="52" a="1"/>
  <c r="L957" i="52"/>
  <c r="L958" i="52" a="1"/>
  <c r="L958" i="52"/>
  <c r="L959" i="52" a="1"/>
  <c r="L959" i="52"/>
  <c r="L960" i="52" a="1"/>
  <c r="L960" i="52" s="1"/>
  <c r="L961" i="52" a="1"/>
  <c r="L961" i="52" s="1"/>
  <c r="L962" i="52" a="1"/>
  <c r="L962" i="52"/>
  <c r="L963" i="52" a="1"/>
  <c r="L963" i="52"/>
  <c r="L964" i="52" a="1"/>
  <c r="L964" i="52" s="1"/>
  <c r="L965" i="52" a="1"/>
  <c r="L965" i="52" s="1"/>
  <c r="L966" i="52" a="1"/>
  <c r="L966" i="52"/>
  <c r="L967" i="52" a="1"/>
  <c r="L967" i="52" s="1"/>
  <c r="L968" i="52" a="1"/>
  <c r="L968" i="52" s="1"/>
  <c r="L969" i="52" a="1"/>
  <c r="L969" i="52" s="1"/>
  <c r="L970" i="52" a="1"/>
  <c r="L970" i="52"/>
  <c r="L971" i="52" a="1"/>
  <c r="L971" i="52"/>
  <c r="L972" i="52" a="1"/>
  <c r="L972" i="52"/>
  <c r="L973" i="52" a="1"/>
  <c r="L973" i="52" s="1"/>
  <c r="L974" i="52" a="1"/>
  <c r="L974" i="52" s="1"/>
  <c r="L975" i="52" a="1"/>
  <c r="L975" i="52"/>
  <c r="L976" i="52" a="1"/>
  <c r="L976" i="52"/>
  <c r="L977" i="52" a="1"/>
  <c r="L977" i="52" s="1"/>
  <c r="L978" i="52" a="1"/>
  <c r="L978" i="52" s="1"/>
  <c r="L979" i="52" a="1"/>
  <c r="L979" i="52" s="1"/>
  <c r="L980" i="52" a="1"/>
  <c r="L980" i="52" s="1"/>
  <c r="L981" i="52" a="1"/>
  <c r="L981" i="52" s="1"/>
  <c r="L982" i="52" a="1"/>
  <c r="L982" i="52" s="1"/>
  <c r="L983" i="52" a="1"/>
  <c r="L983" i="52"/>
  <c r="L984" i="52" a="1"/>
  <c r="L984" i="52"/>
  <c r="L985" i="52" a="1"/>
  <c r="L985" i="52" s="1"/>
  <c r="L986" i="52" a="1"/>
  <c r="L986" i="52"/>
  <c r="L987" i="52" a="1"/>
  <c r="L987" i="52" s="1"/>
  <c r="L988" i="52" a="1"/>
  <c r="L988" i="52"/>
  <c r="L989" i="52" a="1"/>
  <c r="L989" i="52"/>
  <c r="L990" i="52" a="1"/>
  <c r="L990" i="52" s="1"/>
  <c r="L991" i="52" a="1"/>
  <c r="L991" i="52" s="1"/>
  <c r="L992" i="52" a="1"/>
  <c r="L992" i="52"/>
  <c r="L993" i="52" a="1"/>
  <c r="L993" i="52" s="1"/>
  <c r="L994" i="52" a="1"/>
  <c r="L994" i="52" s="1"/>
  <c r="L995" i="52" a="1"/>
  <c r="L995" i="52" s="1"/>
  <c r="L996" i="52" a="1"/>
  <c r="L996" i="52"/>
  <c r="L997" i="52" a="1"/>
  <c r="L997" i="52" s="1"/>
  <c r="L998" i="52" a="1"/>
  <c r="L998" i="52" s="1"/>
  <c r="L999" i="52" a="1"/>
  <c r="L999" i="52"/>
  <c r="L1000" i="52" a="1"/>
  <c r="L1000" i="52" s="1"/>
  <c r="L1001" i="52" a="1"/>
  <c r="L1001" i="52"/>
  <c r="L1002" i="52" a="1"/>
  <c r="L1002" i="52"/>
  <c r="L1003" i="52" a="1"/>
  <c r="L1003" i="52" s="1"/>
  <c r="L1004" i="52" a="1"/>
  <c r="L1004" i="52"/>
  <c r="L1005" i="52" a="1"/>
  <c r="L1005" i="52"/>
  <c r="L1006" i="52" a="1"/>
  <c r="L1006" i="52" s="1"/>
  <c r="L1007" i="52" a="1"/>
  <c r="L1007" i="52" s="1"/>
  <c r="L1008" i="52" a="1"/>
  <c r="L1008" i="52" s="1"/>
  <c r="L1009" i="52" a="1"/>
  <c r="L1009" i="52" s="1"/>
  <c r="L1010" i="52" a="1"/>
  <c r="L1010" i="52" s="1"/>
  <c r="L1011" i="52" a="1"/>
  <c r="L1011" i="52" s="1"/>
  <c r="L1012" i="52" a="1"/>
  <c r="L1012" i="52"/>
  <c r="L1013" i="52" a="1"/>
  <c r="L1013" i="52" s="1"/>
  <c r="L1014" i="52" a="1"/>
  <c r="L1014" i="52"/>
  <c r="L1015" i="52" a="1"/>
  <c r="L1015" i="52" s="1"/>
  <c r="L1016" i="52" a="1"/>
  <c r="L1016" i="52"/>
  <c r="L1017" i="52" a="1"/>
  <c r="L1017" i="52"/>
  <c r="L1018" i="52" a="1"/>
  <c r="L1018" i="52"/>
  <c r="L1019" i="52" a="1"/>
  <c r="L1019" i="52" s="1"/>
  <c r="L1020" i="52" a="1"/>
  <c r="L1020" i="52" s="1"/>
  <c r="L1021" i="52" a="1"/>
  <c r="L1021" i="52" s="1"/>
  <c r="L1022" i="52" a="1"/>
  <c r="L1022" i="52"/>
  <c r="L1023" i="52" a="1"/>
  <c r="L1023" i="52" s="1"/>
  <c r="L1024" i="52" a="1"/>
  <c r="L1024" i="52" s="1"/>
  <c r="L1025" i="52" a="1"/>
  <c r="L1025" i="52"/>
  <c r="L1026" i="52" a="1"/>
  <c r="L1026" i="52" s="1"/>
  <c r="L1027" i="52" a="1"/>
  <c r="L1027" i="52" s="1"/>
  <c r="L1028" i="52" a="1"/>
  <c r="L1028" i="52" s="1"/>
  <c r="L1029" i="52" a="1"/>
  <c r="L1029" i="52"/>
  <c r="L1030" i="52" a="1"/>
  <c r="L1030" i="52"/>
  <c r="L1031" i="52" a="1"/>
  <c r="L1031" i="52"/>
  <c r="L1032" i="52" a="1"/>
  <c r="L1032" i="52" s="1"/>
  <c r="L1033" i="52" a="1"/>
  <c r="L1033" i="52" s="1"/>
  <c r="L1034" i="52" a="1"/>
  <c r="L1034" i="52"/>
  <c r="L1035" i="52" a="1"/>
  <c r="L1035" i="52"/>
  <c r="L1036" i="52" a="1"/>
  <c r="L1036" i="52" s="1"/>
  <c r="L1037" i="52" a="1"/>
  <c r="L1037" i="52" s="1"/>
  <c r="L1038" i="52" a="1"/>
  <c r="L1038" i="52"/>
  <c r="L1039" i="52" a="1"/>
  <c r="L1039" i="52" s="1"/>
  <c r="L1040" i="52" a="1"/>
  <c r="L1040" i="52" s="1"/>
  <c r="L1041" i="52" a="1"/>
  <c r="L1041" i="52" s="1"/>
  <c r="L1042" i="52" a="1"/>
  <c r="L1042" i="52"/>
  <c r="L1043" i="52" a="1"/>
  <c r="L1043" i="52"/>
  <c r="L1044" i="52" a="1"/>
  <c r="L1044" i="52"/>
  <c r="L1045" i="52" a="1"/>
  <c r="L1045" i="52" s="1"/>
  <c r="L1046" i="52" a="1"/>
  <c r="L1046" i="52" s="1"/>
  <c r="L1047" i="52" a="1"/>
  <c r="L1047" i="52"/>
  <c r="L1048" i="52" a="1"/>
  <c r="L1048" i="52"/>
  <c r="L1049" i="52" a="1"/>
  <c r="L1049" i="52" s="1"/>
  <c r="L1050" i="52" a="1"/>
  <c r="L1050" i="52" s="1"/>
  <c r="L1051" i="52" a="1"/>
  <c r="L1051" i="52" s="1"/>
  <c r="L1052" i="52" a="1"/>
  <c r="L1052" i="52" s="1"/>
  <c r="L1053" i="52" a="1"/>
  <c r="L1053" i="52" s="1"/>
  <c r="L1054" i="52" a="1"/>
  <c r="L1054" i="52" s="1"/>
  <c r="L1055" i="52" a="1"/>
  <c r="L1055" i="52"/>
  <c r="L1056" i="52" a="1"/>
  <c r="L1056" i="52"/>
  <c r="L1057" i="52" a="1"/>
  <c r="L1057" i="52" s="1"/>
  <c r="L1058" i="52" a="1"/>
  <c r="L1058" i="52"/>
  <c r="L1059" i="52" a="1"/>
  <c r="L1059" i="52" s="1"/>
  <c r="L1060" i="52" a="1"/>
  <c r="L1060" i="52"/>
  <c r="L1061" i="52" a="1"/>
  <c r="L1061" i="52"/>
  <c r="L1062" i="52" a="1"/>
  <c r="L1062" i="52" s="1"/>
  <c r="L1063" i="52" a="1"/>
  <c r="L1063" i="52" s="1"/>
  <c r="L1064" i="52" a="1"/>
  <c r="L1064" i="52"/>
  <c r="L1065" i="52" a="1"/>
  <c r="L1065" i="52" s="1"/>
  <c r="L1066" i="52" a="1"/>
  <c r="L1066" i="52" s="1"/>
  <c r="L1067" i="52" a="1"/>
  <c r="L1067" i="52" s="1"/>
  <c r="L1068" i="52" a="1"/>
  <c r="L1068" i="52"/>
  <c r="L1069" i="52" a="1"/>
  <c r="L1069" i="52" s="1"/>
  <c r="L1070" i="52" a="1"/>
  <c r="L1070" i="52" s="1"/>
  <c r="L1071" i="52" a="1"/>
  <c r="L1071" i="52"/>
  <c r="L1072" i="52" a="1"/>
  <c r="L1072" i="52" s="1"/>
  <c r="L1073" i="52" a="1"/>
  <c r="L1073" i="52"/>
  <c r="L1074" i="52" a="1"/>
  <c r="L1074" i="52"/>
  <c r="L1075" i="52" a="1"/>
  <c r="L1075" i="52" s="1"/>
  <c r="L1076" i="52" a="1"/>
  <c r="L1076" i="52"/>
  <c r="L1077" i="52" a="1"/>
  <c r="L1077" i="52"/>
  <c r="L1078" i="52" a="1"/>
  <c r="L1078" i="52" s="1"/>
  <c r="L1079" i="52" a="1"/>
  <c r="L1079" i="52" s="1"/>
  <c r="L1080" i="52" a="1"/>
  <c r="L1080" i="52" s="1"/>
  <c r="L1081" i="52" a="1"/>
  <c r="L1081" i="52" s="1"/>
  <c r="L1082" i="52" a="1"/>
  <c r="L1082" i="52" s="1"/>
  <c r="L1083" i="52" a="1"/>
  <c r="L1083" i="52" s="1"/>
  <c r="L1084" i="52" a="1"/>
  <c r="L1084" i="52"/>
  <c r="L1085" i="52" a="1"/>
  <c r="L1085" i="52" s="1"/>
  <c r="L1086" i="52" a="1"/>
  <c r="L1086" i="52"/>
  <c r="L1087" i="52" a="1"/>
  <c r="L1087" i="52" s="1"/>
  <c r="L1088" i="52" a="1"/>
  <c r="L1088" i="52"/>
  <c r="L1089" i="52" a="1"/>
  <c r="L1089" i="52"/>
  <c r="L1090" i="52" a="1"/>
  <c r="L1090" i="52"/>
  <c r="L1091" i="52" a="1"/>
  <c r="L1091" i="52" s="1"/>
  <c r="L1092" i="52" a="1"/>
  <c r="L1092" i="52" s="1"/>
  <c r="L1093" i="52" a="1"/>
  <c r="L1093" i="52" s="1"/>
  <c r="L1094" i="52" a="1"/>
  <c r="L1094" i="52"/>
  <c r="L1095" i="52" a="1"/>
  <c r="L1095" i="52" s="1"/>
  <c r="L1096" i="52" a="1"/>
  <c r="L1096" i="52" s="1"/>
  <c r="L1097" i="52" a="1"/>
  <c r="L1097" i="52"/>
  <c r="L1098" i="52" a="1"/>
  <c r="L1098" i="52" s="1"/>
  <c r="L1099" i="52" a="1"/>
  <c r="L1099" i="52" s="1"/>
  <c r="L1100" i="52" a="1"/>
  <c r="L1100" i="52" s="1"/>
  <c r="L1101" i="52" a="1"/>
  <c r="L1101" i="52"/>
  <c r="L1102" i="52" a="1"/>
  <c r="L1102" i="52"/>
  <c r="L1103" i="52" a="1"/>
  <c r="L1103" i="52"/>
  <c r="L1104" i="52" a="1"/>
  <c r="L1104" i="52" s="1"/>
  <c r="L1105" i="52" a="1"/>
  <c r="L1105" i="52" s="1"/>
  <c r="L1106" i="52" a="1"/>
  <c r="L1106" i="52"/>
  <c r="L1107" i="52" a="1"/>
  <c r="L1107" i="52"/>
  <c r="L1108" i="52" a="1"/>
  <c r="L1108" i="52" s="1"/>
  <c r="L1109" i="52" a="1"/>
  <c r="L1109" i="52" s="1"/>
  <c r="L1110" i="52" a="1"/>
  <c r="L1110" i="52"/>
  <c r="L1111" i="52" a="1"/>
  <c r="L1111" i="52" s="1"/>
  <c r="L1112" i="52" a="1"/>
  <c r="L1112" i="52" s="1"/>
  <c r="L1113" i="52" a="1"/>
  <c r="L1113" i="52" s="1"/>
  <c r="L1114" i="52" a="1"/>
  <c r="L1114" i="52"/>
  <c r="L1115" i="52" a="1"/>
  <c r="L1115" i="52"/>
  <c r="L1116" i="52" a="1"/>
  <c r="L1116" i="52"/>
  <c r="L1117" i="52" a="1"/>
  <c r="L1117" i="52" s="1"/>
  <c r="L1118" i="52" a="1"/>
  <c r="L1118" i="52" s="1"/>
  <c r="L1119" i="52" a="1"/>
  <c r="L1119" i="52"/>
  <c r="L1120" i="52" a="1"/>
  <c r="L1120" i="52"/>
  <c r="L1121" i="52" a="1"/>
  <c r="L1121" i="52" s="1"/>
  <c r="L1122" i="52" a="1"/>
  <c r="L1122" i="52" s="1"/>
  <c r="L1123" i="52" a="1"/>
  <c r="L1123" i="52" s="1"/>
  <c r="L1124" i="52" a="1"/>
  <c r="L1124" i="52" s="1"/>
  <c r="L1125" i="52" a="1"/>
  <c r="L1125" i="52" s="1"/>
  <c r="L1126" i="52" a="1"/>
  <c r="L1126" i="52" s="1"/>
  <c r="L1127" i="52" a="1"/>
  <c r="L1127" i="52"/>
  <c r="L1128" i="52" a="1"/>
  <c r="L1128" i="52"/>
  <c r="L1129" i="52" a="1"/>
  <c r="L1129" i="52" s="1"/>
  <c r="L1130" i="52" a="1"/>
  <c r="L1130" i="52"/>
  <c r="L1131" i="52" a="1"/>
  <c r="L1131" i="52" s="1"/>
  <c r="L1132" i="52" a="1"/>
  <c r="L1132" i="52"/>
  <c r="L1133" i="52" a="1"/>
  <c r="L1133" i="52"/>
  <c r="L1134" i="52" a="1"/>
  <c r="L1134" i="52" s="1"/>
  <c r="L1135" i="52" a="1"/>
  <c r="L1135" i="52" s="1"/>
  <c r="L1136" i="52" a="1"/>
  <c r="L1136" i="52"/>
  <c r="L1137" i="52" a="1"/>
  <c r="L1137" i="52" s="1"/>
  <c r="L1138" i="52" a="1"/>
  <c r="L1138" i="52" s="1"/>
  <c r="L1139" i="52" a="1"/>
  <c r="L1139" i="52" s="1"/>
  <c r="L1140" i="52" a="1"/>
  <c r="L1140" i="52"/>
  <c r="L1141" i="52" a="1"/>
  <c r="L1141" i="52" s="1"/>
  <c r="L1142" i="52" a="1"/>
  <c r="L1142" i="52" s="1"/>
  <c r="L1143" i="52" a="1"/>
  <c r="L1143" i="52"/>
  <c r="L1144" i="52" a="1"/>
  <c r="L1144" i="52" s="1"/>
  <c r="L1145" i="52" a="1"/>
  <c r="L1145" i="52"/>
  <c r="L1146" i="52" a="1"/>
  <c r="L1146" i="52"/>
  <c r="L1147" i="52" a="1"/>
  <c r="L1147" i="52" s="1"/>
  <c r="L1148" i="52" a="1"/>
  <c r="L1148" i="52"/>
  <c r="L1149" i="52" a="1"/>
  <c r="L1149" i="52"/>
  <c r="L1150" i="52" a="1"/>
  <c r="L1150" i="52" s="1"/>
  <c r="L1151" i="52" a="1"/>
  <c r="L1151" i="52" s="1"/>
  <c r="L1152" i="52" a="1"/>
  <c r="L1152" i="52" s="1"/>
  <c r="L1153" i="52" a="1"/>
  <c r="L1153" i="52" s="1"/>
  <c r="L1154" i="52" a="1"/>
  <c r="L1154" i="52" s="1"/>
  <c r="L1155" i="52" a="1"/>
  <c r="L1155" i="52" s="1"/>
  <c r="L1156" i="52" a="1"/>
  <c r="L1156" i="52"/>
  <c r="L1157" i="52" a="1"/>
  <c r="L1157" i="52" s="1"/>
  <c r="L1158" i="52" a="1"/>
  <c r="L1158" i="52"/>
  <c r="L1159" i="52" a="1"/>
  <c r="L1159" i="52" s="1"/>
  <c r="L1160" i="52" a="1"/>
  <c r="L1160" i="52"/>
  <c r="L1161" i="52" a="1"/>
  <c r="L1161" i="52"/>
  <c r="L1162" i="52" a="1"/>
  <c r="L1162" i="52"/>
  <c r="L1163" i="52" a="1"/>
  <c r="L1163" i="52" s="1"/>
  <c r="L1164" i="52" a="1"/>
  <c r="L1164" i="52" s="1"/>
  <c r="L1165" i="52" a="1"/>
  <c r="L1165" i="52" s="1"/>
  <c r="L1166" i="52" a="1"/>
  <c r="L1166" i="52"/>
  <c r="L1167" i="52" a="1"/>
  <c r="L1167" i="52" s="1"/>
  <c r="L1168" i="52" a="1"/>
  <c r="L1168" i="52" s="1"/>
  <c r="L1169" i="52" a="1"/>
  <c r="L1169" i="52"/>
  <c r="L1170" i="52" a="1"/>
  <c r="L1170" i="52" s="1"/>
  <c r="L1171" i="52" a="1"/>
  <c r="L1171" i="52" s="1"/>
  <c r="L1172" i="52" a="1"/>
  <c r="L1172" i="52" s="1"/>
  <c r="L1173" i="52" a="1"/>
  <c r="L1173" i="52"/>
  <c r="L1174" i="52" a="1"/>
  <c r="L1174" i="52"/>
  <c r="L1175" i="52" a="1"/>
  <c r="L1175" i="52"/>
  <c r="L1176" i="52" a="1"/>
  <c r="L1176" i="52" s="1"/>
  <c r="L1177" i="52" a="1"/>
  <c r="L1177" i="52" s="1"/>
  <c r="L1178" i="52" a="1"/>
  <c r="L1178" i="52"/>
  <c r="L1179" i="52" a="1"/>
  <c r="L1179" i="52"/>
  <c r="L1180" i="52" a="1"/>
  <c r="L1180" i="52" s="1"/>
  <c r="L1181" i="52" a="1"/>
  <c r="L1181" i="52" s="1"/>
  <c r="L1182" i="52" a="1"/>
  <c r="L1182" i="52"/>
  <c r="L1183" i="52" a="1"/>
  <c r="L1183" i="52" s="1"/>
  <c r="L1184" i="52" a="1"/>
  <c r="L1184" i="52" s="1"/>
  <c r="L1185" i="52" a="1"/>
  <c r="L1185" i="52" s="1"/>
  <c r="L1186" i="52" a="1"/>
  <c r="L1186" i="52"/>
  <c r="L1187" i="52" a="1"/>
  <c r="L1187" i="52"/>
  <c r="L1188" i="52" a="1"/>
  <c r="L1188" i="52"/>
  <c r="L1189" i="52" a="1"/>
  <c r="L1189" i="52" s="1"/>
  <c r="L1190" i="52" a="1"/>
  <c r="L1190" i="52" s="1"/>
  <c r="L1191" i="52" a="1"/>
  <c r="L1191" i="52"/>
  <c r="L1192" i="52" a="1"/>
  <c r="L1192" i="52"/>
  <c r="L1193" i="52" a="1"/>
  <c r="L1193" i="52" s="1"/>
  <c r="L1194" i="52" a="1"/>
  <c r="L1194" i="52" s="1"/>
  <c r="L1195" i="52" a="1"/>
  <c r="L1195" i="52" s="1"/>
  <c r="L1196" i="52" a="1"/>
  <c r="L1196" i="52" s="1"/>
  <c r="L1197" i="52" a="1"/>
  <c r="L1197" i="52" s="1"/>
  <c r="L1198" i="52" a="1"/>
  <c r="L1198" i="52" s="1"/>
  <c r="L1199" i="52" a="1"/>
  <c r="L1199" i="52"/>
  <c r="L1200" i="52" a="1"/>
  <c r="L1200" i="52"/>
  <c r="L1201" i="52" a="1"/>
  <c r="L1201" i="52" s="1"/>
  <c r="L1202" i="52" a="1"/>
  <c r="L1202" i="52"/>
  <c r="L1203" i="52" a="1"/>
  <c r="L1203" i="52" s="1"/>
  <c r="L1204" i="52" a="1"/>
  <c r="L1204" i="52"/>
  <c r="L1205" i="52" a="1"/>
  <c r="L1205" i="52"/>
  <c r="L1206" i="52" a="1"/>
  <c r="L1206" i="52" s="1"/>
  <c r="L1207" i="52" a="1"/>
  <c r="L1207" i="52" s="1"/>
  <c r="L1208" i="52" a="1"/>
  <c r="L1208" i="52"/>
  <c r="L1209" i="52" a="1"/>
  <c r="L1209" i="52" s="1"/>
  <c r="L1210" i="52" a="1"/>
  <c r="L1210" i="52" s="1"/>
  <c r="L1211" i="52" a="1"/>
  <c r="L1211" i="52" s="1"/>
  <c r="L1212" i="52" a="1"/>
  <c r="L1212" i="52"/>
  <c r="L1213" i="52" a="1"/>
  <c r="L1213" i="52" s="1"/>
  <c r="L1214" i="52" a="1"/>
  <c r="L1214" i="52" s="1"/>
  <c r="L1215" i="52" a="1"/>
  <c r="L1215" i="52"/>
  <c r="L1216" i="52" a="1"/>
  <c r="L1216" i="52" s="1"/>
  <c r="L1217" i="52" a="1"/>
  <c r="L1217" i="52"/>
  <c r="L1218" i="52" a="1"/>
  <c r="L1218" i="52"/>
  <c r="L1219" i="52" a="1"/>
  <c r="L1219" i="52" s="1"/>
  <c r="L1220" i="52" a="1"/>
  <c r="L1220" i="52"/>
  <c r="L1221" i="52" a="1"/>
  <c r="L1221" i="52"/>
  <c r="L1222" i="52" a="1"/>
  <c r="L1222" i="52" s="1"/>
  <c r="L1223" i="52" a="1"/>
  <c r="L1223" i="52" s="1"/>
  <c r="L1224" i="52" a="1"/>
  <c r="L1224" i="52" s="1"/>
  <c r="L1225" i="52" a="1"/>
  <c r="L1225" i="52" s="1"/>
  <c r="L1226" i="52" a="1"/>
  <c r="L1226" i="52" s="1"/>
  <c r="L1227" i="52" a="1"/>
  <c r="L1227" i="52" s="1"/>
  <c r="L1228" i="52" a="1"/>
  <c r="L1228" i="52"/>
  <c r="L1229" i="52" a="1"/>
  <c r="L1229" i="52" s="1"/>
  <c r="L1230" i="52" a="1"/>
  <c r="L1230" i="52"/>
  <c r="L1231" i="52" a="1"/>
  <c r="L1231" i="52" s="1"/>
  <c r="L1232" i="52" a="1"/>
  <c r="L1232" i="52"/>
  <c r="L1233" i="52" a="1"/>
  <c r="L1233" i="52"/>
  <c r="L1234" i="52" a="1"/>
  <c r="L1234" i="52"/>
  <c r="L1235" i="52" a="1"/>
  <c r="L1235" i="52" s="1"/>
  <c r="L1236" i="52" a="1"/>
  <c r="L1236" i="52" s="1"/>
  <c r="L1237" i="52" a="1"/>
  <c r="L1237" i="52" s="1"/>
  <c r="L1238" i="52" a="1"/>
  <c r="L1238" i="52"/>
  <c r="L1239" i="52" a="1"/>
  <c r="L1239" i="52" s="1"/>
  <c r="L1240" i="52" a="1"/>
  <c r="L1240" i="52" s="1"/>
  <c r="L1241" i="52" a="1"/>
  <c r="L1241" i="52"/>
  <c r="L1242" i="52" a="1"/>
  <c r="L1242" i="52" s="1"/>
  <c r="L1243" i="52" a="1"/>
  <c r="L1243" i="52" s="1"/>
  <c r="L1244" i="52" a="1"/>
  <c r="L1244" i="52" s="1"/>
  <c r="L1245" i="52" a="1"/>
  <c r="L1245" i="52"/>
  <c r="L1246" i="52" a="1"/>
  <c r="L1246" i="52"/>
  <c r="L1247" i="52" a="1"/>
  <c r="L1247" i="52"/>
  <c r="L1248" i="52" a="1"/>
  <c r="L1248" i="52" s="1"/>
  <c r="L1249" i="52" a="1"/>
  <c r="L1249" i="52" s="1"/>
  <c r="L1250" i="52" a="1"/>
  <c r="L1250" i="52"/>
  <c r="L1251" i="52" a="1"/>
  <c r="L1251" i="52"/>
  <c r="L1252" i="52" a="1"/>
  <c r="L1252" i="52" s="1"/>
  <c r="L1253" i="52" a="1"/>
  <c r="L1253" i="52" s="1"/>
  <c r="L1254" i="52" a="1"/>
  <c r="L1254" i="52"/>
  <c r="L1255" i="52" a="1"/>
  <c r="L1255" i="52" s="1"/>
  <c r="L1256" i="52" a="1"/>
  <c r="L1256" i="52" s="1"/>
  <c r="L1257" i="52" a="1"/>
  <c r="L1257" i="52" s="1"/>
  <c r="L1258" i="52" a="1"/>
  <c r="L1258" i="52"/>
  <c r="L1259" i="52" a="1"/>
  <c r="L1259" i="52"/>
  <c r="L1260" i="52" a="1"/>
  <c r="L1260" i="52"/>
  <c r="L1261" i="52" a="1"/>
  <c r="L1261" i="52" s="1"/>
  <c r="L1262" i="52" a="1"/>
  <c r="L1262" i="52" s="1"/>
  <c r="L1263" i="52" a="1"/>
  <c r="L1263" i="52"/>
  <c r="L1264" i="52" a="1"/>
  <c r="L1264" i="52"/>
  <c r="L1265" i="52" a="1"/>
  <c r="L1265" i="52" s="1"/>
  <c r="L1266" i="52" a="1"/>
  <c r="L1266" i="52" s="1"/>
  <c r="L1267" i="52" a="1"/>
  <c r="L1267" i="52" s="1"/>
  <c r="L1268" i="52" a="1"/>
  <c r="L1268" i="52" s="1"/>
  <c r="L1269" i="52" a="1"/>
  <c r="L1269" i="52" s="1"/>
  <c r="L1270" i="52" a="1"/>
  <c r="L1270" i="52" s="1"/>
  <c r="L1271" i="52" a="1"/>
  <c r="L1271" i="52" s="1"/>
  <c r="L1272" i="52" a="1"/>
  <c r="L1272" i="52"/>
  <c r="L1273" i="52" a="1"/>
  <c r="L1273" i="52" s="1"/>
  <c r="L1274" i="52" a="1"/>
  <c r="L1274" i="52"/>
  <c r="L1275" i="52" a="1"/>
  <c r="L1275" i="52" s="1"/>
  <c r="L1276" i="52" a="1"/>
  <c r="L1276" i="52"/>
  <c r="L1277" i="52" a="1"/>
  <c r="L1277" i="52"/>
  <c r="L1278" i="52" a="1"/>
  <c r="L1278" i="52" s="1"/>
  <c r="L1279" i="52" a="1"/>
  <c r="L1279" i="52" s="1"/>
  <c r="L1280" i="52" a="1"/>
  <c r="L1280" i="52"/>
  <c r="L1281" i="52" a="1"/>
  <c r="L1281" i="52" s="1"/>
  <c r="L1282" i="52" a="1"/>
  <c r="L1282" i="52" s="1"/>
  <c r="L1283" i="52" a="1"/>
  <c r="L1283" i="52" s="1"/>
  <c r="L1284" i="52" a="1"/>
  <c r="L1284" i="52" s="1"/>
  <c r="L1285" i="52" a="1"/>
  <c r="L1285" i="52" s="1"/>
  <c r="L1286" i="52" a="1"/>
  <c r="L1286" i="52" s="1"/>
  <c r="L1287" i="52" a="1"/>
  <c r="L1287" i="52"/>
  <c r="L1288" i="52" a="1"/>
  <c r="L1288" i="52" s="1"/>
  <c r="L1289" i="52" a="1"/>
  <c r="L1289" i="52"/>
  <c r="L1290" i="52" a="1"/>
  <c r="L1290" i="52"/>
  <c r="L1291" i="52" a="1"/>
  <c r="L1291" i="52" s="1"/>
  <c r="L1292" i="52" a="1"/>
  <c r="L1292" i="52"/>
  <c r="L1293" i="52" a="1"/>
  <c r="L1293" i="52"/>
  <c r="L1294" i="52" a="1"/>
  <c r="L1294" i="52" s="1"/>
  <c r="L1295" i="52" a="1"/>
  <c r="L1295" i="52" s="1"/>
  <c r="L1296" i="52" a="1"/>
  <c r="L1296" i="52" s="1"/>
  <c r="L1297" i="52" a="1"/>
  <c r="L1297" i="52" s="1"/>
  <c r="L1298" i="52" a="1"/>
  <c r="L1298" i="52" s="1"/>
  <c r="L1299" i="52" a="1"/>
  <c r="L1299" i="52" s="1"/>
  <c r="L1300" i="52" a="1"/>
  <c r="L1300" i="52"/>
  <c r="L1301" i="52" a="1"/>
  <c r="L1301" i="52" s="1"/>
  <c r="L1302" i="52" a="1"/>
  <c r="L1302" i="52"/>
  <c r="L1303" i="52" a="1"/>
  <c r="L1303" i="52"/>
  <c r="L1304" i="52" a="1"/>
  <c r="L1304" i="52" s="1"/>
  <c r="L1305" i="52" a="1"/>
  <c r="L1305" i="52" s="1"/>
  <c r="L1306" i="52" a="1"/>
  <c r="L1306" i="52"/>
  <c r="L1307" i="52" a="1"/>
  <c r="L1307" i="52" s="1"/>
  <c r="L1308" i="52" a="1"/>
  <c r="L1308" i="52"/>
  <c r="L1309" i="52" a="1"/>
  <c r="L1309" i="52" s="1"/>
  <c r="I2" i="52" a="1"/>
  <c r="I2" i="52" s="1"/>
  <c r="K2" i="52"/>
  <c r="K3" i="52"/>
  <c r="K4" i="52"/>
  <c r="K5" i="52"/>
  <c r="K6" i="52"/>
  <c r="K7" i="52"/>
  <c r="K8" i="52"/>
  <c r="K9" i="52"/>
  <c r="K10" i="52"/>
  <c r="K11" i="52"/>
  <c r="K12" i="52"/>
  <c r="K13" i="52"/>
  <c r="K14" i="52"/>
  <c r="K15" i="52"/>
  <c r="K16" i="52"/>
  <c r="K17" i="52"/>
  <c r="K18" i="52"/>
  <c r="K19" i="52"/>
  <c r="K20" i="52"/>
  <c r="K21" i="52"/>
  <c r="K22" i="52"/>
  <c r="K23" i="52"/>
  <c r="K24" i="52"/>
  <c r="K25" i="52"/>
  <c r="K26" i="52"/>
  <c r="K27" i="52"/>
  <c r="K28" i="52"/>
  <c r="K29" i="52"/>
  <c r="K30" i="52"/>
  <c r="K31" i="52"/>
  <c r="K32" i="52"/>
  <c r="K33" i="52"/>
  <c r="K34" i="52"/>
  <c r="K35" i="52"/>
  <c r="K36" i="52"/>
  <c r="K37" i="52"/>
  <c r="K38" i="52"/>
  <c r="K39" i="52"/>
  <c r="K40" i="52"/>
  <c r="K41" i="52"/>
  <c r="K42" i="52"/>
  <c r="K43" i="52"/>
  <c r="K44" i="52"/>
  <c r="K45" i="52"/>
  <c r="K46" i="52"/>
  <c r="K47" i="52"/>
  <c r="K48" i="52"/>
  <c r="K49" i="52"/>
  <c r="K50" i="52"/>
  <c r="K51" i="52"/>
  <c r="K52" i="52"/>
  <c r="K53" i="52"/>
  <c r="K54" i="52"/>
  <c r="K55" i="52"/>
  <c r="K56" i="52"/>
  <c r="K57" i="52"/>
  <c r="K58" i="52"/>
  <c r="K59" i="52"/>
  <c r="K60" i="52"/>
  <c r="K61" i="52"/>
  <c r="K62" i="52"/>
  <c r="K63" i="52"/>
  <c r="K64" i="52"/>
  <c r="K65" i="52"/>
  <c r="K66" i="52"/>
  <c r="K67" i="52"/>
  <c r="K68" i="52"/>
  <c r="K69" i="52"/>
  <c r="K70" i="52"/>
  <c r="K71" i="52"/>
  <c r="K72" i="52"/>
  <c r="K73" i="52"/>
  <c r="K74" i="52"/>
  <c r="K75" i="52"/>
  <c r="K76" i="52"/>
  <c r="K77" i="52"/>
  <c r="K78" i="52"/>
  <c r="K79" i="52"/>
  <c r="K80" i="52"/>
  <c r="K81" i="52"/>
  <c r="K82" i="52"/>
  <c r="K83" i="52"/>
  <c r="K84" i="52"/>
  <c r="K85" i="52"/>
  <c r="K86" i="52"/>
  <c r="K87" i="52"/>
  <c r="K88" i="52"/>
  <c r="K89" i="52"/>
  <c r="K90" i="52"/>
  <c r="K91" i="52"/>
  <c r="K92" i="52"/>
  <c r="K93" i="52"/>
  <c r="K94" i="52"/>
  <c r="K95" i="52"/>
  <c r="K96" i="52"/>
  <c r="K97" i="52"/>
  <c r="K98" i="52"/>
  <c r="K99" i="52"/>
  <c r="K100" i="52"/>
  <c r="K101" i="52"/>
  <c r="K102" i="52"/>
  <c r="K103" i="52"/>
  <c r="K104" i="52"/>
  <c r="K105" i="52"/>
  <c r="K106" i="52"/>
  <c r="K107" i="52"/>
  <c r="K108" i="52"/>
  <c r="K109" i="52"/>
  <c r="K110" i="52"/>
  <c r="K111" i="52"/>
  <c r="K112" i="52"/>
  <c r="K113" i="52"/>
  <c r="K114" i="52"/>
  <c r="K115" i="52"/>
  <c r="K116" i="52"/>
  <c r="K117" i="52"/>
  <c r="K118" i="52"/>
  <c r="K119" i="52"/>
  <c r="K120" i="52"/>
  <c r="K121" i="52"/>
  <c r="K122" i="52"/>
  <c r="K123" i="52"/>
  <c r="K124" i="52"/>
  <c r="K125" i="52"/>
  <c r="K126" i="52"/>
  <c r="K127" i="52"/>
  <c r="K128" i="52"/>
  <c r="K129" i="52"/>
  <c r="K130" i="52"/>
  <c r="K131" i="52"/>
  <c r="K132" i="52"/>
  <c r="K133" i="52"/>
  <c r="K134" i="52"/>
  <c r="K135" i="52"/>
  <c r="K136" i="52"/>
  <c r="K137" i="52"/>
  <c r="K138" i="52"/>
  <c r="K139" i="52"/>
  <c r="K140" i="52"/>
  <c r="K141" i="52"/>
  <c r="K142" i="52"/>
  <c r="K143" i="52"/>
  <c r="K144" i="52"/>
  <c r="K145" i="52"/>
  <c r="K146" i="52"/>
  <c r="K147" i="52"/>
  <c r="K148" i="52"/>
  <c r="K149" i="52"/>
  <c r="K150" i="52"/>
  <c r="K151" i="52"/>
  <c r="K152" i="52"/>
  <c r="K153" i="52"/>
  <c r="K154" i="52"/>
  <c r="K155" i="52"/>
  <c r="K156" i="52"/>
  <c r="K157" i="52"/>
  <c r="K158" i="52"/>
  <c r="K159" i="52"/>
  <c r="K160" i="52"/>
  <c r="K161" i="52"/>
  <c r="K162" i="52"/>
  <c r="K163" i="52"/>
  <c r="K164" i="52"/>
  <c r="K165" i="52"/>
  <c r="K166" i="52"/>
  <c r="K167" i="52"/>
  <c r="K168" i="52"/>
  <c r="K169" i="52"/>
  <c r="K170" i="52"/>
  <c r="K171" i="52"/>
  <c r="K172" i="52"/>
  <c r="K173" i="52"/>
  <c r="K174" i="52"/>
  <c r="K175" i="52"/>
  <c r="K176" i="52"/>
  <c r="K177" i="52"/>
  <c r="K178" i="52"/>
  <c r="K179" i="52"/>
  <c r="K180" i="52"/>
  <c r="K181" i="52"/>
  <c r="K182" i="52"/>
  <c r="K183" i="52"/>
  <c r="K184" i="52"/>
  <c r="K185" i="52"/>
  <c r="K186" i="52"/>
  <c r="K187" i="52"/>
  <c r="K188" i="52"/>
  <c r="K189" i="52"/>
  <c r="K190" i="52"/>
  <c r="K191" i="52"/>
  <c r="K192" i="52"/>
  <c r="K193" i="52"/>
  <c r="K194" i="52"/>
  <c r="K195" i="52"/>
  <c r="K196" i="52"/>
  <c r="K197" i="52"/>
  <c r="K198" i="52"/>
  <c r="K199" i="52"/>
  <c r="K200" i="52"/>
  <c r="K201" i="52"/>
  <c r="K202" i="52"/>
  <c r="K203" i="52"/>
  <c r="K204" i="52"/>
  <c r="K205" i="52"/>
  <c r="K206" i="52"/>
  <c r="K207" i="52"/>
  <c r="K208" i="52"/>
  <c r="K209" i="52"/>
  <c r="K210" i="52"/>
  <c r="K211" i="52"/>
  <c r="K212" i="52"/>
  <c r="K213" i="52"/>
  <c r="K214" i="52"/>
  <c r="K215" i="52"/>
  <c r="K216" i="52"/>
  <c r="K217" i="52"/>
  <c r="K218" i="52"/>
  <c r="K219" i="52"/>
  <c r="K220" i="52"/>
  <c r="K221" i="52"/>
  <c r="K222" i="52"/>
  <c r="K223" i="52"/>
  <c r="K224" i="52"/>
  <c r="K225" i="52"/>
  <c r="K226" i="52"/>
  <c r="K227" i="52"/>
  <c r="K228" i="52"/>
  <c r="K229" i="52"/>
  <c r="K230" i="52"/>
  <c r="K231" i="52"/>
  <c r="K232" i="52"/>
  <c r="K233" i="52"/>
  <c r="K234" i="52"/>
  <c r="K235" i="52"/>
  <c r="K236" i="52"/>
  <c r="K237" i="52"/>
  <c r="K238" i="52"/>
  <c r="K239" i="52"/>
  <c r="K240" i="52"/>
  <c r="K241" i="52"/>
  <c r="K242" i="52"/>
  <c r="K243" i="52"/>
  <c r="K244" i="52"/>
  <c r="K245" i="52"/>
  <c r="K246" i="52"/>
  <c r="K247" i="52"/>
  <c r="K248" i="52"/>
  <c r="K249" i="52"/>
  <c r="K250" i="52"/>
  <c r="K251" i="52"/>
  <c r="K252" i="52"/>
  <c r="K253" i="52"/>
  <c r="K254" i="52"/>
  <c r="K255" i="52"/>
  <c r="K256" i="52"/>
  <c r="K257" i="52"/>
  <c r="K258" i="52"/>
  <c r="K259" i="52"/>
  <c r="K260" i="52"/>
  <c r="K261" i="52"/>
  <c r="K262" i="52"/>
  <c r="K263" i="52"/>
  <c r="K264" i="52"/>
  <c r="K265" i="52"/>
  <c r="K266" i="52"/>
  <c r="K267" i="52"/>
  <c r="K268" i="52"/>
  <c r="K269" i="52"/>
  <c r="K270" i="52"/>
  <c r="K271" i="52"/>
  <c r="K272" i="52"/>
  <c r="K273" i="52"/>
  <c r="K274" i="52"/>
  <c r="K275" i="52"/>
  <c r="K276" i="52"/>
  <c r="K277" i="52"/>
  <c r="K278" i="52"/>
  <c r="K279" i="52"/>
  <c r="K280" i="52"/>
  <c r="K281" i="52"/>
  <c r="K282" i="52"/>
  <c r="K283" i="52"/>
  <c r="K284" i="52"/>
  <c r="K285" i="52"/>
  <c r="K286" i="52"/>
  <c r="K287" i="52"/>
  <c r="K288" i="52"/>
  <c r="K289" i="52"/>
  <c r="K290" i="52"/>
  <c r="K291" i="52"/>
  <c r="K292" i="52"/>
  <c r="K293" i="52"/>
  <c r="K294" i="52"/>
  <c r="K295" i="52"/>
  <c r="K296" i="52"/>
  <c r="K297" i="52"/>
  <c r="K298" i="52"/>
  <c r="K299" i="52"/>
  <c r="K300" i="52"/>
  <c r="K301" i="52"/>
  <c r="K302" i="52"/>
  <c r="K303" i="52"/>
  <c r="K304" i="52"/>
  <c r="K305" i="52"/>
  <c r="K306" i="52"/>
  <c r="K307" i="52"/>
  <c r="K308" i="52"/>
  <c r="K309" i="52"/>
  <c r="K310" i="52"/>
  <c r="K311" i="52"/>
  <c r="K312" i="52"/>
  <c r="K313" i="52"/>
  <c r="K314" i="52"/>
  <c r="K315" i="52"/>
  <c r="K316" i="52"/>
  <c r="K317" i="52"/>
  <c r="K318" i="52"/>
  <c r="K319" i="52"/>
  <c r="K320" i="52"/>
  <c r="K321" i="52"/>
  <c r="K322" i="52"/>
  <c r="K323" i="52"/>
  <c r="K324" i="52"/>
  <c r="K325" i="52"/>
  <c r="K326" i="52"/>
  <c r="K327" i="52"/>
  <c r="K328" i="52"/>
  <c r="K329" i="52"/>
  <c r="K330" i="52"/>
  <c r="K331" i="52"/>
  <c r="K332" i="52"/>
  <c r="K333" i="52"/>
  <c r="K334" i="52"/>
  <c r="K335" i="52"/>
  <c r="K336" i="52"/>
  <c r="K337" i="52"/>
  <c r="K338" i="52"/>
  <c r="K339" i="52"/>
  <c r="K340" i="52"/>
  <c r="K341" i="52"/>
  <c r="K342" i="52"/>
  <c r="K343" i="52"/>
  <c r="K344" i="52"/>
  <c r="K345" i="52"/>
  <c r="K346" i="52"/>
  <c r="K347" i="52"/>
  <c r="K348" i="52"/>
  <c r="K349" i="52"/>
  <c r="K350" i="52"/>
  <c r="K351" i="52"/>
  <c r="K352" i="52"/>
  <c r="K353" i="52"/>
  <c r="K354" i="52"/>
  <c r="K355" i="52"/>
  <c r="K356" i="52"/>
  <c r="K357" i="52"/>
  <c r="K358" i="52"/>
  <c r="K359" i="52"/>
  <c r="K360" i="52"/>
  <c r="K361" i="52"/>
  <c r="K362" i="52"/>
  <c r="K363" i="52"/>
  <c r="K364" i="52"/>
  <c r="K365" i="52"/>
  <c r="K366" i="52"/>
  <c r="K367" i="52"/>
  <c r="K368" i="52"/>
  <c r="K369" i="52"/>
  <c r="K370" i="52"/>
  <c r="K371" i="52"/>
  <c r="K372" i="52"/>
  <c r="K373" i="52"/>
  <c r="K374" i="52"/>
  <c r="K375" i="52"/>
  <c r="K376" i="52"/>
  <c r="K377" i="52"/>
  <c r="K378" i="52"/>
  <c r="K379" i="52"/>
  <c r="K380" i="52"/>
  <c r="K381" i="52"/>
  <c r="K382" i="52"/>
  <c r="K383" i="52"/>
  <c r="K384" i="52"/>
  <c r="K385" i="52"/>
  <c r="K386" i="52"/>
  <c r="K387" i="52"/>
  <c r="K388" i="52"/>
  <c r="K389" i="52"/>
  <c r="K390" i="52"/>
  <c r="K391" i="52"/>
  <c r="K392" i="52"/>
  <c r="K393" i="52"/>
  <c r="K394" i="52"/>
  <c r="K395" i="52"/>
  <c r="K396" i="52"/>
  <c r="K397" i="52"/>
  <c r="K398" i="52"/>
  <c r="K399" i="52"/>
  <c r="K400" i="52"/>
  <c r="K401" i="52"/>
  <c r="K402" i="52"/>
  <c r="K403" i="52"/>
  <c r="K404" i="52"/>
  <c r="K405" i="52"/>
  <c r="K406" i="52"/>
  <c r="K407" i="52"/>
  <c r="K408" i="52"/>
  <c r="K409" i="52"/>
  <c r="K410" i="52"/>
  <c r="K411" i="52"/>
  <c r="K412" i="52"/>
  <c r="K413" i="52"/>
  <c r="K414" i="52"/>
  <c r="K415" i="52"/>
  <c r="K416" i="52"/>
  <c r="K417" i="52"/>
  <c r="K418" i="52"/>
  <c r="K419" i="52"/>
  <c r="K420" i="52"/>
  <c r="K421" i="52"/>
  <c r="K422" i="52"/>
  <c r="K423" i="52"/>
  <c r="K424" i="52"/>
  <c r="K425" i="52"/>
  <c r="K426" i="52"/>
  <c r="K427" i="52"/>
  <c r="K428" i="52"/>
  <c r="K429" i="52"/>
  <c r="K430" i="52"/>
  <c r="K431" i="52"/>
  <c r="K432" i="52"/>
  <c r="K433" i="52"/>
  <c r="K434" i="52"/>
  <c r="K435" i="52"/>
  <c r="K436" i="52"/>
  <c r="K437" i="52"/>
  <c r="K438" i="52"/>
  <c r="K439" i="52"/>
  <c r="K440" i="52"/>
  <c r="K441" i="52"/>
  <c r="K442" i="52"/>
  <c r="K443" i="52"/>
  <c r="K444" i="52"/>
  <c r="K445" i="52"/>
  <c r="K446" i="52"/>
  <c r="K447" i="52"/>
  <c r="K448" i="52"/>
  <c r="K449" i="52"/>
  <c r="K450" i="52"/>
  <c r="K451" i="52"/>
  <c r="K452" i="52"/>
  <c r="K453" i="52"/>
  <c r="K454" i="52"/>
  <c r="K455" i="52"/>
  <c r="K456" i="52"/>
  <c r="K457" i="52"/>
  <c r="K458" i="52"/>
  <c r="K459" i="52"/>
  <c r="K460" i="52"/>
  <c r="K461" i="52"/>
  <c r="K462" i="52"/>
  <c r="K463" i="52"/>
  <c r="K464" i="52"/>
  <c r="K465" i="52"/>
  <c r="K466" i="52"/>
  <c r="K467" i="52"/>
  <c r="K468" i="52"/>
  <c r="K469" i="52"/>
  <c r="K470" i="52"/>
  <c r="K471" i="52"/>
  <c r="K472" i="52"/>
  <c r="K473" i="52"/>
  <c r="K474" i="52"/>
  <c r="K475" i="52"/>
  <c r="K476" i="52"/>
  <c r="K477" i="52"/>
  <c r="K478" i="52"/>
  <c r="K479" i="52"/>
  <c r="K480" i="52"/>
  <c r="K481" i="52"/>
  <c r="K482" i="52"/>
  <c r="K483" i="52"/>
  <c r="K484" i="52"/>
  <c r="K485" i="52"/>
  <c r="K486" i="52"/>
  <c r="K487" i="52"/>
  <c r="K488" i="52"/>
  <c r="K489" i="52"/>
  <c r="K490" i="52"/>
  <c r="K491" i="52"/>
  <c r="K492" i="52"/>
  <c r="K493" i="52"/>
  <c r="K494" i="52"/>
  <c r="K495" i="52"/>
  <c r="K496" i="52"/>
  <c r="K497" i="52"/>
  <c r="K498" i="52"/>
  <c r="K499" i="52"/>
  <c r="K500" i="52"/>
  <c r="K501" i="52"/>
  <c r="K502" i="52"/>
  <c r="K503" i="52"/>
  <c r="K504" i="52"/>
  <c r="K505" i="52"/>
  <c r="K506" i="52"/>
  <c r="K507" i="52"/>
  <c r="K508" i="52"/>
  <c r="K509" i="52"/>
  <c r="K510" i="52"/>
  <c r="K511" i="52"/>
  <c r="K512" i="52"/>
  <c r="K513" i="52"/>
  <c r="K514" i="52"/>
  <c r="K515" i="52"/>
  <c r="K516" i="52"/>
  <c r="K517" i="52"/>
  <c r="K518" i="52"/>
  <c r="K519" i="52"/>
  <c r="K520" i="52"/>
  <c r="K521" i="52"/>
  <c r="K522" i="52"/>
  <c r="K523" i="52"/>
  <c r="K524" i="52"/>
  <c r="K525" i="52"/>
  <c r="K526" i="52"/>
  <c r="K527" i="52"/>
  <c r="K528" i="52"/>
  <c r="K529" i="52"/>
  <c r="K530" i="52"/>
  <c r="K531" i="52"/>
  <c r="K532" i="52"/>
  <c r="K533" i="52"/>
  <c r="K534" i="52"/>
  <c r="K535" i="52"/>
  <c r="K536" i="52"/>
  <c r="K537" i="52"/>
  <c r="K538" i="52"/>
  <c r="K539" i="52"/>
  <c r="K540" i="52"/>
  <c r="K541" i="52"/>
  <c r="K542" i="52"/>
  <c r="K543" i="52"/>
  <c r="K544" i="52"/>
  <c r="K545" i="52"/>
  <c r="K546" i="52"/>
  <c r="K547" i="52"/>
  <c r="K548" i="52"/>
  <c r="K549" i="52"/>
  <c r="K550" i="52"/>
  <c r="K551" i="52"/>
  <c r="K552" i="52"/>
  <c r="K553" i="52"/>
  <c r="K554" i="52"/>
  <c r="K555" i="52"/>
  <c r="K556" i="52"/>
  <c r="K557" i="52"/>
  <c r="K558" i="52"/>
  <c r="K559" i="52"/>
  <c r="K560" i="52"/>
  <c r="K561" i="52"/>
  <c r="K562" i="52"/>
  <c r="K563" i="52"/>
  <c r="K564" i="52"/>
  <c r="K565" i="52"/>
  <c r="K566" i="52"/>
  <c r="K567" i="52"/>
  <c r="K568" i="52"/>
  <c r="K569" i="52"/>
  <c r="K570" i="52"/>
  <c r="K571" i="52"/>
  <c r="K572" i="52"/>
  <c r="K573" i="52"/>
  <c r="K574" i="52"/>
  <c r="K575" i="52"/>
  <c r="K576" i="52"/>
  <c r="K577" i="52"/>
  <c r="K578" i="52"/>
  <c r="K579" i="52"/>
  <c r="K580" i="52"/>
  <c r="K581" i="52"/>
  <c r="K582" i="52"/>
  <c r="K583" i="52"/>
  <c r="K584" i="52"/>
  <c r="K585" i="52"/>
  <c r="K586" i="52"/>
  <c r="K587" i="52"/>
  <c r="K588" i="52"/>
  <c r="K589" i="52"/>
  <c r="K590" i="52"/>
  <c r="K591" i="52"/>
  <c r="K592" i="52"/>
  <c r="K593" i="52"/>
  <c r="K594" i="52"/>
  <c r="K595" i="52"/>
  <c r="K596" i="52"/>
  <c r="K597" i="52"/>
  <c r="K598" i="52"/>
  <c r="K599" i="52"/>
  <c r="K600" i="52"/>
  <c r="K601" i="52"/>
  <c r="K602" i="52"/>
  <c r="K603" i="52"/>
  <c r="K604" i="52"/>
  <c r="K605" i="52"/>
  <c r="K606" i="52"/>
  <c r="K607" i="52"/>
  <c r="K608" i="52"/>
  <c r="K609" i="52"/>
  <c r="K610" i="52"/>
  <c r="K611" i="52"/>
  <c r="K612" i="52"/>
  <c r="K613" i="52"/>
  <c r="K614" i="52"/>
  <c r="K615" i="52"/>
  <c r="K616" i="52"/>
  <c r="K617" i="52"/>
  <c r="K618" i="52"/>
  <c r="K619" i="52"/>
  <c r="K620" i="52"/>
  <c r="K621" i="52"/>
  <c r="K622" i="52"/>
  <c r="K623" i="52"/>
  <c r="K624" i="52"/>
  <c r="K625" i="52"/>
  <c r="K626" i="52"/>
  <c r="K627" i="52"/>
  <c r="K628" i="52"/>
  <c r="K629" i="52"/>
  <c r="K630" i="52"/>
  <c r="K631" i="52"/>
  <c r="K632" i="52"/>
  <c r="K633" i="52"/>
  <c r="K634" i="52"/>
  <c r="K635" i="52"/>
  <c r="K636" i="52"/>
  <c r="K637" i="52"/>
  <c r="K638" i="52"/>
  <c r="K639" i="52"/>
  <c r="K640" i="52"/>
  <c r="K641" i="52"/>
  <c r="K642" i="52"/>
  <c r="K643" i="52"/>
  <c r="K644" i="52"/>
  <c r="K645" i="52"/>
  <c r="K646" i="52"/>
  <c r="K647" i="52"/>
  <c r="K648" i="52"/>
  <c r="K649" i="52"/>
  <c r="K650" i="52"/>
  <c r="K651" i="52"/>
  <c r="K652" i="52"/>
  <c r="K653" i="52"/>
  <c r="K654" i="52"/>
  <c r="K655" i="52"/>
  <c r="K656" i="52"/>
  <c r="K657" i="52"/>
  <c r="K658" i="52"/>
  <c r="K659" i="52"/>
  <c r="K660" i="52"/>
  <c r="K661" i="52"/>
  <c r="K662" i="52"/>
  <c r="K663" i="52"/>
  <c r="K664" i="52"/>
  <c r="K665" i="52"/>
  <c r="K666" i="52"/>
  <c r="K667" i="52"/>
  <c r="K668" i="52"/>
  <c r="K669" i="52"/>
  <c r="K670" i="52"/>
  <c r="K671" i="52"/>
  <c r="K672" i="52"/>
  <c r="K673" i="52"/>
  <c r="K674" i="52"/>
  <c r="K675" i="52"/>
  <c r="K676" i="52"/>
  <c r="K677" i="52"/>
  <c r="K678" i="52"/>
  <c r="K679" i="52"/>
  <c r="K680" i="52"/>
  <c r="K681" i="52"/>
  <c r="K682" i="52"/>
  <c r="K683" i="52"/>
  <c r="K684" i="52"/>
  <c r="K685" i="52"/>
  <c r="K686" i="52"/>
  <c r="K687" i="52"/>
  <c r="K688" i="52"/>
  <c r="K689" i="52"/>
  <c r="K690" i="52"/>
  <c r="K691" i="52"/>
  <c r="K692" i="52"/>
  <c r="K693" i="52"/>
  <c r="K694" i="52"/>
  <c r="K695" i="52"/>
  <c r="K696" i="52"/>
  <c r="K697" i="52"/>
  <c r="K698" i="52"/>
  <c r="K699" i="52"/>
  <c r="K700" i="52"/>
  <c r="K701" i="52"/>
  <c r="K702" i="52"/>
  <c r="K703" i="52"/>
  <c r="K704" i="52"/>
  <c r="K705" i="52"/>
  <c r="K706" i="52"/>
  <c r="K707" i="52"/>
  <c r="K708" i="52"/>
  <c r="K709" i="52"/>
  <c r="K710" i="52"/>
  <c r="K711" i="52"/>
  <c r="K712" i="52"/>
  <c r="K713" i="52"/>
  <c r="K714" i="52"/>
  <c r="K715" i="52"/>
  <c r="K716" i="52"/>
  <c r="K717" i="52"/>
  <c r="K718" i="52"/>
  <c r="K719" i="52"/>
  <c r="K720" i="52"/>
  <c r="K721" i="52"/>
  <c r="K722" i="52"/>
  <c r="K723" i="52"/>
  <c r="K724" i="52"/>
  <c r="K725" i="52"/>
  <c r="K726" i="52"/>
  <c r="K727" i="52"/>
  <c r="K728" i="52"/>
  <c r="K729" i="52"/>
  <c r="K730" i="52"/>
  <c r="K731" i="52"/>
  <c r="K732" i="52"/>
  <c r="K733" i="52"/>
  <c r="K734" i="52"/>
  <c r="K735" i="52"/>
  <c r="K736" i="52"/>
  <c r="K737" i="52"/>
  <c r="K738" i="52"/>
  <c r="K739" i="52"/>
  <c r="K740" i="52"/>
  <c r="K741" i="52"/>
  <c r="K742" i="52"/>
  <c r="K743" i="52"/>
  <c r="K744" i="52"/>
  <c r="K745" i="52"/>
  <c r="K746" i="52"/>
  <c r="K747" i="52"/>
  <c r="K748" i="52"/>
  <c r="K749" i="52"/>
  <c r="K750" i="52"/>
  <c r="K751" i="52"/>
  <c r="K752" i="52"/>
  <c r="K753" i="52"/>
  <c r="K754" i="52"/>
  <c r="K755" i="52"/>
  <c r="K756" i="52"/>
  <c r="K757" i="52"/>
  <c r="K758" i="52"/>
  <c r="K759" i="52"/>
  <c r="K760" i="52"/>
  <c r="K761" i="52"/>
  <c r="K762" i="52"/>
  <c r="K763" i="52"/>
  <c r="K764" i="52"/>
  <c r="K765" i="52"/>
  <c r="K766" i="52"/>
  <c r="K767" i="52"/>
  <c r="K768" i="52"/>
  <c r="K769" i="52"/>
  <c r="K770" i="52"/>
  <c r="K771" i="52"/>
  <c r="K772" i="52"/>
  <c r="K773" i="52"/>
  <c r="K774" i="52"/>
  <c r="K775" i="52"/>
  <c r="K776" i="52"/>
  <c r="K777" i="52"/>
  <c r="K778" i="52"/>
  <c r="K779" i="52"/>
  <c r="K780" i="52"/>
  <c r="K781" i="52"/>
  <c r="K782" i="52"/>
  <c r="K783" i="52"/>
  <c r="K784" i="52"/>
  <c r="K785" i="52"/>
  <c r="K786" i="52"/>
  <c r="K787" i="52"/>
  <c r="K788" i="52"/>
  <c r="K789" i="52"/>
  <c r="K790" i="52"/>
  <c r="K791" i="52"/>
  <c r="K792" i="52"/>
  <c r="K793" i="52"/>
  <c r="K794" i="52"/>
  <c r="K795" i="52"/>
  <c r="K796" i="52"/>
  <c r="K797" i="52"/>
  <c r="K798" i="52"/>
  <c r="K799" i="52"/>
  <c r="K800" i="52"/>
  <c r="K801" i="52"/>
  <c r="K802" i="52"/>
  <c r="K803" i="52"/>
  <c r="K804" i="52"/>
  <c r="K805" i="52"/>
  <c r="K806" i="52"/>
  <c r="K807" i="52"/>
  <c r="K808" i="52"/>
  <c r="K809" i="52"/>
  <c r="K810" i="52"/>
  <c r="K811" i="52"/>
  <c r="K812" i="52"/>
  <c r="K813" i="52"/>
  <c r="K814" i="52"/>
  <c r="K815" i="52"/>
  <c r="K816" i="52"/>
  <c r="K817" i="52"/>
  <c r="K818" i="52"/>
  <c r="K819" i="52"/>
  <c r="K820" i="52"/>
  <c r="K821" i="52"/>
  <c r="K822" i="52"/>
  <c r="K823" i="52"/>
  <c r="K824" i="52"/>
  <c r="K825" i="52"/>
  <c r="K826" i="52"/>
  <c r="K827" i="52"/>
  <c r="K828" i="52"/>
  <c r="K829" i="52"/>
  <c r="K830" i="52"/>
  <c r="K831" i="52"/>
  <c r="K832" i="52"/>
  <c r="K833" i="52"/>
  <c r="K834" i="52"/>
  <c r="K835" i="52"/>
  <c r="K836" i="52"/>
  <c r="K837" i="52"/>
  <c r="K838" i="52"/>
  <c r="K839" i="52"/>
  <c r="K840" i="52"/>
  <c r="K841" i="52"/>
  <c r="K842" i="52"/>
  <c r="K843" i="52"/>
  <c r="K844" i="52"/>
  <c r="K845" i="52"/>
  <c r="K846" i="52"/>
  <c r="K847" i="52"/>
  <c r="K848" i="52"/>
  <c r="K849" i="52"/>
  <c r="K850" i="52"/>
  <c r="K851" i="52"/>
  <c r="K852" i="52"/>
  <c r="K853" i="52"/>
  <c r="K854" i="52"/>
  <c r="K855" i="52"/>
  <c r="K856" i="52"/>
  <c r="K857" i="52"/>
  <c r="K858" i="52"/>
  <c r="K859" i="52"/>
  <c r="K860" i="52"/>
  <c r="K861" i="52"/>
  <c r="K862" i="52"/>
  <c r="K863" i="52"/>
  <c r="K864" i="52"/>
  <c r="K865" i="52"/>
  <c r="K866" i="52"/>
  <c r="K867" i="52"/>
  <c r="K868" i="52"/>
  <c r="K869" i="52"/>
  <c r="K870" i="52"/>
  <c r="K871" i="52"/>
  <c r="K872" i="52"/>
  <c r="K873" i="52"/>
  <c r="K874" i="52"/>
  <c r="K875" i="52"/>
  <c r="K876" i="52"/>
  <c r="K877" i="52"/>
  <c r="K878" i="52"/>
  <c r="K879" i="52"/>
  <c r="K880" i="52"/>
  <c r="K881" i="52"/>
  <c r="K882" i="52"/>
  <c r="K883" i="52"/>
  <c r="K884" i="52"/>
  <c r="K885" i="52"/>
  <c r="K886" i="52"/>
  <c r="K887" i="52"/>
  <c r="K888" i="52"/>
  <c r="K889" i="52"/>
  <c r="K890" i="52"/>
  <c r="K891" i="52"/>
  <c r="K892" i="52"/>
  <c r="K893" i="52"/>
  <c r="K894" i="52"/>
  <c r="K895" i="52"/>
  <c r="K896" i="52"/>
  <c r="K897" i="52"/>
  <c r="K898" i="52"/>
  <c r="K899" i="52"/>
  <c r="K900" i="52"/>
  <c r="K901" i="52"/>
  <c r="K902" i="52"/>
  <c r="K903" i="52"/>
  <c r="K904" i="52"/>
  <c r="K905" i="52"/>
  <c r="K906" i="52"/>
  <c r="K907" i="52"/>
  <c r="K908" i="52"/>
  <c r="K909" i="52"/>
  <c r="K910" i="52"/>
  <c r="K911" i="52"/>
  <c r="K912" i="52"/>
  <c r="K913" i="52"/>
  <c r="K914" i="52"/>
  <c r="K915" i="52"/>
  <c r="K916" i="52"/>
  <c r="K917" i="52"/>
  <c r="K918" i="52"/>
  <c r="K919" i="52"/>
  <c r="K920" i="52"/>
  <c r="K921" i="52"/>
  <c r="K922" i="52"/>
  <c r="K923" i="52"/>
  <c r="K924" i="52"/>
  <c r="K925" i="52"/>
  <c r="K926" i="52"/>
  <c r="K927" i="52"/>
  <c r="K928" i="52"/>
  <c r="K929" i="52"/>
  <c r="K930" i="52"/>
  <c r="K931" i="52"/>
  <c r="K932" i="52"/>
  <c r="K933" i="52"/>
  <c r="K934" i="52"/>
  <c r="K935" i="52"/>
  <c r="K936" i="52"/>
  <c r="K937" i="52"/>
  <c r="K938" i="52"/>
  <c r="K939" i="52"/>
  <c r="K940" i="52"/>
  <c r="K941" i="52"/>
  <c r="K942" i="52"/>
  <c r="K943" i="52"/>
  <c r="K944" i="52"/>
  <c r="K945" i="52"/>
  <c r="K946" i="52"/>
  <c r="K947" i="52"/>
  <c r="K948" i="52"/>
  <c r="K949" i="52"/>
  <c r="K950" i="52"/>
  <c r="K951" i="52"/>
  <c r="K952" i="52"/>
  <c r="K953" i="52"/>
  <c r="K954" i="52"/>
  <c r="K955" i="52"/>
  <c r="K956" i="52"/>
  <c r="K957" i="52"/>
  <c r="K958" i="52"/>
  <c r="K959" i="52"/>
  <c r="K960" i="52"/>
  <c r="K961" i="52"/>
  <c r="K962" i="52"/>
  <c r="K963" i="52"/>
  <c r="K964" i="52"/>
  <c r="K965" i="52"/>
  <c r="K966" i="52"/>
  <c r="K967" i="52"/>
  <c r="K968" i="52"/>
  <c r="K969" i="52"/>
  <c r="K970" i="52"/>
  <c r="K971" i="52"/>
  <c r="K972" i="52"/>
  <c r="K973" i="52"/>
  <c r="K974" i="52"/>
  <c r="K975" i="52"/>
  <c r="K976" i="52"/>
  <c r="K977" i="52"/>
  <c r="K978" i="52"/>
  <c r="K979" i="52"/>
  <c r="K980" i="52"/>
  <c r="K981" i="52"/>
  <c r="K982" i="52"/>
  <c r="K983" i="52"/>
  <c r="K984" i="52"/>
  <c r="K985" i="52"/>
  <c r="K986" i="52"/>
  <c r="K987" i="52"/>
  <c r="K988" i="52"/>
  <c r="K989" i="52"/>
  <c r="K990" i="52"/>
  <c r="K991" i="52"/>
  <c r="K992" i="52"/>
  <c r="K993" i="52"/>
  <c r="K994" i="52"/>
  <c r="K995" i="52"/>
  <c r="K996" i="52"/>
  <c r="K997" i="52"/>
  <c r="K998" i="52"/>
  <c r="K999" i="52"/>
  <c r="K1000" i="52"/>
  <c r="K1001" i="52"/>
  <c r="K1002" i="52"/>
  <c r="K1003" i="52"/>
  <c r="K1004" i="52"/>
  <c r="K1005" i="52"/>
  <c r="K1006" i="52"/>
  <c r="K1007" i="52"/>
  <c r="K1008" i="52"/>
  <c r="K1009" i="52"/>
  <c r="K1010" i="52"/>
  <c r="K1011" i="52"/>
  <c r="K1012" i="52"/>
  <c r="K1013" i="52"/>
  <c r="K1014" i="52"/>
  <c r="K1015" i="52"/>
  <c r="K1016" i="52"/>
  <c r="K1017" i="52"/>
  <c r="K1018" i="52"/>
  <c r="K1019" i="52"/>
  <c r="K1020" i="52"/>
  <c r="K1021" i="52"/>
  <c r="K1022" i="52"/>
  <c r="K1023" i="52"/>
  <c r="K1024" i="52"/>
  <c r="K1025" i="52"/>
  <c r="K1026" i="52"/>
  <c r="K1027" i="52"/>
  <c r="K1028" i="52"/>
  <c r="K1029" i="52"/>
  <c r="K1030" i="52"/>
  <c r="K1031" i="52"/>
  <c r="K1032" i="52"/>
  <c r="K1033" i="52"/>
  <c r="K1034" i="52"/>
  <c r="K1035" i="52"/>
  <c r="K1036" i="52"/>
  <c r="K1037" i="52"/>
  <c r="K1038" i="52"/>
  <c r="K1039" i="52"/>
  <c r="K1040" i="52"/>
  <c r="K1041" i="52"/>
  <c r="K1042" i="52"/>
  <c r="K1043" i="52"/>
  <c r="K1044" i="52"/>
  <c r="K1045" i="52"/>
  <c r="K1046" i="52"/>
  <c r="K1047" i="52"/>
  <c r="K1048" i="52"/>
  <c r="K1049" i="52"/>
  <c r="K1050" i="52"/>
  <c r="K1051" i="52"/>
  <c r="K1052" i="52"/>
  <c r="K1053" i="52"/>
  <c r="K1054" i="52"/>
  <c r="K1055" i="52"/>
  <c r="K1056" i="52"/>
  <c r="K1057" i="52"/>
  <c r="K1058" i="52"/>
  <c r="K1059" i="52"/>
  <c r="K1060" i="52"/>
  <c r="K1061" i="52"/>
  <c r="K1062" i="52"/>
  <c r="K1063" i="52"/>
  <c r="K1064" i="52"/>
  <c r="K1065" i="52"/>
  <c r="K1066" i="52"/>
  <c r="K1067" i="52"/>
  <c r="K1068" i="52"/>
  <c r="K1069" i="52"/>
  <c r="K1070" i="52"/>
  <c r="K1071" i="52"/>
  <c r="K1072" i="52"/>
  <c r="K1073" i="52"/>
  <c r="K1074" i="52"/>
  <c r="K1075" i="52"/>
  <c r="K1076" i="52"/>
  <c r="K1077" i="52"/>
  <c r="K1078" i="52"/>
  <c r="K1079" i="52"/>
  <c r="K1080" i="52"/>
  <c r="K1081" i="52"/>
  <c r="K1082" i="52"/>
  <c r="K1083" i="52"/>
  <c r="K1084" i="52"/>
  <c r="K1085" i="52"/>
  <c r="K1086" i="52"/>
  <c r="K1087" i="52"/>
  <c r="K1088" i="52"/>
  <c r="K1089" i="52"/>
  <c r="K1090" i="52"/>
  <c r="K1091" i="52"/>
  <c r="K1092" i="52"/>
  <c r="K1093" i="52"/>
  <c r="K1094" i="52"/>
  <c r="K1095" i="52"/>
  <c r="K1096" i="52"/>
  <c r="K1097" i="52"/>
  <c r="K1098" i="52"/>
  <c r="K1099" i="52"/>
  <c r="K1100" i="52"/>
  <c r="K1101" i="52"/>
  <c r="K1102" i="52"/>
  <c r="K1103" i="52"/>
  <c r="K1104" i="52"/>
  <c r="K1105" i="52"/>
  <c r="K1106" i="52"/>
  <c r="K1107" i="52"/>
  <c r="K1108" i="52"/>
  <c r="K1109" i="52"/>
  <c r="K1110" i="52"/>
  <c r="K1111" i="52"/>
  <c r="K1112" i="52"/>
  <c r="K1113" i="52"/>
  <c r="K1114" i="52"/>
  <c r="K1115" i="52"/>
  <c r="K1116" i="52"/>
  <c r="K1117" i="52"/>
  <c r="K1118" i="52"/>
  <c r="K1119" i="52"/>
  <c r="K1120" i="52"/>
  <c r="K1121" i="52"/>
  <c r="K1122" i="52"/>
  <c r="K1123" i="52"/>
  <c r="K1124" i="52"/>
  <c r="K1125" i="52"/>
  <c r="K1126" i="52"/>
  <c r="K1127" i="52"/>
  <c r="K1128" i="52"/>
  <c r="K1129" i="52"/>
  <c r="K1130" i="52"/>
  <c r="K1131" i="52"/>
  <c r="K1132" i="52"/>
  <c r="K1133" i="52"/>
  <c r="K1134" i="52"/>
  <c r="K1135" i="52"/>
  <c r="K1136" i="52"/>
  <c r="K1137" i="52"/>
  <c r="K1138" i="52"/>
  <c r="K1139" i="52"/>
  <c r="K1140" i="52"/>
  <c r="K1141" i="52"/>
  <c r="K1142" i="52"/>
  <c r="K1143" i="52"/>
  <c r="K1144" i="52"/>
  <c r="K1145" i="52"/>
  <c r="K1146" i="52"/>
  <c r="K1147" i="52"/>
  <c r="K1148" i="52"/>
  <c r="K1149" i="52"/>
  <c r="K1150" i="52"/>
  <c r="K1151" i="52"/>
  <c r="K1152" i="52"/>
  <c r="K1153" i="52"/>
  <c r="K1154" i="52"/>
  <c r="K1155" i="52"/>
  <c r="K1156" i="52"/>
  <c r="K1157" i="52"/>
  <c r="K1158" i="52"/>
  <c r="K1159" i="52"/>
  <c r="K1160" i="52"/>
  <c r="K1161" i="52"/>
  <c r="K1162" i="52"/>
  <c r="K1163" i="52"/>
  <c r="K1164" i="52"/>
  <c r="K1165" i="52"/>
  <c r="K1166" i="52"/>
  <c r="K1167" i="52"/>
  <c r="K1168" i="52"/>
  <c r="K1169" i="52"/>
  <c r="K1170" i="52"/>
  <c r="K1171" i="52"/>
  <c r="K1172" i="52"/>
  <c r="K1173" i="52"/>
  <c r="K1174" i="52"/>
  <c r="K1175" i="52"/>
  <c r="K1176" i="52"/>
  <c r="K1177" i="52"/>
  <c r="K1178" i="52"/>
  <c r="K1179" i="52"/>
  <c r="K1180" i="52"/>
  <c r="K1181" i="52"/>
  <c r="K1182" i="52"/>
  <c r="K1183" i="52"/>
  <c r="K1184" i="52"/>
  <c r="K1185" i="52"/>
  <c r="K1186" i="52"/>
  <c r="K1187" i="52"/>
  <c r="K1188" i="52"/>
  <c r="K1189" i="52"/>
  <c r="K1190" i="52"/>
  <c r="K1191" i="52"/>
  <c r="K1192" i="52"/>
  <c r="K1193" i="52"/>
  <c r="K1194" i="52"/>
  <c r="K1195" i="52"/>
  <c r="K1196" i="52"/>
  <c r="K1197" i="52"/>
  <c r="K1198" i="52"/>
  <c r="K1199" i="52"/>
  <c r="K1200" i="52"/>
  <c r="K1201" i="52"/>
  <c r="K1202" i="52"/>
  <c r="K1203" i="52"/>
  <c r="K1204" i="52"/>
  <c r="K1205" i="52"/>
  <c r="K1206" i="52"/>
  <c r="K1207" i="52"/>
  <c r="K1208" i="52"/>
  <c r="K1209" i="52"/>
  <c r="K1210" i="52"/>
  <c r="K1211" i="52"/>
  <c r="K1212" i="52"/>
  <c r="K1213" i="52"/>
  <c r="K1214" i="52"/>
  <c r="K1215" i="52"/>
  <c r="K1216" i="52"/>
  <c r="K1217" i="52"/>
  <c r="K1218" i="52"/>
  <c r="K1219" i="52"/>
  <c r="K1220" i="52"/>
  <c r="K1221" i="52"/>
  <c r="K1222" i="52"/>
  <c r="K1223" i="52"/>
  <c r="K1224" i="52"/>
  <c r="K1225" i="52"/>
  <c r="K1226" i="52"/>
  <c r="K1227" i="52"/>
  <c r="K1228" i="52"/>
  <c r="K1229" i="52"/>
  <c r="K1230" i="52"/>
  <c r="K1231" i="52"/>
  <c r="K1232" i="52"/>
  <c r="K1233" i="52"/>
  <c r="K1234" i="52"/>
  <c r="K1235" i="52"/>
  <c r="K1236" i="52"/>
  <c r="K1237" i="52"/>
  <c r="K1238" i="52"/>
  <c r="K1239" i="52"/>
  <c r="K1240" i="52"/>
  <c r="K1241" i="52"/>
  <c r="K1242" i="52"/>
  <c r="K1243" i="52"/>
  <c r="K1244" i="52"/>
  <c r="K1245" i="52"/>
  <c r="K1246" i="52"/>
  <c r="K1247" i="52"/>
  <c r="K1248" i="52"/>
  <c r="K1249" i="52"/>
  <c r="K1250" i="52"/>
  <c r="K1251" i="52"/>
  <c r="K1252" i="52"/>
  <c r="K1253" i="52"/>
  <c r="K1254" i="52"/>
  <c r="K1255" i="52"/>
  <c r="K1256" i="52"/>
  <c r="K1257" i="52"/>
  <c r="K1258" i="52"/>
  <c r="K1259" i="52"/>
  <c r="K1260" i="52"/>
  <c r="K1261" i="52"/>
  <c r="K1262" i="52"/>
  <c r="K1263" i="52"/>
  <c r="K1264" i="52"/>
  <c r="K1265" i="52"/>
  <c r="K1266" i="52"/>
  <c r="K1267" i="52"/>
  <c r="K1268" i="52"/>
  <c r="K1269" i="52"/>
  <c r="K1270" i="52"/>
  <c r="K1271" i="52"/>
  <c r="K1272" i="52"/>
  <c r="K1273" i="52"/>
  <c r="K1274" i="52"/>
  <c r="K1275" i="52"/>
  <c r="K1276" i="52"/>
  <c r="K1277" i="52"/>
  <c r="K1278" i="52"/>
  <c r="K1279" i="52"/>
  <c r="K1280" i="52"/>
  <c r="K1281" i="52"/>
  <c r="K1282" i="52"/>
  <c r="K1283" i="52"/>
  <c r="K1284" i="52"/>
  <c r="K1285" i="52"/>
  <c r="K1286" i="52"/>
  <c r="K1287" i="52"/>
  <c r="K1288" i="52"/>
  <c r="K1289" i="52"/>
  <c r="K1290" i="52"/>
  <c r="K1291" i="52"/>
  <c r="K1292" i="52"/>
  <c r="K1293" i="52"/>
  <c r="K1294" i="52"/>
  <c r="K1295" i="52"/>
  <c r="K1296" i="52"/>
  <c r="K1297" i="52"/>
  <c r="K1298" i="52"/>
  <c r="K1299" i="52"/>
  <c r="K1300" i="52"/>
  <c r="K1301" i="52"/>
  <c r="K1302" i="52"/>
  <c r="K1303" i="52"/>
  <c r="K1304" i="52"/>
  <c r="K1305" i="52"/>
  <c r="K1306" i="52"/>
  <c r="K1307" i="52"/>
  <c r="K1308" i="52"/>
  <c r="K1309" i="52"/>
  <c r="H2" i="52"/>
  <c r="J2" i="52"/>
  <c r="J3" i="52"/>
  <c r="J4" i="52"/>
  <c r="J5" i="52"/>
  <c r="J6" i="52"/>
  <c r="J7" i="52"/>
  <c r="J8" i="52"/>
  <c r="J9" i="52"/>
  <c r="J10" i="52"/>
  <c r="J11" i="52"/>
  <c r="J12" i="52"/>
  <c r="J13" i="52"/>
  <c r="J14" i="52"/>
  <c r="J15" i="52"/>
  <c r="J16" i="52"/>
  <c r="J17" i="52"/>
  <c r="J18" i="52"/>
  <c r="J19" i="52"/>
  <c r="J20" i="52"/>
  <c r="J21" i="52"/>
  <c r="J22" i="52"/>
  <c r="J23" i="52"/>
  <c r="J24" i="52"/>
  <c r="J25" i="52"/>
  <c r="J26" i="52"/>
  <c r="J27" i="52"/>
  <c r="J28" i="52"/>
  <c r="J29" i="52"/>
  <c r="J30" i="52"/>
  <c r="J31" i="52"/>
  <c r="J32" i="52"/>
  <c r="J33" i="52"/>
  <c r="J34" i="52"/>
  <c r="J35" i="52"/>
  <c r="J36" i="52"/>
  <c r="J37" i="52"/>
  <c r="J38" i="52"/>
  <c r="J39" i="52"/>
  <c r="J40" i="52"/>
  <c r="J41" i="52"/>
  <c r="J42" i="52"/>
  <c r="J43" i="52"/>
  <c r="J44" i="52"/>
  <c r="J45" i="52"/>
  <c r="J46" i="52"/>
  <c r="J47" i="52"/>
  <c r="J48" i="52"/>
  <c r="J49" i="52"/>
  <c r="J50" i="52"/>
  <c r="J51" i="52"/>
  <c r="J52" i="52"/>
  <c r="J53" i="52"/>
  <c r="J54" i="52"/>
  <c r="J55" i="52"/>
  <c r="J56" i="52"/>
  <c r="J57" i="52"/>
  <c r="J58" i="52"/>
  <c r="J59" i="52"/>
  <c r="J60" i="52"/>
  <c r="J61" i="52"/>
  <c r="J62" i="52"/>
  <c r="J63" i="52"/>
  <c r="J64" i="52"/>
  <c r="J65" i="52"/>
  <c r="J66" i="52"/>
  <c r="J67" i="52"/>
  <c r="J68" i="52"/>
  <c r="J69" i="52"/>
  <c r="J70" i="52"/>
  <c r="J71" i="52"/>
  <c r="J72" i="52"/>
  <c r="J73" i="52"/>
  <c r="J74" i="52"/>
  <c r="J75" i="52"/>
  <c r="J76" i="52"/>
  <c r="J77" i="52"/>
  <c r="J78" i="52"/>
  <c r="J79" i="52"/>
  <c r="J80" i="52"/>
  <c r="J81" i="52"/>
  <c r="J82" i="52"/>
  <c r="J83" i="52"/>
  <c r="J84" i="52"/>
  <c r="J85" i="52"/>
  <c r="J86" i="52"/>
  <c r="J87" i="52"/>
  <c r="J88" i="52"/>
  <c r="J89" i="52"/>
  <c r="J90" i="52"/>
  <c r="J91" i="52"/>
  <c r="J92" i="52"/>
  <c r="J93" i="52"/>
  <c r="J94" i="52"/>
  <c r="J95" i="52"/>
  <c r="J96" i="52"/>
  <c r="J97" i="52"/>
  <c r="J98" i="52"/>
  <c r="J99" i="52"/>
  <c r="J100" i="52"/>
  <c r="J101" i="52"/>
  <c r="J102" i="52"/>
  <c r="J103" i="52"/>
  <c r="J104" i="52"/>
  <c r="J105" i="52"/>
  <c r="J106" i="52"/>
  <c r="J107" i="52"/>
  <c r="J108" i="52"/>
  <c r="J109" i="52"/>
  <c r="J110" i="52"/>
  <c r="J111" i="52"/>
  <c r="J112" i="52"/>
  <c r="J113" i="52"/>
  <c r="J114" i="52"/>
  <c r="J115" i="52"/>
  <c r="J116" i="52"/>
  <c r="J117" i="52"/>
  <c r="J118" i="52"/>
  <c r="J119" i="52"/>
  <c r="J120" i="52"/>
  <c r="J121" i="52"/>
  <c r="J122" i="52"/>
  <c r="J123" i="52"/>
  <c r="J124" i="52"/>
  <c r="J125" i="52"/>
  <c r="J126" i="52"/>
  <c r="J127" i="52"/>
  <c r="J128" i="52"/>
  <c r="J129" i="52"/>
  <c r="J130" i="52"/>
  <c r="J131" i="52"/>
  <c r="J132" i="52"/>
  <c r="J133" i="52"/>
  <c r="J134" i="52"/>
  <c r="J135" i="52"/>
  <c r="J136" i="52"/>
  <c r="J137" i="52"/>
  <c r="J138" i="52"/>
  <c r="J139" i="52"/>
  <c r="J140" i="52"/>
  <c r="J141" i="52"/>
  <c r="J142" i="52"/>
  <c r="J143" i="52"/>
  <c r="J144" i="52"/>
  <c r="J145" i="52"/>
  <c r="J146" i="52"/>
  <c r="J147" i="52"/>
  <c r="J148" i="52"/>
  <c r="J149" i="52"/>
  <c r="J150" i="52"/>
  <c r="J151" i="52"/>
  <c r="J152" i="52"/>
  <c r="J153" i="52"/>
  <c r="J154" i="52"/>
  <c r="J155" i="52"/>
  <c r="J156" i="52"/>
  <c r="J157" i="52"/>
  <c r="J158" i="52"/>
  <c r="J159" i="52"/>
  <c r="J160" i="52"/>
  <c r="J161" i="52"/>
  <c r="J162" i="52"/>
  <c r="J163" i="52"/>
  <c r="J164" i="52"/>
  <c r="J165" i="52"/>
  <c r="J166" i="52"/>
  <c r="J167" i="52"/>
  <c r="J168" i="52"/>
  <c r="J169" i="52"/>
  <c r="J170" i="52"/>
  <c r="J171" i="52"/>
  <c r="J172" i="52"/>
  <c r="J173" i="52"/>
  <c r="J174" i="52"/>
  <c r="J175" i="52"/>
  <c r="J176" i="52"/>
  <c r="J177" i="52"/>
  <c r="J178" i="52"/>
  <c r="J179" i="52"/>
  <c r="J180" i="52"/>
  <c r="J181" i="52"/>
  <c r="J182" i="52"/>
  <c r="J183" i="52"/>
  <c r="J184" i="52"/>
  <c r="J185" i="52"/>
  <c r="J186" i="52"/>
  <c r="J187" i="52"/>
  <c r="J188" i="52"/>
  <c r="J189" i="52"/>
  <c r="J190" i="52"/>
  <c r="J191" i="52"/>
  <c r="J192" i="52"/>
  <c r="J193" i="52"/>
  <c r="J194" i="52"/>
  <c r="J195" i="52"/>
  <c r="J196" i="52"/>
  <c r="J197" i="52"/>
  <c r="J198" i="52"/>
  <c r="J199" i="52"/>
  <c r="J200" i="52"/>
  <c r="J201" i="52"/>
  <c r="J202" i="52"/>
  <c r="J203" i="52"/>
  <c r="J204" i="52"/>
  <c r="J205" i="52"/>
  <c r="J206" i="52"/>
  <c r="J207" i="52"/>
  <c r="J208" i="52"/>
  <c r="J209" i="52"/>
  <c r="J210" i="52"/>
  <c r="J211" i="52"/>
  <c r="J212" i="52"/>
  <c r="J213" i="52"/>
  <c r="J214" i="52"/>
  <c r="J215" i="52"/>
  <c r="J216" i="52"/>
  <c r="J217" i="52"/>
  <c r="J218" i="52"/>
  <c r="J219" i="52"/>
  <c r="J220" i="52"/>
  <c r="J221" i="52"/>
  <c r="J222" i="52"/>
  <c r="J223" i="52"/>
  <c r="J224" i="52"/>
  <c r="J225" i="52"/>
  <c r="J226" i="52"/>
  <c r="J227" i="52"/>
  <c r="J228" i="52"/>
  <c r="J229" i="52"/>
  <c r="J230" i="52"/>
  <c r="J231" i="52"/>
  <c r="J232" i="52"/>
  <c r="J233" i="52"/>
  <c r="J234" i="52"/>
  <c r="J235" i="52"/>
  <c r="J236" i="52"/>
  <c r="J237" i="52"/>
  <c r="J238" i="52"/>
  <c r="J239" i="52"/>
  <c r="J240" i="52"/>
  <c r="J241" i="52"/>
  <c r="J242" i="52"/>
  <c r="J243" i="52"/>
  <c r="J244" i="52"/>
  <c r="J245" i="52"/>
  <c r="J246" i="52"/>
  <c r="J247" i="52"/>
  <c r="J248" i="52"/>
  <c r="J249" i="52"/>
  <c r="J250" i="52"/>
  <c r="J251" i="52"/>
  <c r="J252" i="52"/>
  <c r="J253" i="52"/>
  <c r="J254" i="52"/>
  <c r="J255" i="52"/>
  <c r="J256" i="52"/>
  <c r="J257" i="52"/>
  <c r="J258" i="52"/>
  <c r="J259" i="52"/>
  <c r="J260" i="52"/>
  <c r="J261" i="52"/>
  <c r="J262" i="52"/>
  <c r="J263" i="52"/>
  <c r="J264" i="52"/>
  <c r="J265" i="52"/>
  <c r="J266" i="52"/>
  <c r="J267" i="52"/>
  <c r="J268" i="52"/>
  <c r="J269" i="52"/>
  <c r="J270" i="52"/>
  <c r="J271" i="52"/>
  <c r="J272" i="52"/>
  <c r="J273" i="52"/>
  <c r="J274" i="52"/>
  <c r="J275" i="52"/>
  <c r="J276" i="52"/>
  <c r="J277" i="52"/>
  <c r="J278" i="52"/>
  <c r="J279" i="52"/>
  <c r="J280" i="52"/>
  <c r="J281" i="52"/>
  <c r="J282" i="52"/>
  <c r="J283" i="52"/>
  <c r="J284" i="52"/>
  <c r="J285" i="52"/>
  <c r="J286" i="52"/>
  <c r="J287" i="52"/>
  <c r="J288" i="52"/>
  <c r="J289" i="52"/>
  <c r="J290" i="52"/>
  <c r="J291" i="52"/>
  <c r="J292" i="52"/>
  <c r="J293" i="52"/>
  <c r="J294" i="52"/>
  <c r="J295" i="52"/>
  <c r="J296" i="52"/>
  <c r="J297" i="52"/>
  <c r="J298" i="52"/>
  <c r="J299" i="52"/>
  <c r="J300" i="52"/>
  <c r="J301" i="52"/>
  <c r="J302" i="52"/>
  <c r="J303" i="52"/>
  <c r="J304" i="52"/>
  <c r="J305" i="52"/>
  <c r="J306" i="52"/>
  <c r="J307" i="52"/>
  <c r="J308" i="52"/>
  <c r="J309" i="52"/>
  <c r="J310" i="52"/>
  <c r="J311" i="52"/>
  <c r="J312" i="52"/>
  <c r="J313" i="52"/>
  <c r="J314" i="52"/>
  <c r="J315" i="52"/>
  <c r="J316" i="52"/>
  <c r="J317" i="52"/>
  <c r="J318" i="52"/>
  <c r="J319" i="52"/>
  <c r="J320" i="52"/>
  <c r="J321" i="52"/>
  <c r="J322" i="52"/>
  <c r="J323" i="52"/>
  <c r="J324" i="52"/>
  <c r="J325" i="52"/>
  <c r="J326" i="52"/>
  <c r="J327" i="52"/>
  <c r="J328" i="52"/>
  <c r="J329" i="52"/>
  <c r="J330" i="52"/>
  <c r="J331" i="52"/>
  <c r="J332" i="52"/>
  <c r="J333" i="52"/>
  <c r="J334" i="52"/>
  <c r="J335" i="52"/>
  <c r="J336" i="52"/>
  <c r="J337" i="52"/>
  <c r="J338" i="52"/>
  <c r="J339" i="52"/>
  <c r="J340" i="52"/>
  <c r="J341" i="52"/>
  <c r="J342" i="52"/>
  <c r="J343" i="52"/>
  <c r="J344" i="52"/>
  <c r="J345" i="52"/>
  <c r="J346" i="52"/>
  <c r="J347" i="52"/>
  <c r="J348" i="52"/>
  <c r="J349" i="52"/>
  <c r="J350" i="52"/>
  <c r="J351" i="52"/>
  <c r="J352" i="52"/>
  <c r="J353" i="52"/>
  <c r="J354" i="52"/>
  <c r="J355" i="52"/>
  <c r="J356" i="52"/>
  <c r="J357" i="52"/>
  <c r="J358" i="52"/>
  <c r="J359" i="52"/>
  <c r="J360" i="52"/>
  <c r="J361" i="52"/>
  <c r="J362" i="52"/>
  <c r="J363" i="52"/>
  <c r="J364" i="52"/>
  <c r="J365" i="52"/>
  <c r="J366" i="52"/>
  <c r="J367" i="52"/>
  <c r="J368" i="52"/>
  <c r="J369" i="52"/>
  <c r="J370" i="52"/>
  <c r="J371" i="52"/>
  <c r="J372" i="52"/>
  <c r="J373" i="52"/>
  <c r="J374" i="52"/>
  <c r="J375" i="52"/>
  <c r="J376" i="52"/>
  <c r="J377" i="52"/>
  <c r="J378" i="52"/>
  <c r="J379" i="52"/>
  <c r="J380" i="52"/>
  <c r="J381" i="52"/>
  <c r="J382" i="52"/>
  <c r="J383" i="52"/>
  <c r="J384" i="52"/>
  <c r="J385" i="52"/>
  <c r="J386" i="52"/>
  <c r="J387" i="52"/>
  <c r="J388" i="52"/>
  <c r="J389" i="52"/>
  <c r="J390" i="52"/>
  <c r="J391" i="52"/>
  <c r="J392" i="52"/>
  <c r="J393" i="52"/>
  <c r="J394" i="52"/>
  <c r="J395" i="52"/>
  <c r="J396" i="52"/>
  <c r="J397" i="52"/>
  <c r="J398" i="52"/>
  <c r="J399" i="52"/>
  <c r="J400" i="52"/>
  <c r="J401" i="52"/>
  <c r="J402" i="52"/>
  <c r="J403" i="52"/>
  <c r="J404" i="52"/>
  <c r="J405" i="52"/>
  <c r="J406" i="52"/>
  <c r="J407" i="52"/>
  <c r="J408" i="52"/>
  <c r="J409" i="52"/>
  <c r="J410" i="52"/>
  <c r="J411" i="52"/>
  <c r="J412" i="52"/>
  <c r="J413" i="52"/>
  <c r="J414" i="52"/>
  <c r="J415" i="52"/>
  <c r="J416" i="52"/>
  <c r="J417" i="52"/>
  <c r="J418" i="52"/>
  <c r="J419" i="52"/>
  <c r="J420" i="52"/>
  <c r="J421" i="52"/>
  <c r="J422" i="52"/>
  <c r="J423" i="52"/>
  <c r="J424" i="52"/>
  <c r="J425" i="52"/>
  <c r="J426" i="52"/>
  <c r="J427" i="52"/>
  <c r="J428" i="52"/>
  <c r="J429" i="52"/>
  <c r="J430" i="52"/>
  <c r="J431" i="52"/>
  <c r="J432" i="52"/>
  <c r="J433" i="52"/>
  <c r="J434" i="52"/>
  <c r="J435" i="52"/>
  <c r="J436" i="52"/>
  <c r="J437" i="52"/>
  <c r="J438" i="52"/>
  <c r="J439" i="52"/>
  <c r="J440" i="52"/>
  <c r="J441" i="52"/>
  <c r="J442" i="52"/>
  <c r="J443" i="52"/>
  <c r="J444" i="52"/>
  <c r="J445" i="52"/>
  <c r="J446" i="52"/>
  <c r="J447" i="52"/>
  <c r="J448" i="52"/>
  <c r="J449" i="52"/>
  <c r="J450" i="52"/>
  <c r="J451" i="52"/>
  <c r="J452" i="52"/>
  <c r="J453" i="52"/>
  <c r="J454" i="52"/>
  <c r="J455" i="52"/>
  <c r="J456" i="52"/>
  <c r="J457" i="52"/>
  <c r="J458" i="52"/>
  <c r="J459" i="52"/>
  <c r="J460" i="52"/>
  <c r="J461" i="52"/>
  <c r="J462" i="52"/>
  <c r="J463" i="52"/>
  <c r="J464" i="52"/>
  <c r="J465" i="52"/>
  <c r="J466" i="52"/>
  <c r="J467" i="52"/>
  <c r="J468" i="52"/>
  <c r="J469" i="52"/>
  <c r="J470" i="52"/>
  <c r="J471" i="52"/>
  <c r="J472" i="52"/>
  <c r="J473" i="52"/>
  <c r="J474" i="52"/>
  <c r="J475" i="52"/>
  <c r="J476" i="52"/>
  <c r="J477" i="52"/>
  <c r="J478" i="52"/>
  <c r="J479" i="52"/>
  <c r="J480" i="52"/>
  <c r="J481" i="52"/>
  <c r="J482" i="52"/>
  <c r="J483" i="52"/>
  <c r="J484" i="52"/>
  <c r="J485" i="52"/>
  <c r="J486" i="52"/>
  <c r="J487" i="52"/>
  <c r="J488" i="52"/>
  <c r="J489" i="52"/>
  <c r="J490" i="52"/>
  <c r="J491" i="52"/>
  <c r="J492" i="52"/>
  <c r="J493" i="52"/>
  <c r="J494" i="52"/>
  <c r="J495" i="52"/>
  <c r="J496" i="52"/>
  <c r="J497" i="52"/>
  <c r="J498" i="52"/>
  <c r="J499" i="52"/>
  <c r="J500" i="52"/>
  <c r="J501" i="52"/>
  <c r="J502" i="52"/>
  <c r="J503" i="52"/>
  <c r="J504" i="52"/>
  <c r="J505" i="52"/>
  <c r="J506" i="52"/>
  <c r="J507" i="52"/>
  <c r="J508" i="52"/>
  <c r="J509" i="52"/>
  <c r="J510" i="52"/>
  <c r="J511" i="52"/>
  <c r="J512" i="52"/>
  <c r="J513" i="52"/>
  <c r="J514" i="52"/>
  <c r="J515" i="52"/>
  <c r="J516" i="52"/>
  <c r="J517" i="52"/>
  <c r="J518" i="52"/>
  <c r="J519" i="52"/>
  <c r="J520" i="52"/>
  <c r="J521" i="52"/>
  <c r="J522" i="52"/>
  <c r="J523" i="52"/>
  <c r="J524" i="52"/>
  <c r="J525" i="52"/>
  <c r="J526" i="52"/>
  <c r="J527" i="52"/>
  <c r="J528" i="52"/>
  <c r="J529" i="52"/>
  <c r="J530" i="52"/>
  <c r="J531" i="52"/>
  <c r="J532" i="52"/>
  <c r="J533" i="52"/>
  <c r="J534" i="52"/>
  <c r="J535" i="52"/>
  <c r="J536" i="52"/>
  <c r="J537" i="52"/>
  <c r="J538" i="52"/>
  <c r="J539" i="52"/>
  <c r="J540" i="52"/>
  <c r="J541" i="52"/>
  <c r="J542" i="52"/>
  <c r="J543" i="52"/>
  <c r="J544" i="52"/>
  <c r="J545" i="52"/>
  <c r="J546" i="52"/>
  <c r="J547" i="52"/>
  <c r="J548" i="52"/>
  <c r="J549" i="52"/>
  <c r="J550" i="52"/>
  <c r="J551" i="52"/>
  <c r="J552" i="52"/>
  <c r="J553" i="52"/>
  <c r="J554" i="52"/>
  <c r="J555" i="52"/>
  <c r="J556" i="52"/>
  <c r="J557" i="52"/>
  <c r="J558" i="52"/>
  <c r="J559" i="52"/>
  <c r="J560" i="52"/>
  <c r="J561" i="52"/>
  <c r="J562" i="52"/>
  <c r="J563" i="52"/>
  <c r="J564" i="52"/>
  <c r="J565" i="52"/>
  <c r="J566" i="52"/>
  <c r="J567" i="52"/>
  <c r="J568" i="52"/>
  <c r="J569" i="52"/>
  <c r="J570" i="52"/>
  <c r="J571" i="52"/>
  <c r="J572" i="52"/>
  <c r="J573" i="52"/>
  <c r="J574" i="52"/>
  <c r="J575" i="52"/>
  <c r="J576" i="52"/>
  <c r="J577" i="52"/>
  <c r="J578" i="52"/>
  <c r="J579" i="52"/>
  <c r="J580" i="52"/>
  <c r="J581" i="52"/>
  <c r="J582" i="52"/>
  <c r="J583" i="52"/>
  <c r="J584" i="52"/>
  <c r="J585" i="52"/>
  <c r="J586" i="52"/>
  <c r="J587" i="52"/>
  <c r="J588" i="52"/>
  <c r="J589" i="52"/>
  <c r="J590" i="52"/>
  <c r="J591" i="52"/>
  <c r="J592" i="52"/>
  <c r="J593" i="52"/>
  <c r="J594" i="52"/>
  <c r="J595" i="52"/>
  <c r="J596" i="52"/>
  <c r="J597" i="52"/>
  <c r="J598" i="52"/>
  <c r="J599" i="52"/>
  <c r="J600" i="52"/>
  <c r="J601" i="52"/>
  <c r="J602" i="52"/>
  <c r="J603" i="52"/>
  <c r="J604" i="52"/>
  <c r="J605" i="52"/>
  <c r="J606" i="52"/>
  <c r="J607" i="52"/>
  <c r="J608" i="52"/>
  <c r="J609" i="52"/>
  <c r="J610" i="52"/>
  <c r="J611" i="52"/>
  <c r="J612" i="52"/>
  <c r="J613" i="52"/>
  <c r="J614" i="52"/>
  <c r="J615" i="52"/>
  <c r="J616" i="52"/>
  <c r="J617" i="52"/>
  <c r="J618" i="52"/>
  <c r="J619" i="52"/>
  <c r="J620" i="52"/>
  <c r="J621" i="52"/>
  <c r="J622" i="52"/>
  <c r="J623" i="52"/>
  <c r="J624" i="52"/>
  <c r="J625" i="52"/>
  <c r="J626" i="52"/>
  <c r="J627" i="52"/>
  <c r="J628" i="52"/>
  <c r="J629" i="52"/>
  <c r="J630" i="52"/>
  <c r="J631" i="52"/>
  <c r="J632" i="52"/>
  <c r="J633" i="52"/>
  <c r="J634" i="52"/>
  <c r="J635" i="52"/>
  <c r="J636" i="52"/>
  <c r="J637" i="52"/>
  <c r="J638" i="52"/>
  <c r="J639" i="52"/>
  <c r="J640" i="52"/>
  <c r="J641" i="52"/>
  <c r="J642" i="52"/>
  <c r="J643" i="52"/>
  <c r="J644" i="52"/>
  <c r="J645" i="52"/>
  <c r="J646" i="52"/>
  <c r="J647" i="52"/>
  <c r="J648" i="52"/>
  <c r="J649" i="52"/>
  <c r="J650" i="52"/>
  <c r="J651" i="52"/>
  <c r="J652" i="52"/>
  <c r="J653" i="52"/>
  <c r="J654" i="52"/>
  <c r="J655" i="52"/>
  <c r="J656" i="52"/>
  <c r="J657" i="52"/>
  <c r="J658" i="52"/>
  <c r="J659" i="52"/>
  <c r="J660" i="52"/>
  <c r="J661" i="52"/>
  <c r="J662" i="52"/>
  <c r="J663" i="52"/>
  <c r="J664" i="52"/>
  <c r="J665" i="52"/>
  <c r="J666" i="52"/>
  <c r="J667" i="52"/>
  <c r="J668" i="52"/>
  <c r="J669" i="52"/>
  <c r="J670" i="52"/>
  <c r="J671" i="52"/>
  <c r="J672" i="52"/>
  <c r="J673" i="52"/>
  <c r="J674" i="52"/>
  <c r="J675" i="52"/>
  <c r="J676" i="52"/>
  <c r="J677" i="52"/>
  <c r="J678" i="52"/>
  <c r="J679" i="52"/>
  <c r="J680" i="52"/>
  <c r="J681" i="52"/>
  <c r="J682" i="52"/>
  <c r="J683" i="52"/>
  <c r="J684" i="52"/>
  <c r="J685" i="52"/>
  <c r="J686" i="52"/>
  <c r="J687" i="52"/>
  <c r="J688" i="52"/>
  <c r="J689" i="52"/>
  <c r="J690" i="52"/>
  <c r="J691" i="52"/>
  <c r="J692" i="52"/>
  <c r="J693" i="52"/>
  <c r="J694" i="52"/>
  <c r="J695" i="52"/>
  <c r="J696" i="52"/>
  <c r="J697" i="52"/>
  <c r="J698" i="52"/>
  <c r="J699" i="52"/>
  <c r="J700" i="52"/>
  <c r="J701" i="52"/>
  <c r="J702" i="52"/>
  <c r="J703" i="52"/>
  <c r="J704" i="52"/>
  <c r="J705" i="52"/>
  <c r="J706" i="52"/>
  <c r="J707" i="52"/>
  <c r="J708" i="52"/>
  <c r="J709" i="52"/>
  <c r="J710" i="52"/>
  <c r="J711" i="52"/>
  <c r="J712" i="52"/>
  <c r="J713" i="52"/>
  <c r="J714" i="52"/>
  <c r="J715" i="52"/>
  <c r="J716" i="52"/>
  <c r="J717" i="52"/>
  <c r="J718" i="52"/>
  <c r="J719" i="52"/>
  <c r="J720" i="52"/>
  <c r="J721" i="52"/>
  <c r="J722" i="52"/>
  <c r="J723" i="52"/>
  <c r="J724" i="52"/>
  <c r="J725" i="52"/>
  <c r="J726" i="52"/>
  <c r="J727" i="52"/>
  <c r="J728" i="52"/>
  <c r="J729" i="52"/>
  <c r="J730" i="52"/>
  <c r="J731" i="52"/>
  <c r="J732" i="52"/>
  <c r="J733" i="52"/>
  <c r="J734" i="52"/>
  <c r="J735" i="52"/>
  <c r="J736" i="52"/>
  <c r="J737" i="52"/>
  <c r="J738" i="52"/>
  <c r="J739" i="52"/>
  <c r="J740" i="52"/>
  <c r="J741" i="52"/>
  <c r="J742" i="52"/>
  <c r="J743" i="52"/>
  <c r="J744" i="52"/>
  <c r="J745" i="52"/>
  <c r="J746" i="52"/>
  <c r="J747" i="52"/>
  <c r="J748" i="52"/>
  <c r="J749" i="52"/>
  <c r="J750" i="52"/>
  <c r="J751" i="52"/>
  <c r="J752" i="52"/>
  <c r="J753" i="52"/>
  <c r="J754" i="52"/>
  <c r="J755" i="52"/>
  <c r="J756" i="52"/>
  <c r="J757" i="52"/>
  <c r="J758" i="52"/>
  <c r="J759" i="52"/>
  <c r="J760" i="52"/>
  <c r="J761" i="52"/>
  <c r="J762" i="52"/>
  <c r="J763" i="52"/>
  <c r="J764" i="52"/>
  <c r="J765" i="52"/>
  <c r="J766" i="52"/>
  <c r="J767" i="52"/>
  <c r="J768" i="52"/>
  <c r="J769" i="52"/>
  <c r="J770" i="52"/>
  <c r="J771" i="52"/>
  <c r="J772" i="52"/>
  <c r="J773" i="52"/>
  <c r="J774" i="52"/>
  <c r="J775" i="52"/>
  <c r="J776" i="52"/>
  <c r="J777" i="52"/>
  <c r="J778" i="52"/>
  <c r="J779" i="52"/>
  <c r="J780" i="52"/>
  <c r="J781" i="52"/>
  <c r="J782" i="52"/>
  <c r="J783" i="52"/>
  <c r="J784" i="52"/>
  <c r="J785" i="52"/>
  <c r="J786" i="52"/>
  <c r="J787" i="52"/>
  <c r="J788" i="52"/>
  <c r="J789" i="52"/>
  <c r="J790" i="52"/>
  <c r="J791" i="52"/>
  <c r="J792" i="52"/>
  <c r="J793" i="52"/>
  <c r="J794" i="52"/>
  <c r="J795" i="52"/>
  <c r="J796" i="52"/>
  <c r="J797" i="52"/>
  <c r="J798" i="52"/>
  <c r="J799" i="52"/>
  <c r="J800" i="52"/>
  <c r="J801" i="52"/>
  <c r="J802" i="52"/>
  <c r="J803" i="52"/>
  <c r="J804" i="52"/>
  <c r="J805" i="52"/>
  <c r="J806" i="52"/>
  <c r="J807" i="52"/>
  <c r="J808" i="52"/>
  <c r="J809" i="52"/>
  <c r="J810" i="52"/>
  <c r="J811" i="52"/>
  <c r="J812" i="52"/>
  <c r="J813" i="52"/>
  <c r="J814" i="52"/>
  <c r="J815" i="52"/>
  <c r="J816" i="52"/>
  <c r="J817" i="52"/>
  <c r="J818" i="52"/>
  <c r="J819" i="52"/>
  <c r="J820" i="52"/>
  <c r="J821" i="52"/>
  <c r="J822" i="52"/>
  <c r="J823" i="52"/>
  <c r="J824" i="52"/>
  <c r="J825" i="52"/>
  <c r="J826" i="52"/>
  <c r="J827" i="52"/>
  <c r="J828" i="52"/>
  <c r="J829" i="52"/>
  <c r="J830" i="52"/>
  <c r="J831" i="52"/>
  <c r="J832" i="52"/>
  <c r="J833" i="52"/>
  <c r="J834" i="52"/>
  <c r="J835" i="52"/>
  <c r="J836" i="52"/>
  <c r="J837" i="52"/>
  <c r="J838" i="52"/>
  <c r="J839" i="52"/>
  <c r="J840" i="52"/>
  <c r="J841" i="52"/>
  <c r="J842" i="52"/>
  <c r="J843" i="52"/>
  <c r="J844" i="52"/>
  <c r="J845" i="52"/>
  <c r="J846" i="52"/>
  <c r="J847" i="52"/>
  <c r="J848" i="52"/>
  <c r="J849" i="52"/>
  <c r="J850" i="52"/>
  <c r="J851" i="52"/>
  <c r="J852" i="52"/>
  <c r="J853" i="52"/>
  <c r="J854" i="52"/>
  <c r="J855" i="52"/>
  <c r="J856" i="52"/>
  <c r="J857" i="52"/>
  <c r="J858" i="52"/>
  <c r="J859" i="52"/>
  <c r="J860" i="52"/>
  <c r="J861" i="52"/>
  <c r="J862" i="52"/>
  <c r="J863" i="52"/>
  <c r="J864" i="52"/>
  <c r="J865" i="52"/>
  <c r="J866" i="52"/>
  <c r="J867" i="52"/>
  <c r="J868" i="52"/>
  <c r="J869" i="52"/>
  <c r="J870" i="52"/>
  <c r="J871" i="52"/>
  <c r="J872" i="52"/>
  <c r="J873" i="52"/>
  <c r="J874" i="52"/>
  <c r="J875" i="52"/>
  <c r="J876" i="52"/>
  <c r="J877" i="52"/>
  <c r="J878" i="52"/>
  <c r="J879" i="52"/>
  <c r="J880" i="52"/>
  <c r="J881" i="52"/>
  <c r="J882" i="52"/>
  <c r="J883" i="52"/>
  <c r="J884" i="52"/>
  <c r="J885" i="52"/>
  <c r="J886" i="52"/>
  <c r="J887" i="52"/>
  <c r="J888" i="52"/>
  <c r="J889" i="52"/>
  <c r="J890" i="52"/>
  <c r="J891" i="52"/>
  <c r="J892" i="52"/>
  <c r="J893" i="52"/>
  <c r="J894" i="52"/>
  <c r="J895" i="52"/>
  <c r="J896" i="52"/>
  <c r="J897" i="52"/>
  <c r="J898" i="52"/>
  <c r="J899" i="52"/>
  <c r="J900" i="52"/>
  <c r="J901" i="52"/>
  <c r="J902" i="52"/>
  <c r="J903" i="52"/>
  <c r="J904" i="52"/>
  <c r="J905" i="52"/>
  <c r="J906" i="52"/>
  <c r="J907" i="52"/>
  <c r="J908" i="52"/>
  <c r="J909" i="52"/>
  <c r="J910" i="52"/>
  <c r="J911" i="52"/>
  <c r="J912" i="52"/>
  <c r="J913" i="52"/>
  <c r="J914" i="52"/>
  <c r="J915" i="52"/>
  <c r="J916" i="52"/>
  <c r="J917" i="52"/>
  <c r="J918" i="52"/>
  <c r="J919" i="52"/>
  <c r="J920" i="52"/>
  <c r="J921" i="52"/>
  <c r="J922" i="52"/>
  <c r="J923" i="52"/>
  <c r="J924" i="52"/>
  <c r="J925" i="52"/>
  <c r="J926" i="52"/>
  <c r="J927" i="52"/>
  <c r="J928" i="52"/>
  <c r="J929" i="52"/>
  <c r="J930" i="52"/>
  <c r="J931" i="52"/>
  <c r="J932" i="52"/>
  <c r="J933" i="52"/>
  <c r="J934" i="52"/>
  <c r="J935" i="52"/>
  <c r="J936" i="52"/>
  <c r="J937" i="52"/>
  <c r="J938" i="52"/>
  <c r="J939" i="52"/>
  <c r="J940" i="52"/>
  <c r="J941" i="52"/>
  <c r="J942" i="52"/>
  <c r="J943" i="52"/>
  <c r="J944" i="52"/>
  <c r="J945" i="52"/>
  <c r="J946" i="52"/>
  <c r="J947" i="52"/>
  <c r="J948" i="52"/>
  <c r="J949" i="52"/>
  <c r="J950" i="52"/>
  <c r="J951" i="52"/>
  <c r="J952" i="52"/>
  <c r="J953" i="52"/>
  <c r="J954" i="52"/>
  <c r="J955" i="52"/>
  <c r="J956" i="52"/>
  <c r="J957" i="52"/>
  <c r="J958" i="52"/>
  <c r="J959" i="52"/>
  <c r="J960" i="52"/>
  <c r="J961" i="52"/>
  <c r="J962" i="52"/>
  <c r="J963" i="52"/>
  <c r="J964" i="52"/>
  <c r="J965" i="52"/>
  <c r="J966" i="52"/>
  <c r="J967" i="52"/>
  <c r="J968" i="52"/>
  <c r="J969" i="52"/>
  <c r="J970" i="52"/>
  <c r="J971" i="52"/>
  <c r="J972" i="52"/>
  <c r="J973" i="52"/>
  <c r="J974" i="52"/>
  <c r="J975" i="52"/>
  <c r="J976" i="52"/>
  <c r="J977" i="52"/>
  <c r="J978" i="52"/>
  <c r="J979" i="52"/>
  <c r="J980" i="52"/>
  <c r="J981" i="52"/>
  <c r="J982" i="52"/>
  <c r="J983" i="52"/>
  <c r="J984" i="52"/>
  <c r="J985" i="52"/>
  <c r="J986" i="52"/>
  <c r="J987" i="52"/>
  <c r="J988" i="52"/>
  <c r="J989" i="52"/>
  <c r="J990" i="52"/>
  <c r="J991" i="52"/>
  <c r="J992" i="52"/>
  <c r="J993" i="52"/>
  <c r="J994" i="52"/>
  <c r="J995" i="52"/>
  <c r="J996" i="52"/>
  <c r="J997" i="52"/>
  <c r="J998" i="52"/>
  <c r="J999" i="52"/>
  <c r="J1000" i="52"/>
  <c r="J1001" i="52"/>
  <c r="J1002" i="52"/>
  <c r="J1003" i="52"/>
  <c r="J1004" i="52"/>
  <c r="J1005" i="52"/>
  <c r="J1006" i="52"/>
  <c r="J1007" i="52"/>
  <c r="J1008" i="52"/>
  <c r="J1009" i="52"/>
  <c r="J1010" i="52"/>
  <c r="J1011" i="52"/>
  <c r="J1012" i="52"/>
  <c r="J1013" i="52"/>
  <c r="J1014" i="52"/>
  <c r="J1015" i="52"/>
  <c r="J1016" i="52"/>
  <c r="J1017" i="52"/>
  <c r="J1018" i="52"/>
  <c r="J1019" i="52"/>
  <c r="J1020" i="52"/>
  <c r="J1021" i="52"/>
  <c r="J1022" i="52"/>
  <c r="J1023" i="52"/>
  <c r="J1024" i="52"/>
  <c r="J1025" i="52"/>
  <c r="J1026" i="52"/>
  <c r="J1027" i="52"/>
  <c r="J1028" i="52"/>
  <c r="J1029" i="52"/>
  <c r="J1030" i="52"/>
  <c r="J1031" i="52"/>
  <c r="J1032" i="52"/>
  <c r="J1033" i="52"/>
  <c r="J1034" i="52"/>
  <c r="J1035" i="52"/>
  <c r="J1036" i="52"/>
  <c r="J1037" i="52"/>
  <c r="J1038" i="52"/>
  <c r="J1039" i="52"/>
  <c r="J1040" i="52"/>
  <c r="J1041" i="52"/>
  <c r="J1042" i="52"/>
  <c r="J1043" i="52"/>
  <c r="J1044" i="52"/>
  <c r="J1045" i="52"/>
  <c r="J1046" i="52"/>
  <c r="J1047" i="52"/>
  <c r="J1048" i="52"/>
  <c r="J1049" i="52"/>
  <c r="J1050" i="52"/>
  <c r="J1051" i="52"/>
  <c r="J1052" i="52"/>
  <c r="J1053" i="52"/>
  <c r="J1054" i="52"/>
  <c r="J1055" i="52"/>
  <c r="J1056" i="52"/>
  <c r="J1057" i="52"/>
  <c r="J1058" i="52"/>
  <c r="J1059" i="52"/>
  <c r="J1060" i="52"/>
  <c r="J1061" i="52"/>
  <c r="J1062" i="52"/>
  <c r="J1063" i="52"/>
  <c r="J1064" i="52"/>
  <c r="J1065" i="52"/>
  <c r="J1066" i="52"/>
  <c r="J1067" i="52"/>
  <c r="J1068" i="52"/>
  <c r="J1069" i="52"/>
  <c r="J1070" i="52"/>
  <c r="J1071" i="52"/>
  <c r="J1072" i="52"/>
  <c r="J1073" i="52"/>
  <c r="J1074" i="52"/>
  <c r="J1075" i="52"/>
  <c r="J1076" i="52"/>
  <c r="J1077" i="52"/>
  <c r="J1078" i="52"/>
  <c r="J1079" i="52"/>
  <c r="J1080" i="52"/>
  <c r="J1081" i="52"/>
  <c r="J1082" i="52"/>
  <c r="J1083" i="52"/>
  <c r="J1084" i="52"/>
  <c r="J1085" i="52"/>
  <c r="J1086" i="52"/>
  <c r="J1087" i="52"/>
  <c r="J1088" i="52"/>
  <c r="J1089" i="52"/>
  <c r="J1090" i="52"/>
  <c r="J1091" i="52"/>
  <c r="J1092" i="52"/>
  <c r="J1093" i="52"/>
  <c r="J1094" i="52"/>
  <c r="J1095" i="52"/>
  <c r="J1096" i="52"/>
  <c r="J1097" i="52"/>
  <c r="J1098" i="52"/>
  <c r="J1099" i="52"/>
  <c r="J1100" i="52"/>
  <c r="J1101" i="52"/>
  <c r="J1102" i="52"/>
  <c r="J1103" i="52"/>
  <c r="J1104" i="52"/>
  <c r="J1105" i="52"/>
  <c r="J1106" i="52"/>
  <c r="J1107" i="52"/>
  <c r="J1108" i="52"/>
  <c r="J1109" i="52"/>
  <c r="J1110" i="52"/>
  <c r="J1111" i="52"/>
  <c r="J1112" i="52"/>
  <c r="J1113" i="52"/>
  <c r="J1114" i="52"/>
  <c r="J1115" i="52"/>
  <c r="J1116" i="52"/>
  <c r="J1117" i="52"/>
  <c r="J1118" i="52"/>
  <c r="J1119" i="52"/>
  <c r="J1120" i="52"/>
  <c r="J1121" i="52"/>
  <c r="J1122" i="52"/>
  <c r="J1123" i="52"/>
  <c r="J1124" i="52"/>
  <c r="J1125" i="52"/>
  <c r="J1126" i="52"/>
  <c r="J1127" i="52"/>
  <c r="J1128" i="52"/>
  <c r="J1129" i="52"/>
  <c r="J1130" i="52"/>
  <c r="J1131" i="52"/>
  <c r="J1132" i="52"/>
  <c r="J1133" i="52"/>
  <c r="J1134" i="52"/>
  <c r="J1135" i="52"/>
  <c r="J1136" i="52"/>
  <c r="J1137" i="52"/>
  <c r="J1138" i="52"/>
  <c r="J1139" i="52"/>
  <c r="J1140" i="52"/>
  <c r="J1141" i="52"/>
  <c r="J1142" i="52"/>
  <c r="J1143" i="52"/>
  <c r="J1144" i="52"/>
  <c r="J1145" i="52"/>
  <c r="J1146" i="52"/>
  <c r="J1147" i="52"/>
  <c r="J1148" i="52"/>
  <c r="J1149" i="52"/>
  <c r="J1150" i="52"/>
  <c r="J1151" i="52"/>
  <c r="J1152" i="52"/>
  <c r="J1153" i="52"/>
  <c r="J1154" i="52"/>
  <c r="J1155" i="52"/>
  <c r="J1156" i="52"/>
  <c r="J1157" i="52"/>
  <c r="J1158" i="52"/>
  <c r="J1159" i="52"/>
  <c r="J1160" i="52"/>
  <c r="J1161" i="52"/>
  <c r="J1162" i="52"/>
  <c r="J1163" i="52"/>
  <c r="J1164" i="52"/>
  <c r="J1165" i="52"/>
  <c r="J1166" i="52"/>
  <c r="J1167" i="52"/>
  <c r="J1168" i="52"/>
  <c r="J1169" i="52"/>
  <c r="J1170" i="52"/>
  <c r="J1171" i="52"/>
  <c r="J1172" i="52"/>
  <c r="J1173" i="52"/>
  <c r="J1174" i="52"/>
  <c r="J1175" i="52"/>
  <c r="J1176" i="52"/>
  <c r="J1177" i="52"/>
  <c r="J1178" i="52"/>
  <c r="J1179" i="52"/>
  <c r="J1180" i="52"/>
  <c r="J1181" i="52"/>
  <c r="J1182" i="52"/>
  <c r="J1183" i="52"/>
  <c r="J1184" i="52"/>
  <c r="J1185" i="52"/>
  <c r="J1186" i="52"/>
  <c r="J1187" i="52"/>
  <c r="J1188" i="52"/>
  <c r="J1189" i="52"/>
  <c r="J1190" i="52"/>
  <c r="J1191" i="52"/>
  <c r="J1192" i="52"/>
  <c r="J1193" i="52"/>
  <c r="J1194" i="52"/>
  <c r="J1195" i="52"/>
  <c r="J1196" i="52"/>
  <c r="J1197" i="52"/>
  <c r="J1198" i="52"/>
  <c r="J1199" i="52"/>
  <c r="J1200" i="52"/>
  <c r="J1201" i="52"/>
  <c r="J1202" i="52"/>
  <c r="J1203" i="52"/>
  <c r="J1204" i="52"/>
  <c r="J1205" i="52"/>
  <c r="J1206" i="52"/>
  <c r="J1207" i="52"/>
  <c r="J1208" i="52"/>
  <c r="J1209" i="52"/>
  <c r="J1210" i="52"/>
  <c r="J1211" i="52"/>
  <c r="J1212" i="52"/>
  <c r="J1213" i="52"/>
  <c r="J1214" i="52"/>
  <c r="J1215" i="52"/>
  <c r="J1216" i="52"/>
  <c r="J1217" i="52"/>
  <c r="J1218" i="52"/>
  <c r="J1219" i="52"/>
  <c r="J1220" i="52"/>
  <c r="J1221" i="52"/>
  <c r="J1222" i="52"/>
  <c r="J1223" i="52"/>
  <c r="J1224" i="52"/>
  <c r="J1225" i="52"/>
  <c r="J1226" i="52"/>
  <c r="J1227" i="52"/>
  <c r="J1228" i="52"/>
  <c r="J1229" i="52"/>
  <c r="J1230" i="52"/>
  <c r="J1231" i="52"/>
  <c r="J1232" i="52"/>
  <c r="J1233" i="52"/>
  <c r="J1234" i="52"/>
  <c r="J1235" i="52"/>
  <c r="J1236" i="52"/>
  <c r="J1237" i="52"/>
  <c r="J1238" i="52"/>
  <c r="J1239" i="52"/>
  <c r="J1240" i="52"/>
  <c r="J1241" i="52"/>
  <c r="J1242" i="52"/>
  <c r="J1243" i="52"/>
  <c r="J1244" i="52"/>
  <c r="J1245" i="52"/>
  <c r="J1246" i="52"/>
  <c r="J1247" i="52"/>
  <c r="J1248" i="52"/>
  <c r="J1249" i="52"/>
  <c r="J1250" i="52"/>
  <c r="J1251" i="52"/>
  <c r="J1252" i="52"/>
  <c r="J1253" i="52"/>
  <c r="J1254" i="52"/>
  <c r="J1255" i="52"/>
  <c r="J1256" i="52"/>
  <c r="J1257" i="52"/>
  <c r="J1258" i="52"/>
  <c r="J1259" i="52"/>
  <c r="J1260" i="52"/>
  <c r="J1261" i="52"/>
  <c r="J1262" i="52"/>
  <c r="J1263" i="52"/>
  <c r="J1264" i="52"/>
  <c r="J1265" i="52"/>
  <c r="J1266" i="52"/>
  <c r="J1267" i="52"/>
  <c r="J1268" i="52"/>
  <c r="J1269" i="52"/>
  <c r="J1270" i="52"/>
  <c r="J1271" i="52"/>
  <c r="J1272" i="52"/>
  <c r="J1273" i="52"/>
  <c r="J1274" i="52"/>
  <c r="J1275" i="52"/>
  <c r="J1276" i="52"/>
  <c r="J1277" i="52"/>
  <c r="J1278" i="52"/>
  <c r="J1279" i="52"/>
  <c r="J1280" i="52"/>
  <c r="J1281" i="52"/>
  <c r="J1282" i="52"/>
  <c r="J1283" i="52"/>
  <c r="J1284" i="52"/>
  <c r="J1285" i="52"/>
  <c r="J1286" i="52"/>
  <c r="J1287" i="52"/>
  <c r="J1288" i="52"/>
  <c r="J1289" i="52"/>
  <c r="J1290" i="52"/>
  <c r="J1291" i="52"/>
  <c r="J1292" i="52"/>
  <c r="J1293" i="52"/>
  <c r="J1294" i="52"/>
  <c r="J1295" i="52"/>
  <c r="J1296" i="52"/>
  <c r="J1297" i="52"/>
  <c r="J1298" i="52"/>
  <c r="J1299" i="52"/>
  <c r="J1300" i="52"/>
  <c r="J1301" i="52"/>
  <c r="J1302" i="52"/>
  <c r="J1303" i="52"/>
  <c r="J1304" i="52"/>
  <c r="J1305" i="52"/>
  <c r="J1306" i="52"/>
  <c r="J1307" i="52"/>
  <c r="J1308" i="52"/>
  <c r="J1309" i="52"/>
  <c r="G2" i="52"/>
  <c r="H3" i="52"/>
  <c r="H4" i="52"/>
  <c r="H5" i="52"/>
  <c r="H6" i="52"/>
  <c r="H7" i="52"/>
  <c r="H8" i="52"/>
  <c r="H9" i="52"/>
  <c r="H10" i="52"/>
  <c r="H11" i="52"/>
  <c r="H12" i="52"/>
  <c r="H13" i="52"/>
  <c r="H14" i="52"/>
  <c r="H15" i="52"/>
  <c r="H16" i="52"/>
  <c r="H17" i="52"/>
  <c r="H18" i="52"/>
  <c r="H19" i="52"/>
  <c r="H20" i="52"/>
  <c r="H21" i="52"/>
  <c r="H22" i="52"/>
  <c r="H23" i="52"/>
  <c r="H24" i="52"/>
  <c r="H25" i="52"/>
  <c r="H26" i="52"/>
  <c r="H27" i="52"/>
  <c r="H28" i="52"/>
  <c r="H29" i="52"/>
  <c r="H30" i="52"/>
  <c r="H31" i="52"/>
  <c r="H32" i="52"/>
  <c r="H33" i="52"/>
  <c r="H34" i="52"/>
  <c r="H35" i="52"/>
  <c r="H36" i="52"/>
  <c r="H37" i="52"/>
  <c r="H38" i="52"/>
  <c r="H39" i="52"/>
  <c r="H40" i="52"/>
  <c r="H41" i="52"/>
  <c r="H42" i="52"/>
  <c r="H43" i="52"/>
  <c r="H44" i="52"/>
  <c r="H45" i="52"/>
  <c r="H46" i="52"/>
  <c r="H47" i="52"/>
  <c r="H48" i="52"/>
  <c r="H49" i="52"/>
  <c r="H50" i="52"/>
  <c r="H51" i="52"/>
  <c r="H52" i="52"/>
  <c r="H53" i="52"/>
  <c r="H54" i="52"/>
  <c r="H55" i="52"/>
  <c r="H56" i="52"/>
  <c r="H57" i="52"/>
  <c r="H58" i="52"/>
  <c r="H59" i="52"/>
  <c r="H60" i="52"/>
  <c r="H61" i="52"/>
  <c r="H62" i="52"/>
  <c r="H63" i="52"/>
  <c r="H64" i="52"/>
  <c r="H65" i="52"/>
  <c r="H66" i="52"/>
  <c r="H67" i="52"/>
  <c r="H68" i="52"/>
  <c r="H69" i="52"/>
  <c r="H70" i="52"/>
  <c r="H71" i="52"/>
  <c r="H72" i="52"/>
  <c r="H73" i="52"/>
  <c r="H74" i="52"/>
  <c r="H75" i="52"/>
  <c r="H76" i="52"/>
  <c r="H77" i="52"/>
  <c r="H78" i="52"/>
  <c r="H79" i="52"/>
  <c r="H80" i="52"/>
  <c r="H81" i="52"/>
  <c r="H82" i="52"/>
  <c r="H83" i="52"/>
  <c r="H84" i="52"/>
  <c r="H85" i="52"/>
  <c r="H86" i="52"/>
  <c r="H87" i="52"/>
  <c r="H88" i="52"/>
  <c r="H89" i="52"/>
  <c r="H90" i="52"/>
  <c r="H91" i="52"/>
  <c r="H92" i="52"/>
  <c r="H93" i="52"/>
  <c r="H94" i="52"/>
  <c r="H95" i="52"/>
  <c r="H96" i="52"/>
  <c r="H97" i="52"/>
  <c r="H98" i="52"/>
  <c r="H99" i="52"/>
  <c r="H100" i="52"/>
  <c r="H101" i="52"/>
  <c r="H102" i="52"/>
  <c r="H103" i="52"/>
  <c r="H104" i="52"/>
  <c r="H105" i="52"/>
  <c r="H106" i="52"/>
  <c r="H107" i="52"/>
  <c r="H108" i="52"/>
  <c r="H109" i="52"/>
  <c r="H110" i="52"/>
  <c r="H111" i="52"/>
  <c r="H112" i="52"/>
  <c r="H113" i="52"/>
  <c r="H114" i="52"/>
  <c r="H115" i="52"/>
  <c r="H116" i="52"/>
  <c r="H117" i="52"/>
  <c r="H118" i="52"/>
  <c r="H119" i="52"/>
  <c r="H120" i="52"/>
  <c r="H121" i="52"/>
  <c r="H122" i="52"/>
  <c r="H123" i="52"/>
  <c r="H124" i="52"/>
  <c r="H125" i="52"/>
  <c r="H126" i="52"/>
  <c r="H127" i="52"/>
  <c r="H128" i="52"/>
  <c r="H129" i="52"/>
  <c r="H130" i="52"/>
  <c r="H131" i="52"/>
  <c r="H132" i="52"/>
  <c r="H133" i="52"/>
  <c r="H134" i="52"/>
  <c r="H135" i="52"/>
  <c r="H136" i="52"/>
  <c r="H137" i="52"/>
  <c r="H138" i="52"/>
  <c r="H139" i="52"/>
  <c r="H140" i="52"/>
  <c r="H141" i="52"/>
  <c r="H142" i="52"/>
  <c r="H143" i="52"/>
  <c r="H144" i="52"/>
  <c r="H145" i="52"/>
  <c r="H146" i="52"/>
  <c r="H147" i="52"/>
  <c r="H148" i="52"/>
  <c r="H149" i="52"/>
  <c r="H150" i="52"/>
  <c r="H151" i="52"/>
  <c r="H152" i="52"/>
  <c r="H153" i="52"/>
  <c r="H154" i="52"/>
  <c r="H155" i="52"/>
  <c r="H156" i="52"/>
  <c r="H157" i="52"/>
  <c r="H158" i="52"/>
  <c r="H159" i="52"/>
  <c r="H160" i="52"/>
  <c r="H161" i="52"/>
  <c r="H162" i="52"/>
  <c r="H163" i="52"/>
  <c r="H164" i="52"/>
  <c r="H165" i="52"/>
  <c r="H166" i="52"/>
  <c r="H167" i="52"/>
  <c r="H168" i="52"/>
  <c r="H169" i="52"/>
  <c r="H170" i="52"/>
  <c r="H171" i="52"/>
  <c r="H172" i="52"/>
  <c r="H173" i="52"/>
  <c r="H174" i="52"/>
  <c r="H175" i="52"/>
  <c r="H176" i="52"/>
  <c r="H177" i="52"/>
  <c r="H178" i="52"/>
  <c r="H179" i="52"/>
  <c r="H180" i="52"/>
  <c r="H181" i="52"/>
  <c r="H182" i="52"/>
  <c r="H183" i="52"/>
  <c r="H184" i="52"/>
  <c r="H185" i="52"/>
  <c r="H186" i="52"/>
  <c r="H187" i="52"/>
  <c r="H188" i="52"/>
  <c r="H189" i="52"/>
  <c r="H190" i="52"/>
  <c r="H191" i="52"/>
  <c r="H192" i="52"/>
  <c r="H193" i="52"/>
  <c r="H194" i="52"/>
  <c r="H195" i="52"/>
  <c r="H196" i="52"/>
  <c r="H197" i="52"/>
  <c r="H198" i="52"/>
  <c r="H199" i="52"/>
  <c r="H200" i="52"/>
  <c r="H201" i="52"/>
  <c r="H202" i="52"/>
  <c r="H203" i="52"/>
  <c r="H204" i="52"/>
  <c r="H205" i="52"/>
  <c r="H206" i="52"/>
  <c r="H207" i="52"/>
  <c r="H208" i="52"/>
  <c r="H209" i="52"/>
  <c r="H210" i="52"/>
  <c r="H211" i="52"/>
  <c r="H212" i="52"/>
  <c r="H213" i="52"/>
  <c r="H214" i="52"/>
  <c r="H215" i="52"/>
  <c r="H216" i="52"/>
  <c r="H217" i="52"/>
  <c r="H218" i="52"/>
  <c r="H219" i="52"/>
  <c r="H220" i="52"/>
  <c r="H221" i="52"/>
  <c r="H222" i="52"/>
  <c r="H223" i="52"/>
  <c r="H224" i="52"/>
  <c r="H225" i="52"/>
  <c r="H226" i="52"/>
  <c r="H227" i="52"/>
  <c r="H228" i="52"/>
  <c r="H229" i="52"/>
  <c r="H230" i="52"/>
  <c r="H231" i="52"/>
  <c r="H232" i="52"/>
  <c r="H233" i="52"/>
  <c r="H234" i="52"/>
  <c r="H235" i="52"/>
  <c r="H236" i="52"/>
  <c r="H237" i="52"/>
  <c r="H238" i="52"/>
  <c r="H239" i="52"/>
  <c r="H240" i="52"/>
  <c r="H241" i="52"/>
  <c r="H242" i="52"/>
  <c r="H243" i="52"/>
  <c r="H244" i="52"/>
  <c r="H245" i="52"/>
  <c r="H246" i="52"/>
  <c r="H247" i="52"/>
  <c r="H248" i="52"/>
  <c r="H249" i="52"/>
  <c r="H250" i="52"/>
  <c r="H251" i="52"/>
  <c r="H252" i="52"/>
  <c r="H253" i="52"/>
  <c r="H254" i="52"/>
  <c r="H255" i="52"/>
  <c r="H256" i="52"/>
  <c r="H257" i="52"/>
  <c r="H258" i="52"/>
  <c r="H259" i="52"/>
  <c r="H260" i="52"/>
  <c r="H261" i="52"/>
  <c r="H262" i="52"/>
  <c r="H263" i="52"/>
  <c r="H264" i="52"/>
  <c r="H265" i="52"/>
  <c r="H266" i="52"/>
  <c r="H267" i="52"/>
  <c r="H268" i="52"/>
  <c r="H269" i="52"/>
  <c r="H270" i="52"/>
  <c r="H271" i="52"/>
  <c r="H272" i="52"/>
  <c r="H273" i="52"/>
  <c r="H274" i="52"/>
  <c r="H275" i="52"/>
  <c r="H276" i="52"/>
  <c r="H277" i="52"/>
  <c r="H278" i="52"/>
  <c r="H279" i="52"/>
  <c r="H280" i="52"/>
  <c r="H281" i="52"/>
  <c r="H282" i="52"/>
  <c r="H283" i="52"/>
  <c r="H284" i="52"/>
  <c r="H285" i="52"/>
  <c r="H286" i="52"/>
  <c r="H287" i="52"/>
  <c r="H288" i="52"/>
  <c r="H289" i="52"/>
  <c r="H290" i="52"/>
  <c r="H291" i="52"/>
  <c r="H292" i="52"/>
  <c r="H293" i="52"/>
  <c r="H294" i="52"/>
  <c r="H295" i="52"/>
  <c r="H296" i="52"/>
  <c r="H297" i="52"/>
  <c r="H298" i="52"/>
  <c r="H299" i="52"/>
  <c r="H300" i="52"/>
  <c r="H301" i="52"/>
  <c r="H302" i="52"/>
  <c r="H303" i="52"/>
  <c r="H304" i="52"/>
  <c r="H305" i="52"/>
  <c r="H306" i="52"/>
  <c r="H307" i="52"/>
  <c r="H308" i="52"/>
  <c r="H309" i="52"/>
  <c r="H310" i="52"/>
  <c r="H311" i="52"/>
  <c r="H312" i="52"/>
  <c r="H313" i="52"/>
  <c r="H314" i="52"/>
  <c r="H315" i="52"/>
  <c r="H316" i="52"/>
  <c r="H317" i="52"/>
  <c r="H318" i="52"/>
  <c r="H319" i="52"/>
  <c r="H320" i="52"/>
  <c r="H321" i="52"/>
  <c r="H322" i="52"/>
  <c r="H323" i="52"/>
  <c r="H324" i="52"/>
  <c r="H325" i="52"/>
  <c r="H326" i="52"/>
  <c r="H327" i="52"/>
  <c r="H328" i="52"/>
  <c r="H329" i="52"/>
  <c r="H330" i="52"/>
  <c r="H331" i="52"/>
  <c r="H332" i="52"/>
  <c r="H333" i="52"/>
  <c r="H334" i="52"/>
  <c r="H335" i="52"/>
  <c r="H336" i="52"/>
  <c r="H337" i="52"/>
  <c r="H338" i="52"/>
  <c r="H339" i="52"/>
  <c r="H340" i="52"/>
  <c r="H341" i="52"/>
  <c r="H342" i="52"/>
  <c r="H343" i="52"/>
  <c r="H344" i="52"/>
  <c r="H345" i="52"/>
  <c r="H346" i="52"/>
  <c r="H347" i="52"/>
  <c r="H348" i="52"/>
  <c r="H349" i="52"/>
  <c r="H350" i="52"/>
  <c r="H351" i="52"/>
  <c r="H352" i="52"/>
  <c r="H353" i="52"/>
  <c r="H354" i="52"/>
  <c r="H355" i="52"/>
  <c r="H356" i="52"/>
  <c r="H357" i="52"/>
  <c r="H358" i="52"/>
  <c r="H359" i="52"/>
  <c r="H360" i="52"/>
  <c r="H361" i="52"/>
  <c r="H362" i="52"/>
  <c r="H363" i="52"/>
  <c r="H364" i="52"/>
  <c r="H365" i="52"/>
  <c r="H366" i="52"/>
  <c r="H367" i="52"/>
  <c r="H368" i="52"/>
  <c r="H369" i="52"/>
  <c r="H370" i="52"/>
  <c r="H371" i="52"/>
  <c r="H372" i="52"/>
  <c r="H373" i="52"/>
  <c r="H374" i="52"/>
  <c r="H375" i="52"/>
  <c r="H376" i="52"/>
  <c r="H377" i="52"/>
  <c r="H378" i="52"/>
  <c r="H379" i="52"/>
  <c r="H380" i="52"/>
  <c r="H381" i="52"/>
  <c r="H382" i="52"/>
  <c r="H383" i="52"/>
  <c r="H384" i="52"/>
  <c r="H385" i="52"/>
  <c r="H386" i="52"/>
  <c r="H387" i="52"/>
  <c r="H388" i="52"/>
  <c r="H389" i="52"/>
  <c r="H390" i="52"/>
  <c r="H391" i="52"/>
  <c r="H392" i="52"/>
  <c r="H393" i="52"/>
  <c r="H394" i="52"/>
  <c r="H395" i="52"/>
  <c r="H396" i="52"/>
  <c r="H397" i="52"/>
  <c r="H398" i="52"/>
  <c r="H399" i="52"/>
  <c r="H400" i="52"/>
  <c r="H401" i="52"/>
  <c r="H402" i="52"/>
  <c r="H403" i="52"/>
  <c r="H404" i="52"/>
  <c r="H405" i="52"/>
  <c r="H406" i="52"/>
  <c r="H407" i="52"/>
  <c r="H408" i="52"/>
  <c r="H409" i="52"/>
  <c r="H410" i="52"/>
  <c r="H411" i="52"/>
  <c r="H412" i="52"/>
  <c r="H413" i="52"/>
  <c r="H414" i="52"/>
  <c r="H415" i="52"/>
  <c r="H416" i="52"/>
  <c r="H417" i="52"/>
  <c r="H418" i="52"/>
  <c r="H419" i="52"/>
  <c r="H420" i="52"/>
  <c r="H421" i="52"/>
  <c r="H422" i="52"/>
  <c r="H423" i="52"/>
  <c r="H424" i="52"/>
  <c r="H425" i="52"/>
  <c r="H426" i="52"/>
  <c r="H427" i="52"/>
  <c r="H428" i="52"/>
  <c r="H429" i="52"/>
  <c r="H430" i="52"/>
  <c r="H431" i="52"/>
  <c r="H432" i="52"/>
  <c r="H433" i="52"/>
  <c r="H434" i="52"/>
  <c r="H435" i="52"/>
  <c r="H436" i="52"/>
  <c r="H437" i="52"/>
  <c r="H438" i="52"/>
  <c r="H439" i="52"/>
  <c r="H440" i="52"/>
  <c r="H441" i="52"/>
  <c r="H442" i="52"/>
  <c r="H443" i="52"/>
  <c r="H444" i="52"/>
  <c r="H445" i="52"/>
  <c r="H446" i="52"/>
  <c r="H447" i="52"/>
  <c r="H448" i="52"/>
  <c r="H449" i="52"/>
  <c r="H450" i="52"/>
  <c r="H451" i="52"/>
  <c r="H452" i="52"/>
  <c r="H453" i="52"/>
  <c r="H454" i="52"/>
  <c r="H455" i="52"/>
  <c r="H456" i="52"/>
  <c r="H457" i="52"/>
  <c r="H458" i="52"/>
  <c r="H459" i="52"/>
  <c r="H460" i="52"/>
  <c r="H461" i="52"/>
  <c r="H462" i="52"/>
  <c r="H463" i="52"/>
  <c r="H464" i="52"/>
  <c r="H465" i="52"/>
  <c r="H466" i="52"/>
  <c r="H467" i="52"/>
  <c r="H468" i="52"/>
  <c r="H469" i="52"/>
  <c r="H470" i="52"/>
  <c r="H471" i="52"/>
  <c r="H472" i="52"/>
  <c r="H473" i="52"/>
  <c r="H474" i="52"/>
  <c r="H475" i="52"/>
  <c r="H476" i="52"/>
  <c r="H477" i="52"/>
  <c r="H478" i="52"/>
  <c r="H479" i="52"/>
  <c r="H480" i="52"/>
  <c r="H481" i="52"/>
  <c r="H482" i="52"/>
  <c r="H483" i="52"/>
  <c r="H484" i="52"/>
  <c r="H485" i="52"/>
  <c r="H486" i="52"/>
  <c r="H487" i="52"/>
  <c r="H488" i="52"/>
  <c r="H489" i="52"/>
  <c r="H490" i="52"/>
  <c r="H491" i="52"/>
  <c r="H492" i="52"/>
  <c r="H493" i="52"/>
  <c r="H494" i="52"/>
  <c r="H495" i="52"/>
  <c r="H496" i="52"/>
  <c r="H497" i="52"/>
  <c r="H498" i="52"/>
  <c r="H499" i="52"/>
  <c r="H500" i="52"/>
  <c r="H501" i="52"/>
  <c r="H502" i="52"/>
  <c r="H503" i="52"/>
  <c r="H504" i="52"/>
  <c r="H505" i="52"/>
  <c r="H506" i="52"/>
  <c r="H507" i="52"/>
  <c r="H508" i="52"/>
  <c r="H509" i="52"/>
  <c r="H510" i="52"/>
  <c r="H511" i="52"/>
  <c r="H512" i="52"/>
  <c r="H513" i="52"/>
  <c r="H514" i="52"/>
  <c r="H515" i="52"/>
  <c r="H516" i="52"/>
  <c r="H517" i="52"/>
  <c r="H518" i="52"/>
  <c r="H519" i="52"/>
  <c r="H520" i="52"/>
  <c r="H521" i="52"/>
  <c r="H522" i="52"/>
  <c r="H523" i="52"/>
  <c r="H524" i="52"/>
  <c r="H525" i="52"/>
  <c r="H526" i="52"/>
  <c r="H527" i="52"/>
  <c r="H528" i="52"/>
  <c r="H529" i="52"/>
  <c r="H530" i="52"/>
  <c r="H531" i="52"/>
  <c r="H532" i="52"/>
  <c r="H533" i="52"/>
  <c r="H534" i="52"/>
  <c r="H535" i="52"/>
  <c r="H536" i="52"/>
  <c r="H537" i="52"/>
  <c r="H538" i="52"/>
  <c r="H539" i="52"/>
  <c r="H540" i="52"/>
  <c r="H541" i="52"/>
  <c r="H542" i="52"/>
  <c r="H543" i="52"/>
  <c r="H544" i="52"/>
  <c r="H545" i="52"/>
  <c r="H546" i="52"/>
  <c r="H547" i="52"/>
  <c r="H548" i="52"/>
  <c r="H549" i="52"/>
  <c r="H550" i="52"/>
  <c r="H551" i="52"/>
  <c r="H552" i="52"/>
  <c r="H553" i="52"/>
  <c r="H554" i="52"/>
  <c r="H555" i="52"/>
  <c r="H556" i="52"/>
  <c r="H557" i="52"/>
  <c r="H558" i="52"/>
  <c r="H559" i="52"/>
  <c r="H560" i="52"/>
  <c r="H561" i="52"/>
  <c r="H562" i="52"/>
  <c r="H563" i="52"/>
  <c r="H564" i="52"/>
  <c r="H565" i="52"/>
  <c r="H566" i="52"/>
  <c r="H567" i="52"/>
  <c r="H568" i="52"/>
  <c r="H569" i="52"/>
  <c r="H570" i="52"/>
  <c r="H571" i="52"/>
  <c r="H572" i="52"/>
  <c r="H573" i="52"/>
  <c r="H574" i="52"/>
  <c r="H575" i="52"/>
  <c r="H576" i="52"/>
  <c r="H577" i="52"/>
  <c r="H578" i="52"/>
  <c r="H579" i="52"/>
  <c r="H580" i="52"/>
  <c r="H581" i="52"/>
  <c r="H582" i="52"/>
  <c r="H583" i="52"/>
  <c r="H584" i="52"/>
  <c r="H585" i="52"/>
  <c r="H586" i="52"/>
  <c r="H587" i="52"/>
  <c r="H588" i="52"/>
  <c r="H589" i="52"/>
  <c r="H590" i="52"/>
  <c r="H591" i="52"/>
  <c r="H592" i="52"/>
  <c r="H593" i="52"/>
  <c r="H594" i="52"/>
  <c r="H595" i="52"/>
  <c r="H596" i="52"/>
  <c r="H597" i="52"/>
  <c r="H598" i="52"/>
  <c r="H599" i="52"/>
  <c r="H600" i="52"/>
  <c r="H601" i="52"/>
  <c r="H602" i="52"/>
  <c r="H603" i="52"/>
  <c r="H604" i="52"/>
  <c r="H605" i="52"/>
  <c r="H606" i="52"/>
  <c r="H607" i="52"/>
  <c r="H608" i="52"/>
  <c r="H609" i="52"/>
  <c r="H610" i="52"/>
  <c r="H611" i="52"/>
  <c r="H612" i="52"/>
  <c r="H613" i="52"/>
  <c r="H614" i="52"/>
  <c r="H615" i="52"/>
  <c r="H616" i="52"/>
  <c r="H617" i="52"/>
  <c r="H618" i="52"/>
  <c r="H619" i="52"/>
  <c r="H620" i="52"/>
  <c r="H621" i="52"/>
  <c r="H622" i="52"/>
  <c r="H623" i="52"/>
  <c r="H624" i="52"/>
  <c r="H625" i="52"/>
  <c r="H626" i="52"/>
  <c r="H627" i="52"/>
  <c r="H628" i="52"/>
  <c r="H629" i="52"/>
  <c r="H630" i="52"/>
  <c r="H631" i="52"/>
  <c r="H632" i="52"/>
  <c r="H633" i="52"/>
  <c r="H634" i="52"/>
  <c r="H635" i="52"/>
  <c r="H636" i="52"/>
  <c r="H637" i="52"/>
  <c r="H638" i="52"/>
  <c r="H639" i="52"/>
  <c r="H640" i="52"/>
  <c r="H641" i="52"/>
  <c r="H642" i="52"/>
  <c r="H643" i="52"/>
  <c r="H644" i="52"/>
  <c r="H645" i="52"/>
  <c r="H646" i="52"/>
  <c r="H647" i="52"/>
  <c r="H648" i="52"/>
  <c r="H649" i="52"/>
  <c r="H650" i="52"/>
  <c r="H651" i="52"/>
  <c r="H652" i="52"/>
  <c r="H653" i="52"/>
  <c r="H654" i="52"/>
  <c r="H655" i="52"/>
  <c r="H656" i="52"/>
  <c r="H657" i="52"/>
  <c r="H658" i="52"/>
  <c r="H659" i="52"/>
  <c r="H660" i="52"/>
  <c r="H661" i="52"/>
  <c r="H662" i="52"/>
  <c r="H663" i="52"/>
  <c r="H664" i="52"/>
  <c r="H665" i="52"/>
  <c r="H666" i="52"/>
  <c r="H667" i="52"/>
  <c r="H668" i="52"/>
  <c r="H669" i="52"/>
  <c r="H670" i="52"/>
  <c r="H671" i="52"/>
  <c r="H672" i="52"/>
  <c r="H673" i="52"/>
  <c r="H674" i="52"/>
  <c r="H675" i="52"/>
  <c r="H676" i="52"/>
  <c r="H677" i="52"/>
  <c r="H678" i="52"/>
  <c r="H679" i="52"/>
  <c r="H680" i="52"/>
  <c r="H681" i="52"/>
  <c r="H682" i="52"/>
  <c r="H683" i="52"/>
  <c r="H684" i="52"/>
  <c r="H685" i="52"/>
  <c r="H686" i="52"/>
  <c r="H687" i="52"/>
  <c r="H688" i="52"/>
  <c r="H689" i="52"/>
  <c r="H690" i="52"/>
  <c r="H691" i="52"/>
  <c r="H692" i="52"/>
  <c r="H693" i="52"/>
  <c r="H694" i="52"/>
  <c r="H695" i="52"/>
  <c r="H696" i="52"/>
  <c r="H697" i="52"/>
  <c r="H698" i="52"/>
  <c r="H699" i="52"/>
  <c r="H700" i="52"/>
  <c r="H701" i="52"/>
  <c r="H702" i="52"/>
  <c r="H703" i="52"/>
  <c r="H704" i="52"/>
  <c r="H705" i="52"/>
  <c r="H706" i="52"/>
  <c r="H707" i="52"/>
  <c r="H708" i="52"/>
  <c r="H709" i="52"/>
  <c r="H710" i="52"/>
  <c r="H711" i="52"/>
  <c r="H712" i="52"/>
  <c r="H713" i="52"/>
  <c r="H714" i="52"/>
  <c r="H715" i="52"/>
  <c r="H716" i="52"/>
  <c r="H717" i="52"/>
  <c r="H718" i="52"/>
  <c r="H719" i="52"/>
  <c r="H720" i="52"/>
  <c r="H721" i="52"/>
  <c r="H722" i="52"/>
  <c r="H723" i="52"/>
  <c r="H724" i="52"/>
  <c r="H725" i="52"/>
  <c r="H726" i="52"/>
  <c r="H727" i="52"/>
  <c r="H728" i="52"/>
  <c r="H729" i="52"/>
  <c r="H730" i="52"/>
  <c r="H731" i="52"/>
  <c r="H732" i="52"/>
  <c r="H733" i="52"/>
  <c r="H734" i="52"/>
  <c r="H735" i="52"/>
  <c r="H736" i="52"/>
  <c r="H737" i="52"/>
  <c r="H738" i="52"/>
  <c r="H739" i="52"/>
  <c r="H740" i="52"/>
  <c r="H741" i="52"/>
  <c r="H742" i="52"/>
  <c r="H743" i="52"/>
  <c r="H744" i="52"/>
  <c r="H745" i="52"/>
  <c r="H746" i="52"/>
  <c r="H747" i="52"/>
  <c r="H748" i="52"/>
  <c r="H749" i="52"/>
  <c r="H750" i="52"/>
  <c r="H751" i="52"/>
  <c r="H752" i="52"/>
  <c r="H753" i="52"/>
  <c r="H754" i="52"/>
  <c r="H755" i="52"/>
  <c r="H756" i="52"/>
  <c r="H757" i="52"/>
  <c r="H758" i="52"/>
  <c r="H759" i="52"/>
  <c r="H760" i="52"/>
  <c r="H761" i="52"/>
  <c r="H762" i="52"/>
  <c r="H763" i="52"/>
  <c r="H764" i="52"/>
  <c r="H765" i="52"/>
  <c r="H766" i="52"/>
  <c r="H767" i="52"/>
  <c r="H768" i="52"/>
  <c r="H769" i="52"/>
  <c r="H770" i="52"/>
  <c r="H771" i="52"/>
  <c r="H772" i="52"/>
  <c r="H773" i="52"/>
  <c r="H774" i="52"/>
  <c r="H775" i="52"/>
  <c r="H776" i="52"/>
  <c r="H777" i="52"/>
  <c r="H778" i="52"/>
  <c r="H779" i="52"/>
  <c r="H780" i="52"/>
  <c r="H781" i="52"/>
  <c r="H782" i="52"/>
  <c r="H783" i="52"/>
  <c r="H784" i="52"/>
  <c r="H785" i="52"/>
  <c r="H786" i="52"/>
  <c r="H787" i="52"/>
  <c r="H788" i="52"/>
  <c r="H789" i="52"/>
  <c r="H790" i="52"/>
  <c r="H791" i="52"/>
  <c r="H792" i="52"/>
  <c r="H793" i="52"/>
  <c r="H794" i="52"/>
  <c r="H795" i="52"/>
  <c r="H796" i="52"/>
  <c r="H797" i="52"/>
  <c r="H798" i="52"/>
  <c r="H799" i="52"/>
  <c r="H800" i="52"/>
  <c r="H801" i="52"/>
  <c r="H802" i="52"/>
  <c r="H803" i="52"/>
  <c r="H804" i="52"/>
  <c r="H805" i="52"/>
  <c r="H806" i="52"/>
  <c r="H807" i="52"/>
  <c r="H808" i="52"/>
  <c r="H809" i="52"/>
  <c r="H810" i="52"/>
  <c r="H811" i="52"/>
  <c r="H812" i="52"/>
  <c r="H813" i="52"/>
  <c r="H814" i="52"/>
  <c r="H815" i="52"/>
  <c r="H816" i="52"/>
  <c r="H817" i="52"/>
  <c r="H818" i="52"/>
  <c r="H819" i="52"/>
  <c r="H820" i="52"/>
  <c r="H821" i="52"/>
  <c r="H822" i="52"/>
  <c r="H823" i="52"/>
  <c r="H824" i="52"/>
  <c r="H825" i="52"/>
  <c r="H826" i="52"/>
  <c r="H827" i="52"/>
  <c r="H828" i="52"/>
  <c r="H829" i="52"/>
  <c r="H830" i="52"/>
  <c r="H831" i="52"/>
  <c r="H832" i="52"/>
  <c r="H833" i="52"/>
  <c r="H834" i="52"/>
  <c r="H835" i="52"/>
  <c r="H836" i="52"/>
  <c r="H837" i="52"/>
  <c r="H838" i="52"/>
  <c r="H839" i="52"/>
  <c r="H840" i="52"/>
  <c r="H841" i="52"/>
  <c r="H842" i="52"/>
  <c r="H843" i="52"/>
  <c r="H844" i="52"/>
  <c r="H845" i="52"/>
  <c r="H846" i="52"/>
  <c r="H847" i="52"/>
  <c r="H848" i="52"/>
  <c r="H849" i="52"/>
  <c r="H850" i="52"/>
  <c r="H851" i="52"/>
  <c r="H852" i="52"/>
  <c r="H853" i="52"/>
  <c r="H854" i="52"/>
  <c r="H855" i="52"/>
  <c r="H856" i="52"/>
  <c r="H857" i="52"/>
  <c r="H858" i="52"/>
  <c r="H859" i="52"/>
  <c r="H860" i="52"/>
  <c r="H861" i="52"/>
  <c r="H862" i="52"/>
  <c r="H863" i="52"/>
  <c r="H864" i="52"/>
  <c r="H865" i="52"/>
  <c r="H866" i="52"/>
  <c r="H867" i="52"/>
  <c r="H868" i="52"/>
  <c r="H869" i="52"/>
  <c r="H870" i="52"/>
  <c r="H871" i="52"/>
  <c r="H872" i="52"/>
  <c r="H873" i="52"/>
  <c r="H874" i="52"/>
  <c r="H875" i="52"/>
  <c r="H876" i="52"/>
  <c r="H877" i="52"/>
  <c r="H878" i="52"/>
  <c r="H879" i="52"/>
  <c r="H880" i="52"/>
  <c r="H881" i="52"/>
  <c r="H882" i="52"/>
  <c r="H883" i="52"/>
  <c r="H884" i="52"/>
  <c r="H885" i="52"/>
  <c r="H886" i="52"/>
  <c r="H887" i="52"/>
  <c r="H888" i="52"/>
  <c r="H889" i="52"/>
  <c r="H890" i="52"/>
  <c r="H891" i="52"/>
  <c r="H892" i="52"/>
  <c r="H893" i="52"/>
  <c r="H894" i="52"/>
  <c r="H895" i="52"/>
  <c r="H896" i="52"/>
  <c r="H897" i="52"/>
  <c r="H898" i="52"/>
  <c r="H899" i="52"/>
  <c r="H900" i="52"/>
  <c r="H901" i="52"/>
  <c r="H902" i="52"/>
  <c r="H903" i="52"/>
  <c r="H904" i="52"/>
  <c r="H905" i="52"/>
  <c r="H906" i="52"/>
  <c r="H907" i="52"/>
  <c r="H908" i="52"/>
  <c r="H909" i="52"/>
  <c r="H910" i="52"/>
  <c r="H911" i="52"/>
  <c r="H912" i="52"/>
  <c r="H913" i="52"/>
  <c r="H914" i="52"/>
  <c r="H915" i="52"/>
  <c r="H916" i="52"/>
  <c r="H917" i="52"/>
  <c r="H918" i="52"/>
  <c r="H919" i="52"/>
  <c r="H920" i="52"/>
  <c r="H921" i="52"/>
  <c r="H922" i="52"/>
  <c r="H923" i="52"/>
  <c r="H924" i="52"/>
  <c r="H925" i="52"/>
  <c r="H926" i="52"/>
  <c r="H927" i="52"/>
  <c r="H928" i="52"/>
  <c r="H929" i="52"/>
  <c r="H930" i="52"/>
  <c r="H931" i="52"/>
  <c r="H932" i="52"/>
  <c r="H933" i="52"/>
  <c r="H934" i="52"/>
  <c r="H935" i="52"/>
  <c r="H936" i="52"/>
  <c r="H937" i="52"/>
  <c r="H938" i="52"/>
  <c r="H939" i="52"/>
  <c r="H940" i="52"/>
  <c r="H941" i="52"/>
  <c r="H942" i="52"/>
  <c r="H943" i="52"/>
  <c r="H944" i="52"/>
  <c r="H945" i="52"/>
  <c r="H946" i="52"/>
  <c r="H947" i="52"/>
  <c r="H948" i="52"/>
  <c r="H949" i="52"/>
  <c r="H950" i="52"/>
  <c r="H951" i="52"/>
  <c r="H952" i="52"/>
  <c r="H953" i="52"/>
  <c r="H954" i="52"/>
  <c r="H955" i="52"/>
  <c r="H956" i="52"/>
  <c r="H957" i="52"/>
  <c r="H958" i="52"/>
  <c r="H959" i="52"/>
  <c r="H960" i="52"/>
  <c r="H961" i="52"/>
  <c r="H962" i="52"/>
  <c r="H963" i="52"/>
  <c r="H964" i="52"/>
  <c r="H965" i="52"/>
  <c r="H966" i="52"/>
  <c r="H967" i="52"/>
  <c r="H968" i="52"/>
  <c r="H969" i="52"/>
  <c r="H970" i="52"/>
  <c r="H971" i="52"/>
  <c r="H972" i="52"/>
  <c r="H973" i="52"/>
  <c r="H974" i="52"/>
  <c r="H975" i="52"/>
  <c r="H976" i="52"/>
  <c r="H977" i="52"/>
  <c r="H978" i="52"/>
  <c r="H979" i="52"/>
  <c r="H980" i="52"/>
  <c r="H981" i="52"/>
  <c r="H982" i="52"/>
  <c r="H983" i="52"/>
  <c r="H984" i="52"/>
  <c r="H985" i="52"/>
  <c r="H986" i="52"/>
  <c r="H987" i="52"/>
  <c r="H988" i="52"/>
  <c r="H989" i="52"/>
  <c r="H990" i="52"/>
  <c r="H991" i="52"/>
  <c r="H992" i="52"/>
  <c r="H993" i="52"/>
  <c r="H994" i="52"/>
  <c r="H995" i="52"/>
  <c r="H996" i="52"/>
  <c r="H997" i="52"/>
  <c r="H998" i="52"/>
  <c r="H999" i="52"/>
  <c r="H1000" i="52"/>
  <c r="H1001" i="52"/>
  <c r="H1002" i="52"/>
  <c r="H1003" i="52"/>
  <c r="H1004" i="52"/>
  <c r="H1005" i="52"/>
  <c r="H1006" i="52"/>
  <c r="H1007" i="52"/>
  <c r="H1008" i="52"/>
  <c r="H1009" i="52"/>
  <c r="H1010" i="52"/>
  <c r="H1011" i="52"/>
  <c r="H1012" i="52"/>
  <c r="H1013" i="52"/>
  <c r="H1014" i="52"/>
  <c r="H1015" i="52"/>
  <c r="H1016" i="52"/>
  <c r="H1017" i="52"/>
  <c r="H1018" i="52"/>
  <c r="H1019" i="52"/>
  <c r="H1020" i="52"/>
  <c r="H1021" i="52"/>
  <c r="H1022" i="52"/>
  <c r="H1023" i="52"/>
  <c r="H1024" i="52"/>
  <c r="H1025" i="52"/>
  <c r="H1026" i="52"/>
  <c r="H1027" i="52"/>
  <c r="H1028" i="52"/>
  <c r="H1029" i="52"/>
  <c r="H1030" i="52"/>
  <c r="H1031" i="52"/>
  <c r="H1032" i="52"/>
  <c r="H1033" i="52"/>
  <c r="H1034" i="52"/>
  <c r="H1035" i="52"/>
  <c r="H1036" i="52"/>
  <c r="H1037" i="52"/>
  <c r="H1038" i="52"/>
  <c r="H1039" i="52"/>
  <c r="H1040" i="52"/>
  <c r="H1041" i="52"/>
  <c r="H1042" i="52"/>
  <c r="H1043" i="52"/>
  <c r="H1044" i="52"/>
  <c r="H1045" i="52"/>
  <c r="H1046" i="52"/>
  <c r="H1047" i="52"/>
  <c r="H1048" i="52"/>
  <c r="H1049" i="52"/>
  <c r="H1050" i="52"/>
  <c r="H1051" i="52"/>
  <c r="H1052" i="52"/>
  <c r="H1053" i="52"/>
  <c r="H1054" i="52"/>
  <c r="H1055" i="52"/>
  <c r="H1056" i="52"/>
  <c r="H1057" i="52"/>
  <c r="H1058" i="52"/>
  <c r="H1059" i="52"/>
  <c r="H1060" i="52"/>
  <c r="H1061" i="52"/>
  <c r="H1062" i="52"/>
  <c r="H1063" i="52"/>
  <c r="H1064" i="52"/>
  <c r="H1065" i="52"/>
  <c r="H1066" i="52"/>
  <c r="H1067" i="52"/>
  <c r="H1068" i="52"/>
  <c r="H1069" i="52"/>
  <c r="H1070" i="52"/>
  <c r="H1071" i="52"/>
  <c r="H1072" i="52"/>
  <c r="H1073" i="52"/>
  <c r="H1074" i="52"/>
  <c r="H1075" i="52"/>
  <c r="H1076" i="52"/>
  <c r="H1077" i="52"/>
  <c r="H1078" i="52"/>
  <c r="H1079" i="52"/>
  <c r="H1080" i="52"/>
  <c r="H1081" i="52"/>
  <c r="H1082" i="52"/>
  <c r="H1083" i="52"/>
  <c r="H1084" i="52"/>
  <c r="H1085" i="52"/>
  <c r="H1086" i="52"/>
  <c r="H1087" i="52"/>
  <c r="H1088" i="52"/>
  <c r="H1089" i="52"/>
  <c r="H1090" i="52"/>
  <c r="H1091" i="52"/>
  <c r="H1092" i="52"/>
  <c r="H1093" i="52"/>
  <c r="H1094" i="52"/>
  <c r="H1095" i="52"/>
  <c r="H1096" i="52"/>
  <c r="H1097" i="52"/>
  <c r="H1098" i="52"/>
  <c r="H1099" i="52"/>
  <c r="H1100" i="52"/>
  <c r="H1101" i="52"/>
  <c r="H1102" i="52"/>
  <c r="H1103" i="52"/>
  <c r="H1104" i="52"/>
  <c r="H1105" i="52"/>
  <c r="H1106" i="52"/>
  <c r="H1107" i="52"/>
  <c r="H1108" i="52"/>
  <c r="H1109" i="52"/>
  <c r="H1110" i="52"/>
  <c r="H1111" i="52"/>
  <c r="H1112" i="52"/>
  <c r="H1113" i="52"/>
  <c r="H1114" i="52"/>
  <c r="H1115" i="52"/>
  <c r="H1116" i="52"/>
  <c r="H1117" i="52"/>
  <c r="H1118" i="52"/>
  <c r="H1119" i="52"/>
  <c r="H1120" i="52"/>
  <c r="H1121" i="52"/>
  <c r="H1122" i="52"/>
  <c r="H1123" i="52"/>
  <c r="H1124" i="52"/>
  <c r="H1125" i="52"/>
  <c r="H1126" i="52"/>
  <c r="H1127" i="52"/>
  <c r="H1128" i="52"/>
  <c r="H1129" i="52"/>
  <c r="H1130" i="52"/>
  <c r="H1131" i="52"/>
  <c r="H1132" i="52"/>
  <c r="H1133" i="52"/>
  <c r="H1134" i="52"/>
  <c r="H1135" i="52"/>
  <c r="H1136" i="52"/>
  <c r="H1137" i="52"/>
  <c r="H1138" i="52"/>
  <c r="H1139" i="52"/>
  <c r="H1140" i="52"/>
  <c r="H1141" i="52"/>
  <c r="H1142" i="52"/>
  <c r="H1143" i="52"/>
  <c r="H1144" i="52"/>
  <c r="H1145" i="52"/>
  <c r="H1146" i="52"/>
  <c r="H1147" i="52"/>
  <c r="H1148" i="52"/>
  <c r="H1149" i="52"/>
  <c r="H1150" i="52"/>
  <c r="H1151" i="52"/>
  <c r="H1152" i="52"/>
  <c r="H1153" i="52"/>
  <c r="H1154" i="52"/>
  <c r="H1155" i="52"/>
  <c r="H1156" i="52"/>
  <c r="H1157" i="52"/>
  <c r="H1158" i="52"/>
  <c r="H1159" i="52"/>
  <c r="H1160" i="52"/>
  <c r="H1161" i="52"/>
  <c r="H1162" i="52"/>
  <c r="H1163" i="52"/>
  <c r="H1164" i="52"/>
  <c r="H1165" i="52"/>
  <c r="H1166" i="52"/>
  <c r="H1167" i="52"/>
  <c r="H1168" i="52"/>
  <c r="H1169" i="52"/>
  <c r="H1170" i="52"/>
  <c r="H1171" i="52"/>
  <c r="H1172" i="52"/>
  <c r="H1173" i="52"/>
  <c r="H1174" i="52"/>
  <c r="H1175" i="52"/>
  <c r="H1176" i="52"/>
  <c r="H1177" i="52"/>
  <c r="H1178" i="52"/>
  <c r="H1179" i="52"/>
  <c r="H1180" i="52"/>
  <c r="H1181" i="52"/>
  <c r="H1182" i="52"/>
  <c r="H1183" i="52"/>
  <c r="H1184" i="52"/>
  <c r="H1185" i="52"/>
  <c r="H1186" i="52"/>
  <c r="H1187" i="52"/>
  <c r="H1188" i="52"/>
  <c r="H1189" i="52"/>
  <c r="H1190" i="52"/>
  <c r="H1191" i="52"/>
  <c r="H1192" i="52"/>
  <c r="H1193" i="52"/>
  <c r="H1194" i="52"/>
  <c r="H1195" i="52"/>
  <c r="H1196" i="52"/>
  <c r="H1197" i="52"/>
  <c r="H1198" i="52"/>
  <c r="H1199" i="52"/>
  <c r="H1200" i="52"/>
  <c r="H1201" i="52"/>
  <c r="H1202" i="52"/>
  <c r="H1203" i="52"/>
  <c r="H1204" i="52"/>
  <c r="H1205" i="52"/>
  <c r="H1206" i="52"/>
  <c r="H1207" i="52"/>
  <c r="H1208" i="52"/>
  <c r="H1209" i="52"/>
  <c r="H1210" i="52"/>
  <c r="H1211" i="52"/>
  <c r="H1212" i="52"/>
  <c r="H1213" i="52"/>
  <c r="H1214" i="52"/>
  <c r="H1215" i="52"/>
  <c r="H1216" i="52"/>
  <c r="H1217" i="52"/>
  <c r="H1218" i="52"/>
  <c r="H1219" i="52"/>
  <c r="H1220" i="52"/>
  <c r="H1221" i="52"/>
  <c r="H1222" i="52"/>
  <c r="H1223" i="52"/>
  <c r="H1224" i="52"/>
  <c r="H1225" i="52"/>
  <c r="H1226" i="52"/>
  <c r="H1227" i="52"/>
  <c r="H1228" i="52"/>
  <c r="H1229" i="52"/>
  <c r="H1230" i="52"/>
  <c r="H1231" i="52"/>
  <c r="H1232" i="52"/>
  <c r="H1233" i="52"/>
  <c r="H1234" i="52"/>
  <c r="H1235" i="52"/>
  <c r="H1236" i="52"/>
  <c r="H1237" i="52"/>
  <c r="H1238" i="52"/>
  <c r="H1239" i="52"/>
  <c r="H1240" i="52"/>
  <c r="H1241" i="52"/>
  <c r="H1242" i="52"/>
  <c r="H1243" i="52"/>
  <c r="H1244" i="52"/>
  <c r="H1245" i="52"/>
  <c r="H1246" i="52"/>
  <c r="H1247" i="52"/>
  <c r="H1248" i="52"/>
  <c r="H1249" i="52"/>
  <c r="H1250" i="52"/>
  <c r="H1251" i="52"/>
  <c r="H1252" i="52"/>
  <c r="H1253" i="52"/>
  <c r="H1254" i="52"/>
  <c r="H1255" i="52"/>
  <c r="H1256" i="52"/>
  <c r="H1257" i="52"/>
  <c r="H1258" i="52"/>
  <c r="H1259" i="52"/>
  <c r="H1260" i="52"/>
  <c r="H1261" i="52"/>
  <c r="H1262" i="52"/>
  <c r="H1263" i="52"/>
  <c r="H1264" i="52"/>
  <c r="H1265" i="52"/>
  <c r="H1266" i="52"/>
  <c r="H1267" i="52"/>
  <c r="H1268" i="52"/>
  <c r="H1269" i="52"/>
  <c r="H1270" i="52"/>
  <c r="H1271" i="52"/>
  <c r="H1272" i="52"/>
  <c r="H1273" i="52"/>
  <c r="H1274" i="52"/>
  <c r="H1275" i="52"/>
  <c r="H1276" i="52"/>
  <c r="H1277" i="52"/>
  <c r="H1278" i="52"/>
  <c r="H1279" i="52"/>
  <c r="H1280" i="52"/>
  <c r="H1281" i="52"/>
  <c r="H1282" i="52"/>
  <c r="H1283" i="52"/>
  <c r="H1284" i="52"/>
  <c r="H1285" i="52"/>
  <c r="H1286" i="52"/>
  <c r="H1287" i="52"/>
  <c r="H1288" i="52"/>
  <c r="H1289" i="52"/>
  <c r="H1290" i="52"/>
  <c r="H1291" i="52"/>
  <c r="H1292" i="52"/>
  <c r="H1293" i="52"/>
  <c r="H1294" i="52"/>
  <c r="H1295" i="52"/>
  <c r="H1296" i="52"/>
  <c r="H1297" i="52"/>
  <c r="H1298" i="52"/>
  <c r="H1299" i="52"/>
  <c r="H1300" i="52"/>
  <c r="H1301" i="52"/>
  <c r="H1302" i="52"/>
  <c r="H1303" i="52"/>
  <c r="H1304" i="52"/>
  <c r="H1305" i="52"/>
  <c r="H1306" i="52"/>
  <c r="H1307" i="52"/>
  <c r="H1308" i="52"/>
  <c r="H1309" i="52"/>
  <c r="G1300" i="52"/>
  <c r="D2" i="45"/>
  <c r="D3" i="45"/>
  <c r="D4" i="45"/>
  <c r="D5" i="45"/>
  <c r="D6" i="45"/>
  <c r="D7" i="45"/>
  <c r="D8" i="45"/>
  <c r="D9" i="45"/>
  <c r="D10" i="45"/>
  <c r="D11" i="45"/>
  <c r="D12" i="45"/>
  <c r="D13" i="45"/>
  <c r="D14" i="45"/>
  <c r="D15" i="45"/>
  <c r="D16" i="45"/>
  <c r="D17" i="45"/>
  <c r="D18" i="45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D47" i="45"/>
  <c r="D48" i="45"/>
  <c r="D49" i="45"/>
  <c r="D50" i="45"/>
  <c r="D51" i="45"/>
  <c r="D52" i="45"/>
  <c r="D53" i="45"/>
  <c r="D54" i="45"/>
  <c r="D55" i="45"/>
  <c r="D56" i="45"/>
  <c r="D57" i="45"/>
  <c r="D58" i="45"/>
  <c r="D59" i="45"/>
  <c r="D60" i="45"/>
  <c r="D61" i="45"/>
  <c r="D62" i="45"/>
  <c r="D63" i="45"/>
  <c r="D64" i="45"/>
  <c r="D65" i="45"/>
  <c r="D66" i="45"/>
  <c r="D67" i="45"/>
  <c r="D68" i="45"/>
  <c r="D2" i="22"/>
  <c r="D3" i="22"/>
  <c r="G1056" i="52" s="1"/>
  <c r="D4" i="22"/>
  <c r="D5" i="22"/>
  <c r="D6" i="22"/>
  <c r="G1059" i="52" s="1"/>
  <c r="D7" i="22"/>
  <c r="G1060" i="52" s="1"/>
  <c r="D8" i="22"/>
  <c r="D9" i="22"/>
  <c r="D10" i="22"/>
  <c r="G1062" i="52" s="1"/>
  <c r="D11" i="22"/>
  <c r="D12" i="22"/>
  <c r="D13" i="22"/>
  <c r="G1064" i="52" s="1"/>
  <c r="D14" i="22"/>
  <c r="D15" i="22"/>
  <c r="D16" i="22"/>
  <c r="D17" i="22"/>
  <c r="D18" i="22"/>
  <c r="D19" i="22"/>
  <c r="D20" i="22"/>
  <c r="D21" i="22"/>
  <c r="D22" i="22"/>
  <c r="G815" i="52" s="1"/>
  <c r="D23" i="22"/>
  <c r="D24" i="22"/>
  <c r="D25" i="22"/>
  <c r="D26" i="22"/>
  <c r="D27" i="22"/>
  <c r="D28" i="22"/>
  <c r="D29" i="22"/>
  <c r="D30" i="22"/>
  <c r="G819" i="52" s="1"/>
  <c r="D31" i="22"/>
  <c r="G820" i="52" s="1"/>
  <c r="D32" i="22"/>
  <c r="D33" i="22"/>
  <c r="D34" i="22"/>
  <c r="D35" i="22"/>
  <c r="D36" i="22"/>
  <c r="D37" i="22"/>
  <c r="D38" i="22"/>
  <c r="G1080" i="52" s="1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G1088" i="52" s="1"/>
  <c r="D62" i="22"/>
  <c r="D63" i="22"/>
  <c r="D64" i="22"/>
  <c r="D65" i="22"/>
  <c r="D66" i="22"/>
  <c r="D67" i="22"/>
  <c r="G835" i="52" s="1"/>
  <c r="D68" i="22"/>
  <c r="G1091" i="52" s="1"/>
  <c r="D69" i="22"/>
  <c r="G837" i="52" s="1"/>
  <c r="D70" i="22"/>
  <c r="D71" i="22"/>
  <c r="G839" i="52" s="1"/>
  <c r="D72" i="22"/>
  <c r="G840" i="52" s="1"/>
  <c r="D73" i="22"/>
  <c r="D74" i="22"/>
  <c r="D75" i="22"/>
  <c r="D76" i="22"/>
  <c r="D77" i="22"/>
  <c r="D78" i="22"/>
  <c r="G843" i="52" s="1"/>
  <c r="D79" i="22"/>
  <c r="G844" i="52" s="1"/>
  <c r="D80" i="22"/>
  <c r="D81" i="22"/>
  <c r="D82" i="22"/>
  <c r="D83" i="22"/>
  <c r="G848" i="52" s="1"/>
  <c r="D84" i="22"/>
  <c r="G849" i="52" s="1"/>
  <c r="D85" i="22"/>
  <c r="G850" i="52" s="1"/>
  <c r="D86" i="22"/>
  <c r="G851" i="52" s="1"/>
  <c r="D87" i="22"/>
  <c r="G852" i="52" s="1"/>
  <c r="D88" i="22"/>
  <c r="D89" i="22"/>
  <c r="D90" i="22"/>
  <c r="D91" i="22"/>
  <c r="D92" i="22"/>
  <c r="D93" i="22"/>
  <c r="D94" i="22"/>
  <c r="G1112" i="52" s="1"/>
  <c r="D95" i="22"/>
  <c r="G1111" i="52" s="1"/>
  <c r="D96" i="22"/>
  <c r="G1113" i="52" s="1"/>
  <c r="D97" i="22"/>
  <c r="G859" i="52" s="1"/>
  <c r="D98" i="22"/>
  <c r="D99" i="22"/>
  <c r="D100" i="22"/>
  <c r="D101" i="22"/>
  <c r="D102" i="22"/>
  <c r="D103" i="22"/>
  <c r="D104" i="22"/>
  <c r="D105" i="22"/>
  <c r="D106" i="22"/>
  <c r="G863" i="52" s="1"/>
  <c r="D107" i="22"/>
  <c r="G864" i="52" s="1"/>
  <c r="D108" i="22"/>
  <c r="G607" i="52" s="1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21" i="22"/>
  <c r="D122" i="22"/>
  <c r="D123" i="22"/>
  <c r="D124" i="22"/>
  <c r="D125" i="22"/>
  <c r="D126" i="22"/>
  <c r="D127" i="22"/>
  <c r="D128" i="22"/>
  <c r="D129" i="22"/>
  <c r="D130" i="22"/>
  <c r="D131" i="22"/>
  <c r="D132" i="22"/>
  <c r="D133" i="22"/>
  <c r="D134" i="22"/>
  <c r="D135" i="22"/>
  <c r="D136" i="22"/>
  <c r="G875" i="52" s="1"/>
  <c r="D137" i="22"/>
  <c r="D138" i="22"/>
  <c r="D139" i="22"/>
  <c r="D140" i="22"/>
  <c r="D141" i="22"/>
  <c r="D142" i="22"/>
  <c r="D143" i="22"/>
  <c r="D144" i="22"/>
  <c r="D145" i="22"/>
  <c r="D146" i="22"/>
  <c r="D147" i="22"/>
  <c r="D148" i="22"/>
  <c r="D149" i="22"/>
  <c r="D150" i="22"/>
  <c r="D151" i="22"/>
  <c r="D152" i="22"/>
  <c r="D153" i="22"/>
  <c r="D154" i="22"/>
  <c r="D155" i="22"/>
  <c r="D156" i="22"/>
  <c r="D157" i="22"/>
  <c r="G884" i="52" s="1"/>
  <c r="D158" i="22"/>
  <c r="D159" i="22"/>
  <c r="D160" i="22"/>
  <c r="D161" i="22"/>
  <c r="D162" i="22"/>
  <c r="D163" i="22"/>
  <c r="G886" i="52" s="1"/>
  <c r="D164" i="22"/>
  <c r="D165" i="22"/>
  <c r="D166" i="22"/>
  <c r="D167" i="22"/>
  <c r="G887" i="52" s="1"/>
  <c r="D168" i="22"/>
  <c r="D169" i="22"/>
  <c r="G888" i="52" s="1"/>
  <c r="D170" i="22"/>
  <c r="D171" i="22"/>
  <c r="D172" i="22"/>
  <c r="D173" i="22"/>
  <c r="D174" i="22"/>
  <c r="D175" i="22"/>
  <c r="G891" i="52" s="1"/>
  <c r="D176" i="22"/>
  <c r="D177" i="22"/>
  <c r="G893" i="52" s="1"/>
  <c r="D178" i="22"/>
  <c r="G894" i="52" s="1"/>
  <c r="D179" i="22"/>
  <c r="G895" i="52" s="1"/>
  <c r="D180" i="22"/>
  <c r="G896" i="52" s="1"/>
  <c r="D181" i="22"/>
  <c r="G897" i="52" s="1"/>
  <c r="D182" i="22"/>
  <c r="G898" i="52" s="1"/>
  <c r="D183" i="22"/>
  <c r="G899" i="52" s="1"/>
  <c r="D184" i="22"/>
  <c r="G900" i="52" s="1"/>
  <c r="D185" i="22"/>
  <c r="D186" i="22"/>
  <c r="G902" i="52" s="1"/>
  <c r="D187" i="22"/>
  <c r="G903" i="52" s="1"/>
  <c r="D188" i="22"/>
  <c r="D189" i="22"/>
  <c r="D190" i="22"/>
  <c r="D191" i="22"/>
  <c r="D192" i="22"/>
  <c r="D193" i="22"/>
  <c r="D194" i="22"/>
  <c r="D195" i="22"/>
  <c r="D196" i="22"/>
  <c r="D197" i="22"/>
  <c r="D198" i="22"/>
  <c r="D199" i="22"/>
  <c r="D200" i="22"/>
  <c r="D201" i="22"/>
  <c r="D202" i="22"/>
  <c r="D203" i="22"/>
  <c r="G910" i="52" s="1"/>
  <c r="D204" i="22"/>
  <c r="G911" i="52" s="1"/>
  <c r="D205" i="22"/>
  <c r="G912" i="52" s="1"/>
  <c r="D206" i="22"/>
  <c r="D207" i="22"/>
  <c r="D208" i="22"/>
  <c r="D209" i="22"/>
  <c r="D210" i="22"/>
  <c r="G917" i="52" s="1"/>
  <c r="D211" i="22"/>
  <c r="G918" i="52" s="1"/>
  <c r="D212" i="22"/>
  <c r="D213" i="22"/>
  <c r="D214" i="22"/>
  <c r="D215" i="22"/>
  <c r="G920" i="52" s="1"/>
  <c r="D216" i="22"/>
  <c r="G921" i="52" s="1"/>
  <c r="D217" i="22"/>
  <c r="G922" i="52" s="1"/>
  <c r="D218" i="22"/>
  <c r="D219" i="22"/>
  <c r="D220" i="22"/>
  <c r="D221" i="22"/>
  <c r="D222" i="22"/>
  <c r="G1179" i="52" s="1"/>
  <c r="D223" i="22"/>
  <c r="G1180" i="52" s="1"/>
  <c r="D224" i="22"/>
  <c r="G1181" i="52" s="1"/>
  <c r="D225" i="22"/>
  <c r="D226" i="22"/>
  <c r="D227" i="22"/>
  <c r="G1183" i="52" s="1"/>
  <c r="D228" i="22"/>
  <c r="D229" i="22"/>
  <c r="D230" i="22"/>
  <c r="D231" i="22"/>
  <c r="D232" i="22"/>
  <c r="G1187" i="52" s="1"/>
  <c r="D233" i="22"/>
  <c r="D234" i="22"/>
  <c r="D235" i="22"/>
  <c r="G934" i="52" s="1"/>
  <c r="D236" i="22"/>
  <c r="D237" i="22"/>
  <c r="D238" i="22"/>
  <c r="D239" i="22"/>
  <c r="G936" i="52" s="1"/>
  <c r="D240" i="22"/>
  <c r="D241" i="22"/>
  <c r="D242" i="22"/>
  <c r="D243" i="22"/>
  <c r="D244" i="22"/>
  <c r="D245" i="22"/>
  <c r="D246" i="22"/>
  <c r="D247" i="22"/>
  <c r="G940" i="52" s="1"/>
  <c r="D248" i="22"/>
  <c r="G941" i="52" s="1"/>
  <c r="D249" i="22"/>
  <c r="D250" i="22"/>
  <c r="D251" i="22"/>
  <c r="D252" i="22"/>
  <c r="D253" i="22"/>
  <c r="D254" i="22"/>
  <c r="D255" i="22"/>
  <c r="D256" i="22"/>
  <c r="D257" i="22"/>
  <c r="D258" i="22"/>
  <c r="D259" i="22"/>
  <c r="D260" i="22"/>
  <c r="D261" i="22"/>
  <c r="D262" i="22"/>
  <c r="D263" i="22"/>
  <c r="D264" i="22"/>
  <c r="D265" i="22"/>
  <c r="D266" i="22"/>
  <c r="D267" i="22"/>
  <c r="G948" i="52" s="1"/>
  <c r="D268" i="22"/>
  <c r="D269" i="22"/>
  <c r="D270" i="22"/>
  <c r="D271" i="22"/>
  <c r="D272" i="22"/>
  <c r="D273" i="22"/>
  <c r="D274" i="22"/>
  <c r="D275" i="22"/>
  <c r="D276" i="22"/>
  <c r="D277" i="22"/>
  <c r="G1208" i="52" s="1"/>
  <c r="D278" i="22"/>
  <c r="D279" i="22"/>
  <c r="D280" i="22"/>
  <c r="D281" i="22"/>
  <c r="D282" i="22"/>
  <c r="D283" i="22"/>
  <c r="G956" i="52" s="1"/>
  <c r="D284" i="22"/>
  <c r="D285" i="22"/>
  <c r="D286" i="22"/>
  <c r="D287" i="22"/>
  <c r="D288" i="22"/>
  <c r="G958" i="52" s="1"/>
  <c r="D289" i="22"/>
  <c r="G959" i="52" s="1"/>
  <c r="D290" i="22"/>
  <c r="D291" i="22"/>
  <c r="D292" i="22"/>
  <c r="D293" i="22"/>
  <c r="D294" i="22"/>
  <c r="G703" i="52" s="1"/>
  <c r="D295" i="22"/>
  <c r="G704" i="52" s="1"/>
  <c r="D296" i="22"/>
  <c r="D297" i="22"/>
  <c r="D298" i="22"/>
  <c r="G1219" i="52" s="1"/>
  <c r="D299" i="22"/>
  <c r="D300" i="22"/>
  <c r="D301" i="22"/>
  <c r="G708" i="52" s="1"/>
  <c r="D302" i="22"/>
  <c r="D303" i="22"/>
  <c r="D304" i="22"/>
  <c r="G1223" i="52" s="1"/>
  <c r="D305" i="22"/>
  <c r="D306" i="22"/>
  <c r="D307" i="22"/>
  <c r="G970" i="52" s="1"/>
  <c r="D308" i="22"/>
  <c r="D309" i="22"/>
  <c r="G971" i="52" s="1"/>
  <c r="D310" i="22"/>
  <c r="G972" i="52" s="1"/>
  <c r="D311" i="22"/>
  <c r="G715" i="52" s="1"/>
  <c r="D312" i="22"/>
  <c r="D313" i="22"/>
  <c r="G716" i="52" s="1"/>
  <c r="D314" i="22"/>
  <c r="D315" i="22"/>
  <c r="D316" i="22"/>
  <c r="G718" i="52" s="1"/>
  <c r="D317" i="22"/>
  <c r="D318" i="22"/>
  <c r="D319" i="22"/>
  <c r="G978" i="52" s="1"/>
  <c r="D320" i="22"/>
  <c r="D321" i="22"/>
  <c r="D322" i="22"/>
  <c r="D323" i="22"/>
  <c r="G980" i="52" s="1"/>
  <c r="D324" i="22"/>
  <c r="G981" i="52" s="1"/>
  <c r="D325" i="22"/>
  <c r="G982" i="52" s="1"/>
  <c r="D326" i="22"/>
  <c r="G983" i="52" s="1"/>
  <c r="D327" i="22"/>
  <c r="D328" i="22"/>
  <c r="G1239" i="52" s="1"/>
  <c r="D329" i="22"/>
  <c r="D330" i="22"/>
  <c r="G986" i="52" s="1"/>
  <c r="D331" i="22"/>
  <c r="G987" i="52" s="1"/>
  <c r="D332" i="22"/>
  <c r="D333" i="22"/>
  <c r="D334" i="22"/>
  <c r="D335" i="22"/>
  <c r="G730" i="52" s="1"/>
  <c r="D336" i="22"/>
  <c r="G731" i="52" s="1"/>
  <c r="D337" i="22"/>
  <c r="G732" i="52" s="1"/>
  <c r="D338" i="22"/>
  <c r="D339" i="22"/>
  <c r="D340" i="22"/>
  <c r="D341" i="22"/>
  <c r="D342" i="22"/>
  <c r="G992" i="52" s="1"/>
  <c r="D343" i="22"/>
  <c r="G993" i="52" s="1"/>
  <c r="D344" i="22"/>
  <c r="D345" i="22"/>
  <c r="D346" i="22"/>
  <c r="D347" i="22"/>
  <c r="D348" i="22"/>
  <c r="D349" i="22"/>
  <c r="D350" i="22"/>
  <c r="D351" i="22"/>
  <c r="G1253" i="52" s="1"/>
  <c r="D352" i="22"/>
  <c r="D353" i="22"/>
  <c r="D354" i="22"/>
  <c r="G1000" i="52" s="1"/>
  <c r="D355" i="22"/>
  <c r="G1001" i="52" s="1"/>
  <c r="D356" i="22"/>
  <c r="D357" i="22"/>
  <c r="D358" i="22"/>
  <c r="G1003" i="52" s="1"/>
  <c r="D359" i="22"/>
  <c r="G1004" i="52" s="1"/>
  <c r="D360" i="22"/>
  <c r="D361" i="22"/>
  <c r="D362" i="22"/>
  <c r="D363" i="22"/>
  <c r="D364" i="22"/>
  <c r="D365" i="22"/>
  <c r="D366" i="22"/>
  <c r="D367" i="22"/>
  <c r="D368" i="22"/>
  <c r="D369" i="22"/>
  <c r="D370" i="22"/>
  <c r="D371" i="22"/>
  <c r="D372" i="22"/>
  <c r="D373" i="22"/>
  <c r="D374" i="22"/>
  <c r="D375" i="22"/>
  <c r="D376" i="22"/>
  <c r="D377" i="22"/>
  <c r="D378" i="22"/>
  <c r="D379" i="22"/>
  <c r="D380" i="22"/>
  <c r="D381" i="22"/>
  <c r="G1266" i="52" s="1"/>
  <c r="D382" i="22"/>
  <c r="D383" i="22"/>
  <c r="G1268" i="52" s="1"/>
  <c r="D384" i="22"/>
  <c r="G1269" i="52" s="1"/>
  <c r="D385" i="22"/>
  <c r="G1270" i="52" s="1"/>
  <c r="D386" i="22"/>
  <c r="G1271" i="52" s="1"/>
  <c r="D387" i="22"/>
  <c r="G1272" i="52" s="1"/>
  <c r="D388" i="22"/>
  <c r="D389" i="22"/>
  <c r="D390" i="22"/>
  <c r="G762" i="52" s="1"/>
  <c r="D391" i="22"/>
  <c r="D392" i="22"/>
  <c r="D393" i="22"/>
  <c r="D394" i="22"/>
  <c r="D395" i="22"/>
  <c r="D396" i="22"/>
  <c r="D397" i="22"/>
  <c r="G764" i="52" s="1"/>
  <c r="D398" i="22"/>
  <c r="D399" i="22"/>
  <c r="G1279" i="52" s="1"/>
  <c r="D400" i="22"/>
  <c r="G1280" i="52" s="1"/>
  <c r="D401" i="22"/>
  <c r="D402" i="22"/>
  <c r="G769" i="52" s="1"/>
  <c r="D403" i="22"/>
  <c r="G770" i="52" s="1"/>
  <c r="D404" i="22"/>
  <c r="G771" i="52" s="1"/>
  <c r="D405" i="22"/>
  <c r="D406" i="22"/>
  <c r="D407" i="22"/>
  <c r="G773" i="52" s="1"/>
  <c r="D408" i="22"/>
  <c r="D409" i="22"/>
  <c r="G1287" i="52" s="1"/>
  <c r="D410" i="22"/>
  <c r="D411" i="22"/>
  <c r="G1289" i="52" s="1"/>
  <c r="D412" i="22"/>
  <c r="D413" i="22"/>
  <c r="D414" i="22"/>
  <c r="D415" i="22"/>
  <c r="G1291" i="52" s="1"/>
  <c r="D416" i="22"/>
  <c r="G779" i="52" s="1"/>
  <c r="D417" i="22"/>
  <c r="G1038" i="52" s="1"/>
  <c r="D418" i="22"/>
  <c r="D419" i="22"/>
  <c r="G1040" i="52" s="1"/>
  <c r="D420" i="22"/>
  <c r="G1041" i="52" s="1"/>
  <c r="D421" i="22"/>
  <c r="G1042" i="52" s="1"/>
  <c r="D422" i="22"/>
  <c r="G1043" i="52" s="1"/>
  <c r="D423" i="22"/>
  <c r="G1044" i="52" s="1"/>
  <c r="D424" i="22"/>
  <c r="D425" i="22"/>
  <c r="D426" i="22"/>
  <c r="G1046" i="52" s="1"/>
  <c r="D427" i="22"/>
  <c r="G1047" i="52" s="1"/>
  <c r="D428" i="22"/>
  <c r="D429" i="22"/>
  <c r="G791" i="52" s="1"/>
  <c r="D430" i="22"/>
  <c r="G1050" i="52" s="1"/>
  <c r="D431" i="22"/>
  <c r="G1051" i="52" s="1"/>
  <c r="D432" i="22"/>
  <c r="G1052" i="52" s="1"/>
  <c r="D433" i="22"/>
  <c r="G282" i="52" s="1"/>
  <c r="D434" i="22"/>
  <c r="D435" i="22"/>
  <c r="F2" i="45"/>
  <c r="F3" i="45"/>
  <c r="F4" i="45"/>
  <c r="F5" i="45"/>
  <c r="F6" i="45"/>
  <c r="F7" i="45"/>
  <c r="F8" i="45"/>
  <c r="F9" i="45"/>
  <c r="F10" i="45"/>
  <c r="F11" i="45"/>
  <c r="F12" i="45"/>
  <c r="F13" i="45"/>
  <c r="F14" i="45"/>
  <c r="F15" i="45"/>
  <c r="F16" i="45"/>
  <c r="F17" i="45"/>
  <c r="F18" i="45"/>
  <c r="F19" i="45"/>
  <c r="F20" i="45"/>
  <c r="F21" i="45"/>
  <c r="F22" i="45"/>
  <c r="F23" i="45"/>
  <c r="F24" i="45"/>
  <c r="F25" i="45"/>
  <c r="F26" i="45"/>
  <c r="F27" i="45"/>
  <c r="F28" i="45"/>
  <c r="F29" i="45"/>
  <c r="F30" i="45"/>
  <c r="F31" i="45"/>
  <c r="F32" i="45"/>
  <c r="F33" i="45"/>
  <c r="F34" i="45"/>
  <c r="F35" i="45"/>
  <c r="F36" i="45"/>
  <c r="F37" i="45"/>
  <c r="F38" i="45"/>
  <c r="F39" i="45"/>
  <c r="F40" i="45"/>
  <c r="F41" i="45"/>
  <c r="F42" i="45"/>
  <c r="F43" i="45"/>
  <c r="F44" i="45"/>
  <c r="F45" i="45"/>
  <c r="F46" i="45"/>
  <c r="F47" i="45"/>
  <c r="F48" i="45"/>
  <c r="F49" i="45"/>
  <c r="F50" i="45"/>
  <c r="F51" i="45"/>
  <c r="F52" i="45"/>
  <c r="F53" i="45"/>
  <c r="F54" i="45"/>
  <c r="F55" i="45"/>
  <c r="F56" i="45"/>
  <c r="F57" i="45"/>
  <c r="F58" i="45"/>
  <c r="F59" i="45"/>
  <c r="F60" i="45"/>
  <c r="F61" i="45"/>
  <c r="F62" i="45"/>
  <c r="F63" i="45"/>
  <c r="F64" i="45"/>
  <c r="F65" i="45"/>
  <c r="F66" i="45"/>
  <c r="F67" i="45"/>
  <c r="F68" i="45"/>
  <c r="AV16" i="30"/>
  <c r="AV17" i="30"/>
  <c r="AV18" i="30"/>
  <c r="A2" i="45"/>
  <c r="A3" i="45"/>
  <c r="A4" i="45"/>
  <c r="A5" i="45"/>
  <c r="A6" i="45"/>
  <c r="A7" i="45"/>
  <c r="A8" i="45"/>
  <c r="A9" i="45"/>
  <c r="A10" i="45"/>
  <c r="A11" i="45"/>
  <c r="A12" i="45"/>
  <c r="A13" i="45"/>
  <c r="A14" i="45"/>
  <c r="A15" i="45"/>
  <c r="A16" i="45"/>
  <c r="A17" i="45"/>
  <c r="A18" i="45"/>
  <c r="A19" i="45"/>
  <c r="A20" i="45"/>
  <c r="A21" i="45"/>
  <c r="A22" i="45"/>
  <c r="A23" i="45"/>
  <c r="A24" i="45"/>
  <c r="A25" i="45"/>
  <c r="A26" i="45"/>
  <c r="A27" i="45"/>
  <c r="A28" i="45"/>
  <c r="A29" i="45"/>
  <c r="A30" i="45"/>
  <c r="A31" i="45"/>
  <c r="A32" i="45"/>
  <c r="A33" i="45"/>
  <c r="A34" i="45"/>
  <c r="A35" i="45"/>
  <c r="A36" i="45"/>
  <c r="A37" i="45"/>
  <c r="A38" i="45"/>
  <c r="A39" i="45"/>
  <c r="A40" i="45"/>
  <c r="A41" i="45"/>
  <c r="A42" i="45"/>
  <c r="A43" i="45"/>
  <c r="A44" i="45"/>
  <c r="A45" i="45"/>
  <c r="A46" i="45"/>
  <c r="A47" i="45"/>
  <c r="A48" i="45"/>
  <c r="A49" i="45"/>
  <c r="A50" i="45"/>
  <c r="A51" i="45"/>
  <c r="A52" i="45"/>
  <c r="A53" i="45"/>
  <c r="A54" i="45"/>
  <c r="A55" i="45"/>
  <c r="A56" i="45"/>
  <c r="A57" i="45"/>
  <c r="A58" i="45"/>
  <c r="A59" i="45"/>
  <c r="A60" i="45"/>
  <c r="A61" i="45"/>
  <c r="A62" i="45"/>
  <c r="A63" i="45"/>
  <c r="A64" i="45"/>
  <c r="A65" i="45"/>
  <c r="A66" i="45"/>
  <c r="A67" i="45"/>
  <c r="A68" i="45"/>
  <c r="AV15" i="30"/>
  <c r="AV14" i="30"/>
  <c r="AV13" i="30"/>
  <c r="AV12" i="30"/>
  <c r="AV11" i="30"/>
  <c r="AV10" i="30"/>
  <c r="AV9" i="30"/>
  <c r="AV8" i="30"/>
  <c r="AV7" i="30"/>
  <c r="AV6" i="30"/>
  <c r="AV5" i="30"/>
  <c r="AV4" i="30"/>
  <c r="AV3" i="30"/>
  <c r="AV2" i="30"/>
  <c r="E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40" i="23"/>
  <c r="E241" i="23"/>
  <c r="C2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178" i="23"/>
  <c r="C179" i="23"/>
  <c r="C180" i="23"/>
  <c r="C181" i="23"/>
  <c r="C182" i="23"/>
  <c r="C183" i="23"/>
  <c r="C184" i="23"/>
  <c r="C185" i="23"/>
  <c r="C186" i="23"/>
  <c r="C187" i="23"/>
  <c r="C188" i="23"/>
  <c r="C189" i="23"/>
  <c r="C190" i="23"/>
  <c r="C191" i="23"/>
  <c r="C192" i="23"/>
  <c r="C193" i="23"/>
  <c r="C194" i="23"/>
  <c r="C195" i="23"/>
  <c r="C196" i="23"/>
  <c r="C197" i="23"/>
  <c r="C198" i="23"/>
  <c r="C199" i="23"/>
  <c r="C200" i="23"/>
  <c r="C201" i="23"/>
  <c r="C202" i="23"/>
  <c r="C203" i="23"/>
  <c r="C204" i="23"/>
  <c r="C205" i="23"/>
  <c r="C206" i="23"/>
  <c r="C207" i="23"/>
  <c r="C208" i="23"/>
  <c r="C209" i="23"/>
  <c r="C210" i="23"/>
  <c r="C211" i="23"/>
  <c r="C212" i="23"/>
  <c r="C213" i="23"/>
  <c r="C214" i="23"/>
  <c r="C215" i="23"/>
  <c r="C216" i="23"/>
  <c r="C217" i="23"/>
  <c r="C218" i="23"/>
  <c r="C219" i="23"/>
  <c r="C220" i="23"/>
  <c r="C221" i="23"/>
  <c r="C222" i="23"/>
  <c r="C223" i="23"/>
  <c r="C224" i="23"/>
  <c r="C225" i="23"/>
  <c r="C226" i="23"/>
  <c r="C227" i="23"/>
  <c r="C228" i="23"/>
  <c r="C229" i="23"/>
  <c r="C230" i="23"/>
  <c r="C231" i="23"/>
  <c r="C232" i="23"/>
  <c r="C233" i="23"/>
  <c r="C234" i="23"/>
  <c r="C235" i="23"/>
  <c r="C236" i="23"/>
  <c r="C237" i="23"/>
  <c r="C238" i="23"/>
  <c r="C239" i="23"/>
  <c r="C242" i="23"/>
  <c r="C243" i="23"/>
  <c r="C244" i="23"/>
  <c r="C245" i="23"/>
  <c r="C246" i="23"/>
  <c r="C247" i="23"/>
  <c r="C248" i="23"/>
  <c r="C249" i="23"/>
  <c r="C250" i="23"/>
  <c r="C251" i="23"/>
  <c r="C252" i="23"/>
  <c r="C253" i="23"/>
  <c r="C254" i="23"/>
  <c r="C255" i="23"/>
  <c r="C256" i="23"/>
  <c r="C240" i="23"/>
  <c r="C241" i="23"/>
  <c r="A349" i="22"/>
  <c r="A380" i="22"/>
  <c r="A376" i="22"/>
  <c r="A372" i="22"/>
  <c r="A271" i="22"/>
  <c r="A269" i="22"/>
  <c r="A240" i="22"/>
  <c r="A238" i="22"/>
  <c r="A410" i="22"/>
  <c r="I235" i="23"/>
  <c r="A232" i="22"/>
  <c r="I134" i="23"/>
  <c r="I135" i="23"/>
  <c r="A6" i="22"/>
  <c r="I6" i="23"/>
  <c r="A261" i="22"/>
  <c r="A186" i="22"/>
  <c r="I104" i="23"/>
  <c r="A229" i="22"/>
  <c r="A133" i="22"/>
  <c r="A127" i="22"/>
  <c r="A11" i="22"/>
  <c r="A9" i="22"/>
  <c r="A184" i="22"/>
  <c r="A185" i="22"/>
  <c r="I102" i="23"/>
  <c r="I103" i="23"/>
  <c r="A183" i="22"/>
  <c r="I101" i="23"/>
  <c r="A418" i="22"/>
  <c r="I241" i="23"/>
  <c r="I850" i="52" l="1" a="1"/>
  <c r="I850" i="52" s="1"/>
  <c r="G996" i="52"/>
  <c r="G943" i="52"/>
  <c r="G873" i="52"/>
  <c r="G1286" i="52"/>
  <c r="I1269" i="52" a="1"/>
  <c r="I1269" i="52" s="1"/>
  <c r="I1046" i="52" a="1"/>
  <c r="I1046" i="52" s="1"/>
  <c r="I980" i="52" a="1"/>
  <c r="I980" i="52" s="1"/>
  <c r="I1280" i="52" a="1"/>
  <c r="I1280" i="52" s="1"/>
  <c r="I1268" i="52" a="1"/>
  <c r="I1268" i="52" s="1"/>
  <c r="I1208" i="52" a="1"/>
  <c r="I1208" i="52" s="1"/>
  <c r="I1080" i="52" a="1"/>
  <c r="I1080" i="52" s="1"/>
  <c r="I996" i="52" a="1"/>
  <c r="I996" i="52" s="1"/>
  <c r="I922" i="52" a="1"/>
  <c r="I922" i="52" s="1"/>
  <c r="G774" i="52"/>
  <c r="G750" i="52"/>
  <c r="G935" i="52"/>
  <c r="G1182" i="52"/>
  <c r="I1182" i="52" s="1" a="1"/>
  <c r="I1182" i="52" s="1"/>
  <c r="G1132" i="52"/>
  <c r="G870" i="52"/>
  <c r="G828" i="52"/>
  <c r="I1291" i="52" a="1"/>
  <c r="I1291" i="52" s="1"/>
  <c r="I1279" i="52" a="1"/>
  <c r="I1279" i="52" s="1"/>
  <c r="I1219" i="52" a="1"/>
  <c r="I1219" i="52" s="1"/>
  <c r="I1183" i="52" a="1"/>
  <c r="I1183" i="52" s="1"/>
  <c r="I1113" i="52" a="1"/>
  <c r="I1113" i="52" s="1"/>
  <c r="I1091" i="52" a="1"/>
  <c r="I1091" i="52" s="1"/>
  <c r="I1056" i="52" a="1"/>
  <c r="I1056" i="52" s="1"/>
  <c r="I1044" i="52" a="1"/>
  <c r="I1044" i="52" s="1"/>
  <c r="I995" i="52" a="1"/>
  <c r="I995" i="52" s="1"/>
  <c r="I978" i="52" a="1"/>
  <c r="I978" i="52" s="1"/>
  <c r="I921" i="52" a="1"/>
  <c r="I921" i="52" s="1"/>
  <c r="G995" i="52"/>
  <c r="G979" i="52"/>
  <c r="I979" i="52" s="1" a="1"/>
  <c r="I979" i="52" s="1"/>
  <c r="G1265" i="52"/>
  <c r="I1265" i="52" s="1" a="1"/>
  <c r="I1265" i="52" s="1"/>
  <c r="G1218" i="52"/>
  <c r="G1206" i="52"/>
  <c r="I1206" i="52" s="1" a="1"/>
  <c r="I1206" i="52" s="1"/>
  <c r="G1163" i="52"/>
  <c r="G872" i="52"/>
  <c r="G1275" i="52"/>
  <c r="I1266" i="52" a="1"/>
  <c r="I1266" i="52" s="1"/>
  <c r="I1218" i="52" a="1"/>
  <c r="I1218" i="52" s="1"/>
  <c r="I1112" i="52" a="1"/>
  <c r="I1112" i="52" s="1"/>
  <c r="I1043" i="52" a="1"/>
  <c r="I1043" i="52" s="1"/>
  <c r="I972" i="52" a="1"/>
  <c r="I972" i="52" s="1"/>
  <c r="G1276" i="52"/>
  <c r="I1276" i="52" s="1" a="1"/>
  <c r="I1276" i="52" s="1"/>
  <c r="I1289" i="52" a="1"/>
  <c r="I1289" i="52" s="1"/>
  <c r="I1253" i="52" a="1"/>
  <c r="I1253" i="52" s="1"/>
  <c r="I1181" i="52" a="1"/>
  <c r="I1181" i="52" s="1"/>
  <c r="I1111" i="52" a="1"/>
  <c r="I1111" i="52" s="1"/>
  <c r="I1042" i="52" a="1"/>
  <c r="I1042" i="52" s="1"/>
  <c r="I897" i="52" a="1"/>
  <c r="I897" i="52" s="1"/>
  <c r="G1036" i="52"/>
  <c r="G950" i="52"/>
  <c r="G649" i="52"/>
  <c r="G881" i="52"/>
  <c r="G869" i="52"/>
  <c r="G831" i="52"/>
  <c r="G813" i="52"/>
  <c r="G1304" i="52"/>
  <c r="I1304" i="52" s="1" a="1"/>
  <c r="I1304" i="52" s="1"/>
  <c r="I1300" i="52" a="1"/>
  <c r="I1300" i="52" s="1"/>
  <c r="I1180" i="52" a="1"/>
  <c r="I1180" i="52" s="1"/>
  <c r="I1088" i="52" a="1"/>
  <c r="I1088" i="52" s="1"/>
  <c r="I1064" i="52" a="1"/>
  <c r="I1064" i="52" s="1"/>
  <c r="I1041" i="52" a="1"/>
  <c r="I1041" i="52" s="1"/>
  <c r="G1262" i="52"/>
  <c r="G1131" i="52"/>
  <c r="G1224" i="52"/>
  <c r="G697" i="52"/>
  <c r="G1301" i="52"/>
  <c r="I1301" i="52" s="1" a="1"/>
  <c r="I1301" i="52" s="1"/>
  <c r="G1243" i="52"/>
  <c r="I1243" i="52" s="1" a="1"/>
  <c r="I1243" i="52" s="1"/>
  <c r="I1287" i="52" a="1"/>
  <c r="I1287" i="52" s="1"/>
  <c r="I1275" i="52" a="1"/>
  <c r="I1275" i="52" s="1"/>
  <c r="I1239" i="52" a="1"/>
  <c r="I1239" i="52" s="1"/>
  <c r="I1179" i="52" a="1"/>
  <c r="I1179" i="52" s="1"/>
  <c r="I1052" i="52" a="1"/>
  <c r="I1052" i="52" s="1"/>
  <c r="I1040" i="52" a="1"/>
  <c r="I1040" i="52" s="1"/>
  <c r="I873" i="52" a="1"/>
  <c r="I873" i="52" s="1"/>
  <c r="G827" i="52"/>
  <c r="G1241" i="52"/>
  <c r="I1241" i="52" s="1" a="1"/>
  <c r="I1241" i="52" s="1"/>
  <c r="I1286" i="52" a="1"/>
  <c r="I1286" i="52" s="1"/>
  <c r="I1262" i="52" a="1"/>
  <c r="I1262" i="52" s="1"/>
  <c r="I1132" i="52" a="1"/>
  <c r="I1132" i="52" s="1"/>
  <c r="I1051" i="52" a="1"/>
  <c r="I1051" i="52" s="1"/>
  <c r="I956" i="52" a="1"/>
  <c r="I956" i="52" s="1"/>
  <c r="G984" i="52"/>
  <c r="G1199" i="52"/>
  <c r="G1140" i="52"/>
  <c r="G1299" i="52"/>
  <c r="I1299" i="52" s="1" a="1"/>
  <c r="I1299" i="52" s="1"/>
  <c r="I1131" i="52" a="1"/>
  <c r="I1131" i="52" s="1"/>
  <c r="I1062" i="52" a="1"/>
  <c r="I1062" i="52" s="1"/>
  <c r="I1050" i="52" a="1"/>
  <c r="I1050" i="52" s="1"/>
  <c r="I1038" i="52" a="1"/>
  <c r="I1038" i="52" s="1"/>
  <c r="I1001" i="52" a="1"/>
  <c r="I1001" i="52" s="1"/>
  <c r="I986" i="52" a="1"/>
  <c r="I986" i="52" s="1"/>
  <c r="G1054" i="52"/>
  <c r="I1054" i="52" s="1" a="1"/>
  <c r="I1054" i="52" s="1"/>
  <c r="G960" i="52"/>
  <c r="I960" i="52" s="1" a="1"/>
  <c r="I960" i="52" s="1"/>
  <c r="G696" i="52"/>
  <c r="I696" i="52" s="1" a="1"/>
  <c r="I696" i="52" s="1"/>
  <c r="G665" i="52"/>
  <c r="G874" i="52"/>
  <c r="G1126" i="52"/>
  <c r="I1126" i="52" s="1" a="1"/>
  <c r="I1126" i="52" s="1"/>
  <c r="G1115" i="52"/>
  <c r="I1115" i="52" s="1" a="1"/>
  <c r="I1115" i="52" s="1"/>
  <c r="G1055" i="52"/>
  <c r="I1055" i="52" s="1" a="1"/>
  <c r="I1055" i="52" s="1"/>
  <c r="I870" i="52" a="1"/>
  <c r="I870" i="52" s="1"/>
  <c r="I881" i="52" a="1"/>
  <c r="I881" i="52" s="1"/>
  <c r="I893" i="52" a="1"/>
  <c r="I893" i="52" s="1"/>
  <c r="I917" i="52" a="1"/>
  <c r="I917" i="52" s="1"/>
  <c r="I718" i="52" a="1"/>
  <c r="I718" i="52" s="1"/>
  <c r="I730" i="52" a="1"/>
  <c r="I730" i="52" s="1"/>
  <c r="I835" i="52" a="1"/>
  <c r="I835" i="52" s="1"/>
  <c r="I859" i="52" a="1"/>
  <c r="I859" i="52" s="1"/>
  <c r="I894" i="52" a="1"/>
  <c r="I894" i="52" s="1"/>
  <c r="I918" i="52" a="1"/>
  <c r="I918" i="52" s="1"/>
  <c r="I940" i="52" a="1"/>
  <c r="I940" i="52" s="1"/>
  <c r="I987" i="52" a="1"/>
  <c r="I987" i="52" s="1"/>
  <c r="I731" i="52" a="1"/>
  <c r="I731" i="52" s="1"/>
  <c r="I813" i="52" a="1"/>
  <c r="I813" i="52" s="1"/>
  <c r="I848" i="52" a="1"/>
  <c r="I848" i="52" s="1"/>
  <c r="I895" i="52" a="1"/>
  <c r="I895" i="52" s="1"/>
  <c r="I941" i="52" a="1"/>
  <c r="I941" i="52" s="1"/>
  <c r="I649" i="52" a="1"/>
  <c r="I649" i="52" s="1"/>
  <c r="I697" i="52" a="1"/>
  <c r="I697" i="52" s="1"/>
  <c r="I708" i="52" a="1"/>
  <c r="I708" i="52" s="1"/>
  <c r="I732" i="52" a="1"/>
  <c r="I732" i="52" s="1"/>
  <c r="I779" i="52" a="1"/>
  <c r="I779" i="52" s="1"/>
  <c r="I791" i="52" a="1"/>
  <c r="I791" i="52" s="1"/>
  <c r="I837" i="52" a="1"/>
  <c r="I837" i="52" s="1"/>
  <c r="I849" i="52" a="1"/>
  <c r="I849" i="52" s="1"/>
  <c r="I872" i="52" a="1"/>
  <c r="I872" i="52" s="1"/>
  <c r="I884" i="52" a="1"/>
  <c r="I884" i="52" s="1"/>
  <c r="I896" i="52" a="1"/>
  <c r="I896" i="52" s="1"/>
  <c r="I920" i="52" a="1"/>
  <c r="I920" i="52" s="1"/>
  <c r="I282" i="52" a="1"/>
  <c r="I282" i="52" s="1"/>
  <c r="I769" i="52" a="1"/>
  <c r="I769" i="52" s="1"/>
  <c r="I770" i="52" a="1"/>
  <c r="I770" i="52" s="1"/>
  <c r="I827" i="52" a="1"/>
  <c r="I827" i="52" s="1"/>
  <c r="I839" i="52" a="1"/>
  <c r="I839" i="52" s="1"/>
  <c r="I851" i="52" a="1"/>
  <c r="I851" i="52" s="1"/>
  <c r="I863" i="52" a="1"/>
  <c r="I863" i="52" s="1"/>
  <c r="I874" i="52" a="1"/>
  <c r="I874" i="52" s="1"/>
  <c r="I886" i="52" a="1"/>
  <c r="I886" i="52" s="1"/>
  <c r="I898" i="52" a="1"/>
  <c r="I898" i="52" s="1"/>
  <c r="I910" i="52" a="1"/>
  <c r="I910" i="52" s="1"/>
  <c r="I771" i="52" a="1"/>
  <c r="I771" i="52" s="1"/>
  <c r="I828" i="52" a="1"/>
  <c r="I828" i="52" s="1"/>
  <c r="I840" i="52" a="1"/>
  <c r="I840" i="52" s="1"/>
  <c r="I852" i="52" a="1"/>
  <c r="I852" i="52" s="1"/>
  <c r="I864" i="52" a="1"/>
  <c r="I864" i="52" s="1"/>
  <c r="I875" i="52" a="1"/>
  <c r="I875" i="52" s="1"/>
  <c r="I887" i="52" a="1"/>
  <c r="I887" i="52" s="1"/>
  <c r="I899" i="52" a="1"/>
  <c r="I899" i="52" s="1"/>
  <c r="I911" i="52" a="1"/>
  <c r="I911" i="52" s="1"/>
  <c r="I981" i="52" a="1"/>
  <c r="I981" i="52" s="1"/>
  <c r="I992" i="52" a="1"/>
  <c r="I992" i="52" s="1"/>
  <c r="I1003" i="52" a="1"/>
  <c r="I1003" i="52" s="1"/>
  <c r="I665" i="52" a="1"/>
  <c r="I665" i="52" s="1"/>
  <c r="I888" i="52" a="1"/>
  <c r="I888" i="52" s="1"/>
  <c r="I900" i="52" a="1"/>
  <c r="I900" i="52" s="1"/>
  <c r="I912" i="52" a="1"/>
  <c r="I912" i="52" s="1"/>
  <c r="I934" i="52" a="1"/>
  <c r="I934" i="52" s="1"/>
  <c r="I958" i="52" a="1"/>
  <c r="I958" i="52" s="1"/>
  <c r="I970" i="52" a="1"/>
  <c r="I970" i="52" s="1"/>
  <c r="I982" i="52" a="1"/>
  <c r="I982" i="52" s="1"/>
  <c r="I993" i="52" a="1"/>
  <c r="I993" i="52" s="1"/>
  <c r="I1004" i="52" a="1"/>
  <c r="I1004" i="52" s="1"/>
  <c r="I607" i="52" a="1"/>
  <c r="I607" i="52" s="1"/>
  <c r="I773" i="52" a="1"/>
  <c r="I773" i="52" s="1"/>
  <c r="I935" i="52" a="1"/>
  <c r="I935" i="52" s="1"/>
  <c r="I959" i="52" a="1"/>
  <c r="I959" i="52" s="1"/>
  <c r="I971" i="52" a="1"/>
  <c r="I971" i="52" s="1"/>
  <c r="I703" i="52" a="1"/>
  <c r="I703" i="52" s="1"/>
  <c r="I750" i="52" a="1"/>
  <c r="I750" i="52" s="1"/>
  <c r="I762" i="52" a="1"/>
  <c r="I762" i="52" s="1"/>
  <c r="I774" i="52" a="1"/>
  <c r="I774" i="52" s="1"/>
  <c r="I819" i="52" a="1"/>
  <c r="I819" i="52" s="1"/>
  <c r="I831" i="52" a="1"/>
  <c r="I831" i="52" s="1"/>
  <c r="I843" i="52" a="1"/>
  <c r="I843" i="52" s="1"/>
  <c r="I902" i="52" a="1"/>
  <c r="I902" i="52" s="1"/>
  <c r="I936" i="52" a="1"/>
  <c r="I936" i="52" s="1"/>
  <c r="I948" i="52" a="1"/>
  <c r="I948" i="52" s="1"/>
  <c r="I715" i="52" a="1"/>
  <c r="I715" i="52" s="1"/>
  <c r="I820" i="52" a="1"/>
  <c r="I820" i="52" s="1"/>
  <c r="I844" i="52" a="1"/>
  <c r="I844" i="52" s="1"/>
  <c r="I891" i="52" a="1"/>
  <c r="I891" i="52" s="1"/>
  <c r="I903" i="52" a="1"/>
  <c r="I903" i="52" s="1"/>
  <c r="I984" i="52" a="1"/>
  <c r="I984" i="52" s="1"/>
  <c r="I704" i="52" a="1"/>
  <c r="I704" i="52" s="1"/>
  <c r="I716" i="52" a="1"/>
  <c r="I716" i="52" s="1"/>
  <c r="I764" i="52" a="1"/>
  <c r="I764" i="52" s="1"/>
  <c r="I869" i="52" a="1"/>
  <c r="I869" i="52" s="1"/>
  <c r="I950" i="52" a="1"/>
  <c r="I950" i="52" s="1"/>
  <c r="G1295" i="52"/>
  <c r="I1295" i="52" s="1" a="1"/>
  <c r="I1295" i="52" s="1"/>
  <c r="I1272" i="52" a="1"/>
  <c r="I1272" i="52" s="1"/>
  <c r="I1224" i="52" a="1"/>
  <c r="I1224" i="52" s="1"/>
  <c r="I1000" i="52" a="1"/>
  <c r="I1000" i="52" s="1"/>
  <c r="G1292" i="52"/>
  <c r="I1292" i="52" s="1" a="1"/>
  <c r="I1292" i="52" s="1"/>
  <c r="I1271" i="52" a="1"/>
  <c r="I1271" i="52" s="1"/>
  <c r="I1223" i="52" a="1"/>
  <c r="I1223" i="52" s="1"/>
  <c r="I1199" i="52" a="1"/>
  <c r="I1199" i="52" s="1"/>
  <c r="I1187" i="52" a="1"/>
  <c r="I1187" i="52" s="1"/>
  <c r="I1163" i="52" a="1"/>
  <c r="I1163" i="52" s="1"/>
  <c r="I1140" i="52" a="1"/>
  <c r="I1140" i="52" s="1"/>
  <c r="I1060" i="52" a="1"/>
  <c r="I1060" i="52" s="1"/>
  <c r="I1036" i="52" a="1"/>
  <c r="I1036" i="52" s="1"/>
  <c r="I943" i="52" a="1"/>
  <c r="I943" i="52" s="1"/>
  <c r="G1005" i="52"/>
  <c r="I1005" i="52" s="1" a="1"/>
  <c r="I1005" i="52" s="1"/>
  <c r="G1251" i="52"/>
  <c r="I1251" i="52" s="1" a="1"/>
  <c r="I1251" i="52" s="1"/>
  <c r="G1228" i="52"/>
  <c r="I1228" i="52" s="1" a="1"/>
  <c r="I1228" i="52" s="1"/>
  <c r="G1220" i="52"/>
  <c r="I1220" i="52" s="1" a="1"/>
  <c r="I1220" i="52" s="1"/>
  <c r="G689" i="52"/>
  <c r="I689" i="52" s="1" a="1"/>
  <c r="I689" i="52" s="1"/>
  <c r="G1184" i="52"/>
  <c r="I1184" i="52" s="1" a="1"/>
  <c r="I1184" i="52" s="1"/>
  <c r="G1160" i="52"/>
  <c r="I1160" i="52" s="1" a="1"/>
  <c r="I1160" i="52" s="1"/>
  <c r="G824" i="52"/>
  <c r="I824" i="52" s="1" a="1"/>
  <c r="I824" i="52" s="1"/>
  <c r="G816" i="52"/>
  <c r="I816" i="52" s="1" a="1"/>
  <c r="I816" i="52" s="1"/>
  <c r="I1270" i="52" a="1"/>
  <c r="I1270" i="52" s="1"/>
  <c r="I1059" i="52" a="1"/>
  <c r="I1059" i="52" s="1"/>
  <c r="I1047" i="52" a="1"/>
  <c r="I1047" i="52" s="1"/>
  <c r="I983" i="52" a="1"/>
  <c r="I983" i="52" s="1"/>
  <c r="I815" i="52" a="1"/>
  <c r="I815" i="52" s="1"/>
  <c r="G241" i="52"/>
  <c r="I241" i="52" s="1" a="1"/>
  <c r="I241" i="52" s="1"/>
  <c r="G499" i="52"/>
  <c r="I499" i="52" s="1" a="1"/>
  <c r="I499" i="52" s="1"/>
  <c r="G396" i="52"/>
  <c r="I396" i="52" s="1" a="1"/>
  <c r="I396" i="52" s="1"/>
  <c r="G651" i="52"/>
  <c r="I651" i="52" s="1" a="1"/>
  <c r="I651" i="52" s="1"/>
  <c r="G138" i="52"/>
  <c r="I138" i="52" s="1" a="1"/>
  <c r="I138" i="52" s="1"/>
  <c r="G334" i="52"/>
  <c r="I334" i="52" s="1" a="1"/>
  <c r="I334" i="52" s="1"/>
  <c r="G589" i="52"/>
  <c r="I589" i="52" s="1" a="1"/>
  <c r="I589" i="52" s="1"/>
  <c r="G76" i="52"/>
  <c r="I76" i="52" s="1" a="1"/>
  <c r="I76" i="52" s="1"/>
  <c r="G310" i="52"/>
  <c r="I310" i="52" s="1" a="1"/>
  <c r="I310" i="52" s="1"/>
  <c r="G565" i="52"/>
  <c r="I565" i="52" s="1" a="1"/>
  <c r="I565" i="52" s="1"/>
  <c r="G52" i="52"/>
  <c r="I52" i="52" s="1" a="1"/>
  <c r="I52" i="52" s="1"/>
  <c r="G517" i="52"/>
  <c r="I517" i="52" s="1" a="1"/>
  <c r="I517" i="52" s="1"/>
  <c r="G772" i="52"/>
  <c r="I772" i="52" s="1" a="1"/>
  <c r="I772" i="52" s="1"/>
  <c r="G259" i="52"/>
  <c r="I259" i="52" s="1" a="1"/>
  <c r="I259" i="52" s="1"/>
  <c r="G444" i="52"/>
  <c r="I444" i="52" s="1" a="1"/>
  <c r="I444" i="52" s="1"/>
  <c r="G699" i="52"/>
  <c r="I699" i="52" s="1" a="1"/>
  <c r="I699" i="52" s="1"/>
  <c r="G186" i="52"/>
  <c r="I186" i="52" s="1" a="1"/>
  <c r="I186" i="52" s="1"/>
  <c r="G274" i="52"/>
  <c r="I274" i="52" s="1" a="1"/>
  <c r="I274" i="52" s="1"/>
  <c r="G532" i="52"/>
  <c r="I532" i="52" s="1" a="1"/>
  <c r="I532" i="52" s="1"/>
  <c r="G513" i="52"/>
  <c r="I513" i="52" s="1" a="1"/>
  <c r="I513" i="52" s="1"/>
  <c r="G255" i="52"/>
  <c r="I255" i="52" s="1" a="1"/>
  <c r="I255" i="52" s="1"/>
  <c r="G239" i="52"/>
  <c r="I239" i="52" s="1" a="1"/>
  <c r="I239" i="52" s="1"/>
  <c r="G497" i="52"/>
  <c r="I497" i="52" s="1" a="1"/>
  <c r="I497" i="52" s="1"/>
  <c r="G478" i="52"/>
  <c r="I478" i="52" s="1" a="1"/>
  <c r="I478" i="52" s="1"/>
  <c r="G220" i="52"/>
  <c r="I220" i="52" s="1" a="1"/>
  <c r="I220" i="52" s="1"/>
  <c r="G464" i="52"/>
  <c r="I464" i="52" s="1" a="1"/>
  <c r="I464" i="52" s="1"/>
  <c r="G719" i="52"/>
  <c r="I719" i="52" s="1" a="1"/>
  <c r="I719" i="52" s="1"/>
  <c r="G206" i="52"/>
  <c r="I206" i="52" s="1" a="1"/>
  <c r="I206" i="52" s="1"/>
  <c r="G432" i="52"/>
  <c r="I432" i="52" s="1" a="1"/>
  <c r="I432" i="52" s="1"/>
  <c r="G687" i="52"/>
  <c r="I687" i="52" s="1" a="1"/>
  <c r="I687" i="52" s="1"/>
  <c r="G174" i="52"/>
  <c r="I174" i="52" s="1" a="1"/>
  <c r="I174" i="52" s="1"/>
  <c r="G23" i="52"/>
  <c r="I23" i="52" s="1" a="1"/>
  <c r="I23" i="52" s="1"/>
  <c r="G420" i="52"/>
  <c r="I420" i="52" s="1" a="1"/>
  <c r="I420" i="52" s="1"/>
  <c r="G675" i="52"/>
  <c r="I675" i="52" s="1" a="1"/>
  <c r="I675" i="52" s="1"/>
  <c r="G162" i="52"/>
  <c r="I162" i="52" s="1" a="1"/>
  <c r="I162" i="52" s="1"/>
  <c r="G658" i="52"/>
  <c r="I658" i="52" s="1" a="1"/>
  <c r="I658" i="52" s="1"/>
  <c r="G145" i="52"/>
  <c r="I145" i="52" s="1" a="1"/>
  <c r="I145" i="52" s="1"/>
  <c r="G403" i="52"/>
  <c r="I403" i="52" s="1" a="1"/>
  <c r="I403" i="52" s="1"/>
  <c r="G130" i="52"/>
  <c r="I130" i="52" s="1" a="1"/>
  <c r="I130" i="52" s="1"/>
  <c r="G388" i="52"/>
  <c r="I388" i="52" s="1" a="1"/>
  <c r="I388" i="52" s="1"/>
  <c r="G18" i="52"/>
  <c r="I18" i="52" s="1" a="1"/>
  <c r="I18" i="52" s="1"/>
  <c r="G348" i="52"/>
  <c r="I348" i="52" s="1" a="1"/>
  <c r="I348" i="52" s="1"/>
  <c r="G603" i="52"/>
  <c r="I603" i="52" s="1" a="1"/>
  <c r="I603" i="52" s="1"/>
  <c r="G6" i="52"/>
  <c r="I6" i="52" s="1" a="1"/>
  <c r="I6" i="52" s="1"/>
  <c r="G90" i="52"/>
  <c r="I90" i="52" s="1" a="1"/>
  <c r="I90" i="52" s="1"/>
  <c r="G299" i="52"/>
  <c r="I299" i="52" s="1" a="1"/>
  <c r="I299" i="52" s="1"/>
  <c r="G554" i="52"/>
  <c r="I554" i="52" s="1" a="1"/>
  <c r="I554" i="52" s="1"/>
  <c r="G41" i="52"/>
  <c r="I41" i="52" s="1" a="1"/>
  <c r="I41" i="52" s="1"/>
  <c r="G1308" i="52"/>
  <c r="I1308" i="52" s="1" a="1"/>
  <c r="I1308" i="52" s="1"/>
  <c r="G1296" i="52"/>
  <c r="I1296" i="52" s="1" a="1"/>
  <c r="I1296" i="52" s="1"/>
  <c r="G1284" i="52"/>
  <c r="I1284" i="52" s="1" a="1"/>
  <c r="I1284" i="52" s="1"/>
  <c r="G1260" i="52"/>
  <c r="I1260" i="52" s="1" a="1"/>
  <c r="I1260" i="52" s="1"/>
  <c r="G1248" i="52"/>
  <c r="I1248" i="52" s="1" a="1"/>
  <c r="I1248" i="52" s="1"/>
  <c r="G1236" i="52"/>
  <c r="I1236" i="52" s="1" a="1"/>
  <c r="I1236" i="52" s="1"/>
  <c r="G1212" i="52"/>
  <c r="I1212" i="52" s="1" a="1"/>
  <c r="I1212" i="52" s="1"/>
  <c r="G1200" i="52"/>
  <c r="I1200" i="52" s="1" a="1"/>
  <c r="I1200" i="52" s="1"/>
  <c r="G1188" i="52"/>
  <c r="I1188" i="52" s="1" a="1"/>
  <c r="I1188" i="52" s="1"/>
  <c r="G1176" i="52"/>
  <c r="I1176" i="52" s="1" a="1"/>
  <c r="I1176" i="52" s="1"/>
  <c r="G1164" i="52"/>
  <c r="I1164" i="52" s="1" a="1"/>
  <c r="I1164" i="52" s="1"/>
  <c r="G1152" i="52"/>
  <c r="I1152" i="52" s="1" a="1"/>
  <c r="I1152" i="52" s="1"/>
  <c r="G1128" i="52"/>
  <c r="I1128" i="52" s="1" a="1"/>
  <c r="I1128" i="52" s="1"/>
  <c r="G1116" i="52"/>
  <c r="I1116" i="52" s="1" a="1"/>
  <c r="I1116" i="52" s="1"/>
  <c r="G1104" i="52"/>
  <c r="I1104" i="52" s="1" a="1"/>
  <c r="I1104" i="52" s="1"/>
  <c r="G1092" i="52"/>
  <c r="I1092" i="52" s="1" a="1"/>
  <c r="I1092" i="52" s="1"/>
  <c r="G1068" i="52"/>
  <c r="I1068" i="52" s="1" a="1"/>
  <c r="I1068" i="52" s="1"/>
  <c r="G1032" i="52"/>
  <c r="I1032" i="52" s="1" a="1"/>
  <c r="I1032" i="52" s="1"/>
  <c r="G1020" i="52"/>
  <c r="I1020" i="52" s="1" a="1"/>
  <c r="I1020" i="52" s="1"/>
  <c r="G1008" i="52"/>
  <c r="I1008" i="52" s="1" a="1"/>
  <c r="I1008" i="52" s="1"/>
  <c r="G924" i="52"/>
  <c r="I924" i="52" s="1" a="1"/>
  <c r="I924" i="52" s="1"/>
  <c r="G876" i="52"/>
  <c r="I876" i="52" s="1" a="1"/>
  <c r="I876" i="52" s="1"/>
  <c r="G804" i="52"/>
  <c r="I804" i="52" s="1" a="1"/>
  <c r="I804" i="52" s="1"/>
  <c r="G792" i="52"/>
  <c r="I792" i="52" s="1" a="1"/>
  <c r="I792" i="52" s="1"/>
  <c r="G735" i="52"/>
  <c r="I735" i="52" s="1" a="1"/>
  <c r="I735" i="52" s="1"/>
  <c r="G720" i="52"/>
  <c r="I720" i="52" s="1" a="1"/>
  <c r="I720" i="52" s="1"/>
  <c r="G667" i="52"/>
  <c r="I667" i="52" s="1" a="1"/>
  <c r="I667" i="52" s="1"/>
  <c r="G612" i="52"/>
  <c r="I612" i="52" s="1" a="1"/>
  <c r="I612" i="52" s="1"/>
  <c r="G777" i="52"/>
  <c r="I777" i="52" s="1" a="1"/>
  <c r="I777" i="52" s="1"/>
  <c r="G264" i="52"/>
  <c r="I264" i="52" s="1" a="1"/>
  <c r="I264" i="52" s="1"/>
  <c r="G522" i="52"/>
  <c r="I522" i="52" s="1" a="1"/>
  <c r="I522" i="52" s="1"/>
  <c r="G248" i="52"/>
  <c r="I248" i="52" s="1" a="1"/>
  <c r="I248" i="52" s="1"/>
  <c r="G506" i="52"/>
  <c r="I506" i="52" s="1" a="1"/>
  <c r="I506" i="52" s="1"/>
  <c r="G741" i="52"/>
  <c r="I741" i="52" s="1" a="1"/>
  <c r="I741" i="52" s="1"/>
  <c r="G228" i="52"/>
  <c r="I228" i="52" s="1" a="1"/>
  <c r="I228" i="52" s="1"/>
  <c r="G486" i="52"/>
  <c r="I486" i="52" s="1" a="1"/>
  <c r="I486" i="52" s="1"/>
  <c r="G214" i="52"/>
  <c r="I214" i="52" s="1" a="1"/>
  <c r="I214" i="52" s="1"/>
  <c r="G472" i="52"/>
  <c r="I472" i="52" s="1" a="1"/>
  <c r="I472" i="52" s="1"/>
  <c r="G456" i="52"/>
  <c r="I456" i="52" s="1" a="1"/>
  <c r="I456" i="52" s="1"/>
  <c r="G711" i="52"/>
  <c r="I711" i="52" s="1" a="1"/>
  <c r="I711" i="52" s="1"/>
  <c r="G198" i="52"/>
  <c r="I198" i="52" s="1" a="1"/>
  <c r="I198" i="52" s="1"/>
  <c r="G442" i="52"/>
  <c r="I442" i="52" s="1" a="1"/>
  <c r="I442" i="52" s="1"/>
  <c r="G26" i="52"/>
  <c r="I26" i="52" s="1" a="1"/>
  <c r="I26" i="52" s="1"/>
  <c r="G184" i="52"/>
  <c r="I184" i="52" s="1" a="1"/>
  <c r="I184" i="52" s="1"/>
  <c r="G596" i="52"/>
  <c r="I596" i="52" s="1" a="1"/>
  <c r="I596" i="52" s="1"/>
  <c r="G83" i="52"/>
  <c r="I83" i="52" s="1" a="1"/>
  <c r="I83" i="52" s="1"/>
  <c r="G3" i="52"/>
  <c r="I3" i="52" s="1" a="1"/>
  <c r="I3" i="52" s="1"/>
  <c r="G341" i="52"/>
  <c r="I341" i="52" s="1" a="1"/>
  <c r="I341" i="52" s="1"/>
  <c r="G560" i="52"/>
  <c r="I560" i="52" s="1" a="1"/>
  <c r="I560" i="52" s="1"/>
  <c r="G47" i="52"/>
  <c r="I47" i="52" s="1" a="1"/>
  <c r="I47" i="52" s="1"/>
  <c r="G305" i="52"/>
  <c r="I305" i="52" s="1" a="1"/>
  <c r="I305" i="52" s="1"/>
  <c r="G32" i="52"/>
  <c r="I32" i="52" s="1" a="1"/>
  <c r="I32" i="52" s="1"/>
  <c r="G290" i="52"/>
  <c r="I290" i="52" s="1" a="1"/>
  <c r="I290" i="52" s="1"/>
  <c r="G545" i="52"/>
  <c r="I545" i="52" s="1" a="1"/>
  <c r="I545" i="52" s="1"/>
  <c r="G1307" i="52"/>
  <c r="I1307" i="52" s="1" a="1"/>
  <c r="I1307" i="52" s="1"/>
  <c r="G1283" i="52"/>
  <c r="I1283" i="52" s="1" a="1"/>
  <c r="I1283" i="52" s="1"/>
  <c r="G1259" i="52"/>
  <c r="I1259" i="52" s="1" a="1"/>
  <c r="I1259" i="52" s="1"/>
  <c r="G1247" i="52"/>
  <c r="I1247" i="52" s="1" a="1"/>
  <c r="I1247" i="52" s="1"/>
  <c r="G1235" i="52"/>
  <c r="I1235" i="52" s="1" a="1"/>
  <c r="I1235" i="52" s="1"/>
  <c r="G1211" i="52"/>
  <c r="I1211" i="52" s="1" a="1"/>
  <c r="I1211" i="52" s="1"/>
  <c r="G1175" i="52"/>
  <c r="I1175" i="52" s="1" a="1"/>
  <c r="I1175" i="52" s="1"/>
  <c r="G1151" i="52"/>
  <c r="I1151" i="52" s="1" a="1"/>
  <c r="I1151" i="52" s="1"/>
  <c r="G1139" i="52"/>
  <c r="I1139" i="52" s="1" a="1"/>
  <c r="I1139" i="52" s="1"/>
  <c r="G1127" i="52"/>
  <c r="I1127" i="52" s="1" a="1"/>
  <c r="I1127" i="52" s="1"/>
  <c r="G1103" i="52"/>
  <c r="I1103" i="52" s="1" a="1"/>
  <c r="I1103" i="52" s="1"/>
  <c r="G1079" i="52"/>
  <c r="I1079" i="52" s="1" a="1"/>
  <c r="I1079" i="52" s="1"/>
  <c r="G1067" i="52"/>
  <c r="I1067" i="52" s="1" a="1"/>
  <c r="I1067" i="52" s="1"/>
  <c r="G1031" i="52"/>
  <c r="I1031" i="52" s="1" a="1"/>
  <c r="I1031" i="52" s="1"/>
  <c r="G1019" i="52"/>
  <c r="I1019" i="52" s="1" a="1"/>
  <c r="I1019" i="52" s="1"/>
  <c r="G1007" i="52"/>
  <c r="I1007" i="52" s="1" a="1"/>
  <c r="I1007" i="52" s="1"/>
  <c r="G947" i="52"/>
  <c r="I947" i="52" s="1" a="1"/>
  <c r="I947" i="52" s="1"/>
  <c r="G923" i="52"/>
  <c r="I923" i="52" s="1" a="1"/>
  <c r="I923" i="52" s="1"/>
  <c r="G803" i="52"/>
  <c r="I803" i="52" s="1" a="1"/>
  <c r="I803" i="52" s="1"/>
  <c r="G778" i="52"/>
  <c r="I778" i="52" s="1" a="1"/>
  <c r="I778" i="52" s="1"/>
  <c r="G763" i="52"/>
  <c r="I763" i="52" s="1" a="1"/>
  <c r="I763" i="52" s="1"/>
  <c r="G749" i="52"/>
  <c r="I749" i="52" s="1" a="1"/>
  <c r="I749" i="52" s="1"/>
  <c r="G734" i="52"/>
  <c r="I734" i="52" s="1" a="1"/>
  <c r="I734" i="52" s="1"/>
  <c r="G526" i="52"/>
  <c r="I526" i="52" s="1" a="1"/>
  <c r="I526" i="52" s="1"/>
  <c r="G268" i="52"/>
  <c r="I268" i="52" s="1" a="1"/>
  <c r="I268" i="52" s="1"/>
  <c r="G433" i="52"/>
  <c r="I433" i="52" s="1" a="1"/>
  <c r="I433" i="52" s="1"/>
  <c r="G688" i="52"/>
  <c r="I688" i="52" s="1" a="1"/>
  <c r="I688" i="52" s="1"/>
  <c r="G175" i="52"/>
  <c r="I175" i="52" s="1" a="1"/>
  <c r="I175" i="52" s="1"/>
  <c r="G646" i="52"/>
  <c r="I646" i="52" s="1" a="1"/>
  <c r="I646" i="52" s="1"/>
  <c r="G133" i="52"/>
  <c r="I133" i="52" s="1" a="1"/>
  <c r="I133" i="52" s="1"/>
  <c r="G391" i="52"/>
  <c r="I391" i="52" s="1" a="1"/>
  <c r="I391" i="52" s="1"/>
  <c r="G92" i="52"/>
  <c r="I92" i="52" s="1" a="1"/>
  <c r="I92" i="52" s="1"/>
  <c r="G350" i="52"/>
  <c r="I350" i="52" s="1" a="1"/>
  <c r="I350" i="52" s="1"/>
  <c r="G605" i="52"/>
  <c r="I605" i="52" s="1" a="1"/>
  <c r="I605" i="52" s="1"/>
  <c r="G325" i="52"/>
  <c r="I325" i="52" s="1" a="1"/>
  <c r="I325" i="52" s="1"/>
  <c r="G580" i="52"/>
  <c r="I580" i="52" s="1" a="1"/>
  <c r="I580" i="52" s="1"/>
  <c r="G67" i="52"/>
  <c r="I67" i="52" s="1" a="1"/>
  <c r="I67" i="52" s="1"/>
  <c r="G44" i="52"/>
  <c r="I44" i="52" s="1" a="1"/>
  <c r="I44" i="52" s="1"/>
  <c r="G302" i="52"/>
  <c r="I302" i="52" s="1" a="1"/>
  <c r="I302" i="52" s="1"/>
  <c r="G557" i="52"/>
  <c r="I557" i="52" s="1" a="1"/>
  <c r="I557" i="52" s="1"/>
  <c r="G536" i="52"/>
  <c r="I536" i="52" s="1" a="1"/>
  <c r="I536" i="52" s="1"/>
  <c r="G278" i="52"/>
  <c r="I278" i="52" s="1" a="1"/>
  <c r="I278" i="52" s="1"/>
  <c r="G237" i="52"/>
  <c r="I237" i="52" s="1" a="1"/>
  <c r="I237" i="52" s="1"/>
  <c r="G495" i="52"/>
  <c r="I495" i="52" s="1" a="1"/>
  <c r="I495" i="52" s="1"/>
  <c r="G489" i="52"/>
  <c r="I489" i="52" s="1" a="1"/>
  <c r="I489" i="52" s="1"/>
  <c r="G231" i="52"/>
  <c r="I231" i="52" s="1" a="1"/>
  <c r="I231" i="52" s="1"/>
  <c r="G200" i="52"/>
  <c r="I200" i="52" s="1" a="1"/>
  <c r="I200" i="52" s="1"/>
  <c r="G458" i="52"/>
  <c r="I458" i="52" s="1" a="1"/>
  <c r="I458" i="52" s="1"/>
  <c r="G429" i="52"/>
  <c r="I429" i="52" s="1" a="1"/>
  <c r="I429" i="52" s="1"/>
  <c r="G171" i="52"/>
  <c r="I171" i="52" s="1" a="1"/>
  <c r="I171" i="52" s="1"/>
  <c r="G164" i="52"/>
  <c r="I164" i="52" s="1" a="1"/>
  <c r="I164" i="52" s="1"/>
  <c r="G422" i="52"/>
  <c r="I422" i="52" s="1" a="1"/>
  <c r="I422" i="52" s="1"/>
  <c r="G406" i="52"/>
  <c r="I406" i="52" s="1" a="1"/>
  <c r="I406" i="52" s="1"/>
  <c r="G148" i="52"/>
  <c r="I148" i="52" s="1" a="1"/>
  <c r="I148" i="52" s="1"/>
  <c r="G370" i="52"/>
  <c r="I370" i="52" s="1" a="1"/>
  <c r="I370" i="52" s="1"/>
  <c r="G625" i="52"/>
  <c r="I625" i="52" s="1" a="1"/>
  <c r="I625" i="52" s="1"/>
  <c r="G112" i="52"/>
  <c r="I112" i="52" s="1" a="1"/>
  <c r="I112" i="52" s="1"/>
  <c r="G333" i="52"/>
  <c r="I333" i="52" s="1" a="1"/>
  <c r="I333" i="52" s="1"/>
  <c r="G75" i="52"/>
  <c r="I75" i="52" s="1" a="1"/>
  <c r="I75" i="52" s="1"/>
  <c r="G574" i="52"/>
  <c r="I574" i="52" s="1" a="1"/>
  <c r="I574" i="52" s="1"/>
  <c r="G61" i="52"/>
  <c r="I61" i="52" s="1" a="1"/>
  <c r="I61" i="52" s="1"/>
  <c r="G319" i="52"/>
  <c r="I319" i="52" s="1" a="1"/>
  <c r="I319" i="52" s="1"/>
  <c r="G309" i="52"/>
  <c r="I309" i="52" s="1" a="1"/>
  <c r="I309" i="52" s="1"/>
  <c r="G51" i="52"/>
  <c r="I51" i="52" s="1" a="1"/>
  <c r="I51" i="52" s="1"/>
  <c r="G301" i="52"/>
  <c r="I301" i="52" s="1" a="1"/>
  <c r="I301" i="52" s="1"/>
  <c r="G556" i="52"/>
  <c r="I556" i="52" s="1" a="1"/>
  <c r="I556" i="52" s="1"/>
  <c r="G43" i="52"/>
  <c r="I43" i="52" s="1" a="1"/>
  <c r="I43" i="52" s="1"/>
  <c r="G277" i="52"/>
  <c r="I277" i="52" s="1" a="1"/>
  <c r="I277" i="52" s="1"/>
  <c r="G535" i="52"/>
  <c r="I535" i="52" s="1" a="1"/>
  <c r="I535" i="52" s="1"/>
  <c r="G524" i="52"/>
  <c r="I524" i="52" s="1" a="1"/>
  <c r="I524" i="52" s="1"/>
  <c r="G266" i="52"/>
  <c r="I266" i="52" s="1" a="1"/>
  <c r="I266" i="52" s="1"/>
  <c r="G481" i="52"/>
  <c r="I481" i="52" s="1" a="1"/>
  <c r="I481" i="52" s="1"/>
  <c r="G736" i="52"/>
  <c r="I736" i="52" s="1" a="1"/>
  <c r="I736" i="52" s="1"/>
  <c r="G223" i="52"/>
  <c r="I223" i="52" s="1" a="1"/>
  <c r="I223" i="52" s="1"/>
  <c r="G395" i="52"/>
  <c r="I395" i="52" s="1" a="1"/>
  <c r="I395" i="52" s="1"/>
  <c r="G650" i="52"/>
  <c r="I650" i="52" s="1" a="1"/>
  <c r="I650" i="52" s="1"/>
  <c r="G137" i="52"/>
  <c r="I137" i="52" s="1" a="1"/>
  <c r="I137" i="52" s="1"/>
  <c r="G22" i="52"/>
  <c r="I22" i="52" s="1" a="1"/>
  <c r="I22" i="52" s="1"/>
  <c r="G634" i="52"/>
  <c r="I634" i="52" s="1" a="1"/>
  <c r="I634" i="52" s="1"/>
  <c r="G121" i="52"/>
  <c r="I121" i="52" s="1" a="1"/>
  <c r="I121" i="52" s="1"/>
  <c r="G379" i="52"/>
  <c r="I379" i="52" s="1" a="1"/>
  <c r="I379" i="52" s="1"/>
  <c r="G20" i="52"/>
  <c r="I20" i="52" s="1" a="1"/>
  <c r="I20" i="52" s="1"/>
  <c r="G369" i="52"/>
  <c r="I369" i="52" s="1" a="1"/>
  <c r="I369" i="52" s="1"/>
  <c r="G111" i="52"/>
  <c r="I111" i="52" s="1" a="1"/>
  <c r="I111" i="52" s="1"/>
  <c r="G349" i="52"/>
  <c r="I349" i="52" s="1" a="1"/>
  <c r="I349" i="52" s="1"/>
  <c r="G604" i="52"/>
  <c r="I604" i="52" s="1" a="1"/>
  <c r="I604" i="52" s="1"/>
  <c r="G91" i="52"/>
  <c r="I91" i="52" s="1" a="1"/>
  <c r="I91" i="52" s="1"/>
  <c r="G597" i="52"/>
  <c r="I597" i="52" s="1" a="1"/>
  <c r="I597" i="52" s="1"/>
  <c r="G84" i="52"/>
  <c r="I84" i="52" s="1" a="1"/>
  <c r="I84" i="52" s="1"/>
  <c r="G4" i="52"/>
  <c r="I4" i="52" s="1" a="1"/>
  <c r="I4" i="52" s="1"/>
  <c r="G342" i="52"/>
  <c r="I342" i="52" s="1" a="1"/>
  <c r="I342" i="52" s="1"/>
  <c r="G332" i="52"/>
  <c r="I332" i="52" s="1" a="1"/>
  <c r="I332" i="52" s="1"/>
  <c r="G587" i="52"/>
  <c r="I587" i="52" s="1" a="1"/>
  <c r="I587" i="52" s="1"/>
  <c r="G74" i="52"/>
  <c r="I74" i="52" s="1" a="1"/>
  <c r="I74" i="52" s="1"/>
  <c r="G323" i="52"/>
  <c r="I323" i="52" s="1" a="1"/>
  <c r="I323" i="52" s="1"/>
  <c r="G578" i="52"/>
  <c r="I578" i="52" s="1" a="1"/>
  <c r="I578" i="52" s="1"/>
  <c r="G65" i="52"/>
  <c r="I65" i="52" s="1" a="1"/>
  <c r="I65" i="52" s="1"/>
  <c r="G308" i="52"/>
  <c r="I308" i="52" s="1" a="1"/>
  <c r="I308" i="52" s="1"/>
  <c r="G563" i="52"/>
  <c r="I563" i="52" s="1" a="1"/>
  <c r="I563" i="52" s="1"/>
  <c r="G50" i="52"/>
  <c r="I50" i="52" s="1" a="1"/>
  <c r="I50" i="52" s="1"/>
  <c r="G548" i="52"/>
  <c r="I548" i="52" s="1" a="1"/>
  <c r="I548" i="52" s="1"/>
  <c r="G35" i="52"/>
  <c r="I35" i="52" s="1" a="1"/>
  <c r="I35" i="52" s="1"/>
  <c r="G293" i="52"/>
  <c r="I293" i="52" s="1" a="1"/>
  <c r="I293" i="52" s="1"/>
  <c r="G512" i="52"/>
  <c r="I512" i="52" s="1" a="1"/>
  <c r="I512" i="52" s="1"/>
  <c r="G254" i="52"/>
  <c r="I254" i="52" s="1" a="1"/>
  <c r="I254" i="52" s="1"/>
  <c r="G505" i="52"/>
  <c r="I505" i="52" s="1" a="1"/>
  <c r="I505" i="52" s="1"/>
  <c r="G760" i="52"/>
  <c r="I760" i="52" s="1" a="1"/>
  <c r="I760" i="52" s="1"/>
  <c r="G247" i="52"/>
  <c r="I247" i="52" s="1" a="1"/>
  <c r="I247" i="52" s="1"/>
  <c r="G205" i="52"/>
  <c r="I205" i="52" s="1" a="1"/>
  <c r="I205" i="52" s="1"/>
  <c r="G463" i="52"/>
  <c r="I463" i="52" s="1" a="1"/>
  <c r="I463" i="52" s="1"/>
  <c r="G455" i="52"/>
  <c r="I455" i="52" s="1" a="1"/>
  <c r="I455" i="52" s="1"/>
  <c r="G197" i="52"/>
  <c r="I197" i="52" s="1" a="1"/>
  <c r="I197" i="52" s="1"/>
  <c r="G178" i="52"/>
  <c r="I178" i="52" s="1" a="1"/>
  <c r="I178" i="52" s="1"/>
  <c r="G436" i="52"/>
  <c r="I436" i="52" s="1" a="1"/>
  <c r="I436" i="52" s="1"/>
  <c r="G681" i="52"/>
  <c r="I681" i="52" s="1" a="1"/>
  <c r="I681" i="52" s="1"/>
  <c r="G168" i="52"/>
  <c r="I168" i="52" s="1" a="1"/>
  <c r="I168" i="52" s="1"/>
  <c r="G426" i="52"/>
  <c r="I426" i="52" s="1" a="1"/>
  <c r="I426" i="52" s="1"/>
  <c r="G419" i="52"/>
  <c r="I419" i="52" s="1" a="1"/>
  <c r="I419" i="52" s="1"/>
  <c r="G674" i="52"/>
  <c r="I674" i="52" s="1" a="1"/>
  <c r="I674" i="52" s="1"/>
  <c r="G161" i="52"/>
  <c r="I161" i="52" s="1" a="1"/>
  <c r="I161" i="52" s="1"/>
  <c r="G657" i="52"/>
  <c r="I657" i="52" s="1" a="1"/>
  <c r="I657" i="52" s="1"/>
  <c r="G144" i="52"/>
  <c r="I144" i="52" s="1" a="1"/>
  <c r="I144" i="52" s="1"/>
  <c r="G402" i="52"/>
  <c r="I402" i="52" s="1" a="1"/>
  <c r="I402" i="52" s="1"/>
  <c r="G129" i="52"/>
  <c r="I129" i="52" s="1" a="1"/>
  <c r="I129" i="52" s="1"/>
  <c r="G387" i="52"/>
  <c r="I387" i="52" s="1" a="1"/>
  <c r="I387" i="52" s="1"/>
  <c r="G17" i="52"/>
  <c r="I17" i="52" s="1" a="1"/>
  <c r="I17" i="52" s="1"/>
  <c r="G642" i="52"/>
  <c r="I642" i="52" s="1" a="1"/>
  <c r="I642" i="52" s="1"/>
  <c r="G632" i="52"/>
  <c r="I632" i="52" s="1" a="1"/>
  <c r="I632" i="52" s="1"/>
  <c r="G285" i="52"/>
  <c r="I285" i="52" s="1" a="1"/>
  <c r="I285" i="52" s="1"/>
  <c r="G119" i="52"/>
  <c r="I119" i="52" s="1" a="1"/>
  <c r="I119" i="52" s="1"/>
  <c r="G377" i="52"/>
  <c r="I377" i="52" s="1" a="1"/>
  <c r="I377" i="52" s="1"/>
  <c r="G104" i="52"/>
  <c r="I104" i="52" s="1" a="1"/>
  <c r="I104" i="52" s="1"/>
  <c r="G362" i="52"/>
  <c r="I362" i="52" s="1" a="1"/>
  <c r="I362" i="52" s="1"/>
  <c r="G617" i="52"/>
  <c r="I617" i="52" s="1" a="1"/>
  <c r="I617" i="52" s="1"/>
  <c r="G610" i="52"/>
  <c r="I610" i="52" s="1" a="1"/>
  <c r="I610" i="52" s="1"/>
  <c r="G97" i="52"/>
  <c r="I97" i="52" s="1" a="1"/>
  <c r="I97" i="52" s="1"/>
  <c r="G355" i="52"/>
  <c r="I355" i="52" s="1" a="1"/>
  <c r="I355" i="52" s="1"/>
  <c r="G82" i="52"/>
  <c r="I82" i="52" s="1" a="1"/>
  <c r="I82" i="52" s="1"/>
  <c r="G340" i="52"/>
  <c r="I340" i="52" s="1" a="1"/>
  <c r="I340" i="52" s="1"/>
  <c r="G584" i="52"/>
  <c r="I584" i="52" s="1" a="1"/>
  <c r="I584" i="52" s="1"/>
  <c r="G71" i="52"/>
  <c r="I71" i="52" s="1" a="1"/>
  <c r="I71" i="52" s="1"/>
  <c r="G329" i="52"/>
  <c r="I329" i="52" s="1" a="1"/>
  <c r="I329" i="52" s="1"/>
  <c r="G321" i="52"/>
  <c r="I321" i="52" s="1" a="1"/>
  <c r="I321" i="52" s="1"/>
  <c r="G63" i="52"/>
  <c r="I63" i="52" s="1" a="1"/>
  <c r="I63" i="52" s="1"/>
  <c r="G572" i="52"/>
  <c r="I572" i="52" s="1" a="1"/>
  <c r="I572" i="52" s="1"/>
  <c r="G59" i="52"/>
  <c r="I59" i="52" s="1" a="1"/>
  <c r="I59" i="52" s="1"/>
  <c r="G317" i="52"/>
  <c r="I317" i="52" s="1" a="1"/>
  <c r="I317" i="52" s="1"/>
  <c r="G56" i="52"/>
  <c r="I56" i="52" s="1" a="1"/>
  <c r="I56" i="52" s="1"/>
  <c r="G14" i="52"/>
  <c r="I14" i="52" s="1" a="1"/>
  <c r="I14" i="52" s="1"/>
  <c r="G314" i="52"/>
  <c r="I314" i="52" s="1" a="1"/>
  <c r="I314" i="52" s="1"/>
  <c r="G569" i="52"/>
  <c r="I569" i="52" s="1" a="1"/>
  <c r="I569" i="52" s="1"/>
  <c r="G298" i="52"/>
  <c r="I298" i="52" s="1" a="1"/>
  <c r="I298" i="52" s="1"/>
  <c r="G553" i="52"/>
  <c r="I553" i="52" s="1" a="1"/>
  <c r="I553" i="52" s="1"/>
  <c r="G40" i="52"/>
  <c r="I40" i="52" s="1" a="1"/>
  <c r="I40" i="52" s="1"/>
  <c r="G289" i="52"/>
  <c r="I289" i="52" s="1" a="1"/>
  <c r="I289" i="52" s="1"/>
  <c r="G544" i="52"/>
  <c r="I544" i="52" s="1" a="1"/>
  <c r="I544" i="52" s="1"/>
  <c r="G31" i="52"/>
  <c r="I31" i="52" s="1" a="1"/>
  <c r="I31" i="52" s="1"/>
  <c r="G273" i="52"/>
  <c r="I273" i="52" s="1" a="1"/>
  <c r="I273" i="52" s="1"/>
  <c r="G531" i="52"/>
  <c r="I531" i="52" s="1" a="1"/>
  <c r="I531" i="52" s="1"/>
  <c r="G263" i="52"/>
  <c r="I263" i="52" s="1" a="1"/>
  <c r="I263" i="52" s="1"/>
  <c r="G521" i="52"/>
  <c r="I521" i="52" s="1" a="1"/>
  <c r="I521" i="52" s="1"/>
  <c r="G253" i="52"/>
  <c r="I253" i="52" s="1" a="1"/>
  <c r="I253" i="52" s="1"/>
  <c r="G511" i="52"/>
  <c r="I511" i="52" s="1" a="1"/>
  <c r="I511" i="52" s="1"/>
  <c r="G504" i="52"/>
  <c r="I504" i="52" s="1" a="1"/>
  <c r="I504" i="52" s="1"/>
  <c r="G246" i="52"/>
  <c r="I246" i="52" s="1" a="1"/>
  <c r="I246" i="52" s="1"/>
  <c r="G493" i="52"/>
  <c r="I493" i="52" s="1" a="1"/>
  <c r="I493" i="52" s="1"/>
  <c r="G748" i="52"/>
  <c r="I748" i="52" s="1" a="1"/>
  <c r="I748" i="52" s="1"/>
  <c r="G235" i="52"/>
  <c r="I235" i="52" s="1" a="1"/>
  <c r="I235" i="52" s="1"/>
  <c r="G227" i="52"/>
  <c r="I227" i="52" s="1" a="1"/>
  <c r="I227" i="52" s="1"/>
  <c r="G485" i="52"/>
  <c r="I485" i="52" s="1" a="1"/>
  <c r="I485" i="52" s="1"/>
  <c r="G213" i="52"/>
  <c r="I213" i="52" s="1" a="1"/>
  <c r="I213" i="52" s="1"/>
  <c r="G471" i="52"/>
  <c r="I471" i="52" s="1" a="1"/>
  <c r="I471" i="52" s="1"/>
  <c r="G717" i="52"/>
  <c r="I717" i="52" s="1" a="1"/>
  <c r="I717" i="52" s="1"/>
  <c r="G204" i="52"/>
  <c r="I204" i="52" s="1" a="1"/>
  <c r="I204" i="52" s="1"/>
  <c r="G462" i="52"/>
  <c r="I462" i="52" s="1" a="1"/>
  <c r="I462" i="52" s="1"/>
  <c r="G454" i="52"/>
  <c r="I454" i="52" s="1" a="1"/>
  <c r="I454" i="52" s="1"/>
  <c r="G196" i="52"/>
  <c r="I196" i="52" s="1" a="1"/>
  <c r="I196" i="52" s="1"/>
  <c r="G177" i="52"/>
  <c r="I177" i="52" s="1" a="1"/>
  <c r="I177" i="52" s="1"/>
  <c r="G435" i="52"/>
  <c r="I435" i="52" s="1" a="1"/>
  <c r="I435" i="52" s="1"/>
  <c r="G690" i="52"/>
  <c r="I690" i="52" s="1" a="1"/>
  <c r="I690" i="52" s="1"/>
  <c r="G431" i="52"/>
  <c r="I431" i="52" s="1" a="1"/>
  <c r="I431" i="52" s="1"/>
  <c r="G173" i="52"/>
  <c r="I173" i="52" s="1" a="1"/>
  <c r="I173" i="52" s="1"/>
  <c r="G680" i="52"/>
  <c r="I680" i="52" s="1" a="1"/>
  <c r="I680" i="52" s="1"/>
  <c r="G167" i="52"/>
  <c r="I167" i="52" s="1" a="1"/>
  <c r="I167" i="52" s="1"/>
  <c r="G425" i="52"/>
  <c r="I425" i="52" s="1" a="1"/>
  <c r="I425" i="52" s="1"/>
  <c r="G418" i="52"/>
  <c r="I418" i="52" s="1" a="1"/>
  <c r="I418" i="52" s="1"/>
  <c r="G160" i="52"/>
  <c r="I160" i="52" s="1" a="1"/>
  <c r="I160" i="52" s="1"/>
  <c r="G656" i="52"/>
  <c r="I656" i="52" s="1" a="1"/>
  <c r="I656" i="52" s="1"/>
  <c r="G143" i="52"/>
  <c r="I143" i="52" s="1" a="1"/>
  <c r="I143" i="52" s="1"/>
  <c r="G401" i="52"/>
  <c r="I401" i="52" s="1" a="1"/>
  <c r="I401" i="52" s="1"/>
  <c r="G393" i="52"/>
  <c r="I393" i="52" s="1" a="1"/>
  <c r="I393" i="52" s="1"/>
  <c r="G135" i="52"/>
  <c r="I135" i="52" s="1" a="1"/>
  <c r="I135" i="52" s="1"/>
  <c r="G128" i="52"/>
  <c r="I128" i="52" s="1" a="1"/>
  <c r="I128" i="52" s="1"/>
  <c r="G386" i="52"/>
  <c r="I386" i="52" s="1" a="1"/>
  <c r="I386" i="52" s="1"/>
  <c r="G16" i="52"/>
  <c r="I16" i="52" s="1" a="1"/>
  <c r="I16" i="52" s="1"/>
  <c r="G641" i="52"/>
  <c r="I641" i="52" s="1" a="1"/>
  <c r="I641" i="52" s="1"/>
  <c r="G10" i="52"/>
  <c r="I10" i="52" s="1" a="1"/>
  <c r="I10" i="52" s="1"/>
  <c r="G372" i="52"/>
  <c r="I372" i="52" s="1" a="1"/>
  <c r="I372" i="52" s="1"/>
  <c r="G627" i="52"/>
  <c r="I627" i="52" s="1" a="1"/>
  <c r="I627" i="52" s="1"/>
  <c r="G114" i="52"/>
  <c r="I114" i="52" s="1" a="1"/>
  <c r="I114" i="52" s="1"/>
  <c r="G609" i="52"/>
  <c r="I609" i="52" s="1" a="1"/>
  <c r="I609" i="52" s="1"/>
  <c r="G96" i="52"/>
  <c r="I96" i="52" s="1" a="1"/>
  <c r="I96" i="52" s="1"/>
  <c r="G354" i="52"/>
  <c r="I354" i="52" s="1" a="1"/>
  <c r="I354" i="52" s="1"/>
  <c r="G81" i="52"/>
  <c r="I81" i="52" s="1" a="1"/>
  <c r="I81" i="52" s="1"/>
  <c r="G339" i="52"/>
  <c r="I339" i="52" s="1" a="1"/>
  <c r="I339" i="52" s="1"/>
  <c r="G594" i="52"/>
  <c r="I594" i="52" s="1" a="1"/>
  <c r="I594" i="52" s="1"/>
  <c r="G313" i="52"/>
  <c r="I313" i="52" s="1" a="1"/>
  <c r="I313" i="52" s="1"/>
  <c r="G568" i="52"/>
  <c r="I568" i="52" s="1" a="1"/>
  <c r="I568" i="52" s="1"/>
  <c r="G55" i="52"/>
  <c r="I55" i="52" s="1" a="1"/>
  <c r="I55" i="52" s="1"/>
  <c r="G297" i="52"/>
  <c r="I297" i="52" s="1" a="1"/>
  <c r="I297" i="52" s="1"/>
  <c r="G39" i="52"/>
  <c r="I39" i="52" s="1" a="1"/>
  <c r="I39" i="52" s="1"/>
  <c r="G288" i="52"/>
  <c r="I288" i="52" s="1" a="1"/>
  <c r="I288" i="52" s="1"/>
  <c r="G543" i="52"/>
  <c r="I543" i="52" s="1" a="1"/>
  <c r="I543" i="52" s="1"/>
  <c r="G30" i="52"/>
  <c r="I30" i="52" s="1" a="1"/>
  <c r="I30" i="52" s="1"/>
  <c r="G1306" i="52"/>
  <c r="I1306" i="52" s="1" a="1"/>
  <c r="I1306" i="52" s="1"/>
  <c r="G1294" i="52"/>
  <c r="I1294" i="52" s="1" a="1"/>
  <c r="I1294" i="52" s="1"/>
  <c r="G1282" i="52"/>
  <c r="I1282" i="52" s="1" a="1"/>
  <c r="I1282" i="52" s="1"/>
  <c r="G1258" i="52"/>
  <c r="I1258" i="52" s="1" a="1"/>
  <c r="I1258" i="52" s="1"/>
  <c r="G1246" i="52"/>
  <c r="I1246" i="52" s="1" a="1"/>
  <c r="I1246" i="52" s="1"/>
  <c r="G1234" i="52"/>
  <c r="I1234" i="52" s="1" a="1"/>
  <c r="I1234" i="52" s="1"/>
  <c r="G1222" i="52"/>
  <c r="I1222" i="52" s="1" a="1"/>
  <c r="I1222" i="52" s="1"/>
  <c r="G1210" i="52"/>
  <c r="I1210" i="52" s="1" a="1"/>
  <c r="I1210" i="52" s="1"/>
  <c r="G1198" i="52"/>
  <c r="I1198" i="52" s="1" a="1"/>
  <c r="I1198" i="52" s="1"/>
  <c r="G1186" i="52"/>
  <c r="I1186" i="52" s="1" a="1"/>
  <c r="I1186" i="52" s="1"/>
  <c r="G1174" i="52"/>
  <c r="I1174" i="52" s="1" a="1"/>
  <c r="I1174" i="52" s="1"/>
  <c r="G1162" i="52"/>
  <c r="I1162" i="52" s="1" a="1"/>
  <c r="I1162" i="52" s="1"/>
  <c r="G1150" i="52"/>
  <c r="I1150" i="52" s="1" a="1"/>
  <c r="I1150" i="52" s="1"/>
  <c r="G1138" i="52"/>
  <c r="I1138" i="52" s="1" a="1"/>
  <c r="I1138" i="52" s="1"/>
  <c r="G1114" i="52"/>
  <c r="I1114" i="52" s="1" a="1"/>
  <c r="I1114" i="52" s="1"/>
  <c r="G1102" i="52"/>
  <c r="I1102" i="52" s="1" a="1"/>
  <c r="I1102" i="52" s="1"/>
  <c r="G1090" i="52"/>
  <c r="I1090" i="52" s="1" a="1"/>
  <c r="I1090" i="52" s="1"/>
  <c r="G1078" i="52"/>
  <c r="I1078" i="52" s="1" a="1"/>
  <c r="I1078" i="52" s="1"/>
  <c r="G1066" i="52"/>
  <c r="I1066" i="52" s="1" a="1"/>
  <c r="I1066" i="52" s="1"/>
  <c r="G1030" i="52"/>
  <c r="I1030" i="52" s="1" a="1"/>
  <c r="I1030" i="52" s="1"/>
  <c r="G1018" i="52"/>
  <c r="I1018" i="52" s="1" a="1"/>
  <c r="I1018" i="52" s="1"/>
  <c r="G1006" i="52"/>
  <c r="I1006" i="52" s="1" a="1"/>
  <c r="I1006" i="52" s="1"/>
  <c r="G994" i="52"/>
  <c r="I994" i="52" s="1" a="1"/>
  <c r="I994" i="52" s="1"/>
  <c r="G946" i="52"/>
  <c r="I946" i="52" s="1" a="1"/>
  <c r="I946" i="52" s="1"/>
  <c r="G862" i="52"/>
  <c r="I862" i="52" s="1" a="1"/>
  <c r="I862" i="52" s="1"/>
  <c r="G838" i="52"/>
  <c r="I838" i="52" s="1" a="1"/>
  <c r="I838" i="52" s="1"/>
  <c r="G826" i="52"/>
  <c r="I826" i="52" s="1" a="1"/>
  <c r="I826" i="52" s="1"/>
  <c r="G814" i="52"/>
  <c r="I814" i="52" s="1" a="1"/>
  <c r="I814" i="52" s="1"/>
  <c r="G802" i="52"/>
  <c r="I802" i="52" s="1" a="1"/>
  <c r="I802" i="52" s="1"/>
  <c r="G790" i="52"/>
  <c r="I790" i="52" s="1" a="1"/>
  <c r="I790" i="52" s="1"/>
  <c r="G776" i="52"/>
  <c r="I776" i="52" s="1" a="1"/>
  <c r="I776" i="52" s="1"/>
  <c r="G747" i="52"/>
  <c r="I747" i="52" s="1" a="1"/>
  <c r="I747" i="52" s="1"/>
  <c r="G733" i="52"/>
  <c r="I733" i="52" s="1" a="1"/>
  <c r="I733" i="52" s="1"/>
  <c r="G692" i="52"/>
  <c r="I692" i="52" s="1" a="1"/>
  <c r="I692" i="52" s="1"/>
  <c r="G661" i="52"/>
  <c r="I661" i="52" s="1" a="1"/>
  <c r="I661" i="52" s="1"/>
  <c r="G600" i="52"/>
  <c r="I600" i="52" s="1" a="1"/>
  <c r="I600" i="52" s="1"/>
  <c r="G541" i="52"/>
  <c r="I541" i="52" s="1" a="1"/>
  <c r="I541" i="52" s="1"/>
  <c r="G283" i="52"/>
  <c r="I283" i="52" s="1" a="1"/>
  <c r="I283" i="52" s="1"/>
  <c r="G272" i="52"/>
  <c r="I272" i="52" s="1" a="1"/>
  <c r="I272" i="52" s="1"/>
  <c r="G530" i="52"/>
  <c r="I530" i="52" s="1" a="1"/>
  <c r="I530" i="52" s="1"/>
  <c r="G262" i="52"/>
  <c r="I262" i="52" s="1" a="1"/>
  <c r="I262" i="52" s="1"/>
  <c r="G520" i="52"/>
  <c r="I520" i="52" s="1" a="1"/>
  <c r="I520" i="52" s="1"/>
  <c r="G765" i="52"/>
  <c r="I765" i="52" s="1" a="1"/>
  <c r="I765" i="52" s="1"/>
  <c r="G252" i="52"/>
  <c r="I252" i="52" s="1" a="1"/>
  <c r="I252" i="52" s="1"/>
  <c r="G510" i="52"/>
  <c r="I510" i="52" s="1" a="1"/>
  <c r="I510" i="52" s="1"/>
  <c r="G503" i="52"/>
  <c r="I503" i="52" s="1" a="1"/>
  <c r="I503" i="52" s="1"/>
  <c r="G245" i="52"/>
  <c r="I245" i="52" s="1" a="1"/>
  <c r="I245" i="52" s="1"/>
  <c r="G226" i="52"/>
  <c r="I226" i="52" s="1" a="1"/>
  <c r="I226" i="52" s="1"/>
  <c r="G484" i="52"/>
  <c r="I484" i="52" s="1" a="1"/>
  <c r="I484" i="52" s="1"/>
  <c r="G212" i="52"/>
  <c r="I212" i="52" s="1" a="1"/>
  <c r="I212" i="52" s="1"/>
  <c r="G470" i="52"/>
  <c r="I470" i="52" s="1" a="1"/>
  <c r="I470" i="52" s="1"/>
  <c r="G189" i="52"/>
  <c r="I189" i="52" s="1" a="1"/>
  <c r="I189" i="52" s="1"/>
  <c r="G447" i="52"/>
  <c r="I447" i="52" s="1" a="1"/>
  <c r="I447" i="52" s="1"/>
  <c r="G702" i="52"/>
  <c r="I702" i="52" s="1" a="1"/>
  <c r="I702" i="52" s="1"/>
  <c r="G441" i="52"/>
  <c r="I441" i="52" s="1" a="1"/>
  <c r="I441" i="52" s="1"/>
  <c r="G183" i="52"/>
  <c r="I183" i="52" s="1" a="1"/>
  <c r="I183" i="52" s="1"/>
  <c r="G417" i="52"/>
  <c r="I417" i="52" s="1" a="1"/>
  <c r="I417" i="52" s="1"/>
  <c r="G159" i="52"/>
  <c r="I159" i="52" s="1" a="1"/>
  <c r="I159" i="52" s="1"/>
  <c r="G152" i="52"/>
  <c r="I152" i="52" s="1" a="1"/>
  <c r="I152" i="52" s="1"/>
  <c r="G410" i="52"/>
  <c r="I410" i="52" s="1" a="1"/>
  <c r="I410" i="52" s="1"/>
  <c r="G142" i="52"/>
  <c r="I142" i="52" s="1" a="1"/>
  <c r="I142" i="52" s="1"/>
  <c r="G400" i="52"/>
  <c r="I400" i="52" s="1" a="1"/>
  <c r="I400" i="52" s="1"/>
  <c r="G13" i="52"/>
  <c r="I13" i="52" s="1" a="1"/>
  <c r="I13" i="52" s="1"/>
  <c r="G385" i="52"/>
  <c r="I385" i="52" s="1" a="1"/>
  <c r="I385" i="52" s="1"/>
  <c r="G640" i="52"/>
  <c r="I640" i="52" s="1" a="1"/>
  <c r="I640" i="52" s="1"/>
  <c r="G127" i="52"/>
  <c r="I127" i="52" s="1" a="1"/>
  <c r="I127" i="52" s="1"/>
  <c r="G118" i="52"/>
  <c r="I118" i="52" s="1" a="1"/>
  <c r="I118" i="52" s="1"/>
  <c r="G11" i="52"/>
  <c r="I11" i="52" s="1" a="1"/>
  <c r="I11" i="52" s="1"/>
  <c r="G376" i="52"/>
  <c r="I376" i="52" s="1" a="1"/>
  <c r="I376" i="52" s="1"/>
  <c r="G284" i="52"/>
  <c r="I284" i="52" s="1" a="1"/>
  <c r="I284" i="52" s="1"/>
  <c r="G622" i="52"/>
  <c r="I622" i="52" s="1" a="1"/>
  <c r="I622" i="52" s="1"/>
  <c r="G109" i="52"/>
  <c r="I109" i="52" s="1" a="1"/>
  <c r="I109" i="52" s="1"/>
  <c r="G367" i="52"/>
  <c r="I367" i="52" s="1" a="1"/>
  <c r="I367" i="52" s="1"/>
  <c r="G361" i="52"/>
  <c r="I361" i="52" s="1" a="1"/>
  <c r="I361" i="52" s="1"/>
  <c r="G616" i="52"/>
  <c r="I616" i="52" s="1" a="1"/>
  <c r="I616" i="52" s="1"/>
  <c r="G103" i="52"/>
  <c r="I103" i="52" s="1" a="1"/>
  <c r="I103" i="52" s="1"/>
  <c r="G358" i="52"/>
  <c r="I358" i="52" s="1" a="1"/>
  <c r="I358" i="52" s="1"/>
  <c r="G613" i="52"/>
  <c r="I613" i="52" s="1" a="1"/>
  <c r="I613" i="52" s="1"/>
  <c r="G100" i="52"/>
  <c r="I100" i="52" s="1" a="1"/>
  <c r="I100" i="52" s="1"/>
  <c r="G347" i="52"/>
  <c r="I347" i="52" s="1" a="1"/>
  <c r="I347" i="52" s="1"/>
  <c r="G602" i="52"/>
  <c r="I602" i="52" s="1" a="1"/>
  <c r="I602" i="52" s="1"/>
  <c r="G5" i="52"/>
  <c r="I5" i="52" s="1" a="1"/>
  <c r="I5" i="52" s="1"/>
  <c r="G89" i="52"/>
  <c r="I89" i="52" s="1" a="1"/>
  <c r="I89" i="52" s="1"/>
  <c r="G80" i="52"/>
  <c r="I80" i="52" s="1" a="1"/>
  <c r="I80" i="52" s="1"/>
  <c r="G338" i="52"/>
  <c r="I338" i="52" s="1" a="1"/>
  <c r="I338" i="52" s="1"/>
  <c r="G593" i="52"/>
  <c r="I593" i="52" s="1" a="1"/>
  <c r="I593" i="52" s="1"/>
  <c r="G312" i="52"/>
  <c r="I312" i="52" s="1" a="1"/>
  <c r="I312" i="52" s="1"/>
  <c r="G567" i="52"/>
  <c r="I567" i="52" s="1" a="1"/>
  <c r="I567" i="52" s="1"/>
  <c r="G54" i="52"/>
  <c r="I54" i="52" s="1" a="1"/>
  <c r="I54" i="52" s="1"/>
  <c r="G46" i="52"/>
  <c r="I46" i="52" s="1" a="1"/>
  <c r="I46" i="52" s="1"/>
  <c r="G304" i="52"/>
  <c r="I304" i="52" s="1" a="1"/>
  <c r="I304" i="52" s="1"/>
  <c r="G287" i="52"/>
  <c r="I287" i="52" s="1" a="1"/>
  <c r="I287" i="52" s="1"/>
  <c r="G542" i="52"/>
  <c r="I542" i="52" s="1" a="1"/>
  <c r="I542" i="52" s="1"/>
  <c r="G29" i="52"/>
  <c r="I29" i="52" s="1" a="1"/>
  <c r="I29" i="52" s="1"/>
  <c r="G1305" i="52"/>
  <c r="I1305" i="52" s="1" a="1"/>
  <c r="I1305" i="52" s="1"/>
  <c r="G1293" i="52"/>
  <c r="I1293" i="52" s="1" a="1"/>
  <c r="I1293" i="52" s="1"/>
  <c r="G1281" i="52"/>
  <c r="I1281" i="52" s="1" a="1"/>
  <c r="I1281" i="52" s="1"/>
  <c r="G1257" i="52"/>
  <c r="I1257" i="52" s="1" a="1"/>
  <c r="I1257" i="52" s="1"/>
  <c r="G1245" i="52"/>
  <c r="I1245" i="52" s="1" a="1"/>
  <c r="I1245" i="52" s="1"/>
  <c r="G1233" i="52"/>
  <c r="I1233" i="52" s="1" a="1"/>
  <c r="I1233" i="52" s="1"/>
  <c r="G1221" i="52"/>
  <c r="I1221" i="52" s="1" a="1"/>
  <c r="I1221" i="52" s="1"/>
  <c r="G1209" i="52"/>
  <c r="I1209" i="52" s="1" a="1"/>
  <c r="I1209" i="52" s="1"/>
  <c r="G1197" i="52"/>
  <c r="I1197" i="52" s="1" a="1"/>
  <c r="I1197" i="52" s="1"/>
  <c r="G1185" i="52"/>
  <c r="I1185" i="52" s="1" a="1"/>
  <c r="I1185" i="52" s="1"/>
  <c r="G1173" i="52"/>
  <c r="I1173" i="52" s="1" a="1"/>
  <c r="I1173" i="52" s="1"/>
  <c r="G1161" i="52"/>
  <c r="I1161" i="52" s="1" a="1"/>
  <c r="I1161" i="52" s="1"/>
  <c r="G1149" i="52"/>
  <c r="I1149" i="52" s="1" a="1"/>
  <c r="I1149" i="52" s="1"/>
  <c r="G1137" i="52"/>
  <c r="I1137" i="52" s="1" a="1"/>
  <c r="I1137" i="52" s="1"/>
  <c r="G1125" i="52"/>
  <c r="I1125" i="52" s="1" a="1"/>
  <c r="I1125" i="52" s="1"/>
  <c r="G1101" i="52"/>
  <c r="I1101" i="52" s="1" a="1"/>
  <c r="I1101" i="52" s="1"/>
  <c r="G1089" i="52"/>
  <c r="I1089" i="52" s="1" a="1"/>
  <c r="I1089" i="52" s="1"/>
  <c r="G1077" i="52"/>
  <c r="I1077" i="52" s="1" a="1"/>
  <c r="I1077" i="52" s="1"/>
  <c r="G1065" i="52"/>
  <c r="I1065" i="52" s="1" a="1"/>
  <c r="I1065" i="52" s="1"/>
  <c r="G1053" i="52"/>
  <c r="I1053" i="52" s="1" a="1"/>
  <c r="I1053" i="52" s="1"/>
  <c r="G1029" i="52"/>
  <c r="I1029" i="52" s="1" a="1"/>
  <c r="I1029" i="52" s="1"/>
  <c r="G1017" i="52"/>
  <c r="I1017" i="52" s="1" a="1"/>
  <c r="I1017" i="52" s="1"/>
  <c r="G969" i="52"/>
  <c r="I969" i="52" s="1" a="1"/>
  <c r="I969" i="52" s="1"/>
  <c r="G957" i="52"/>
  <c r="I957" i="52" s="1" a="1"/>
  <c r="I957" i="52" s="1"/>
  <c r="G945" i="52"/>
  <c r="I945" i="52" s="1" a="1"/>
  <c r="I945" i="52" s="1"/>
  <c r="G933" i="52"/>
  <c r="I933" i="52" s="1" a="1"/>
  <c r="I933" i="52" s="1"/>
  <c r="G909" i="52"/>
  <c r="I909" i="52" s="1" a="1"/>
  <c r="I909" i="52" s="1"/>
  <c r="G885" i="52"/>
  <c r="I885" i="52" s="1" a="1"/>
  <c r="I885" i="52" s="1"/>
  <c r="G861" i="52"/>
  <c r="I861" i="52" s="1" a="1"/>
  <c r="I861" i="52" s="1"/>
  <c r="G825" i="52"/>
  <c r="I825" i="52" s="1" a="1"/>
  <c r="I825" i="52" s="1"/>
  <c r="G801" i="52"/>
  <c r="I801" i="52" s="1" a="1"/>
  <c r="I801" i="52" s="1"/>
  <c r="G789" i="52"/>
  <c r="I789" i="52" s="1" a="1"/>
  <c r="I789" i="52" s="1"/>
  <c r="G775" i="52"/>
  <c r="I775" i="52" s="1" a="1"/>
  <c r="I775" i="52" s="1"/>
  <c r="G761" i="52"/>
  <c r="I761" i="52" s="1" a="1"/>
  <c r="I761" i="52" s="1"/>
  <c r="G746" i="52"/>
  <c r="I746" i="52" s="1" a="1"/>
  <c r="I746" i="52" s="1"/>
  <c r="G691" i="52"/>
  <c r="I691" i="52" s="1" a="1"/>
  <c r="I691" i="52" s="1"/>
  <c r="G660" i="52"/>
  <c r="I660" i="52" s="1" a="1"/>
  <c r="I660" i="52" s="1"/>
  <c r="G595" i="52"/>
  <c r="I595" i="52" s="1" a="1"/>
  <c r="I595" i="52" s="1"/>
  <c r="G1256" i="52"/>
  <c r="I1256" i="52" s="1" a="1"/>
  <c r="I1256" i="52" s="1"/>
  <c r="G1244" i="52"/>
  <c r="I1244" i="52" s="1" a="1"/>
  <c r="I1244" i="52" s="1"/>
  <c r="G1232" i="52"/>
  <c r="I1232" i="52" s="1" a="1"/>
  <c r="I1232" i="52" s="1"/>
  <c r="G1196" i="52"/>
  <c r="I1196" i="52" s="1" a="1"/>
  <c r="I1196" i="52" s="1"/>
  <c r="G1172" i="52"/>
  <c r="I1172" i="52" s="1" a="1"/>
  <c r="I1172" i="52" s="1"/>
  <c r="G1148" i="52"/>
  <c r="I1148" i="52" s="1" a="1"/>
  <c r="I1148" i="52" s="1"/>
  <c r="G1136" i="52"/>
  <c r="I1136" i="52" s="1" a="1"/>
  <c r="I1136" i="52" s="1"/>
  <c r="G1124" i="52"/>
  <c r="I1124" i="52" s="1" a="1"/>
  <c r="I1124" i="52" s="1"/>
  <c r="G1100" i="52"/>
  <c r="I1100" i="52" s="1" a="1"/>
  <c r="I1100" i="52" s="1"/>
  <c r="G1076" i="52"/>
  <c r="I1076" i="52" s="1" a="1"/>
  <c r="I1076" i="52" s="1"/>
  <c r="G1028" i="52"/>
  <c r="I1028" i="52" s="1" a="1"/>
  <c r="I1028" i="52" s="1"/>
  <c r="G1016" i="52"/>
  <c r="I1016" i="52" s="1" a="1"/>
  <c r="I1016" i="52" s="1"/>
  <c r="G968" i="52"/>
  <c r="I968" i="52" s="1" a="1"/>
  <c r="I968" i="52" s="1"/>
  <c r="G944" i="52"/>
  <c r="I944" i="52" s="1" a="1"/>
  <c r="I944" i="52" s="1"/>
  <c r="G932" i="52"/>
  <c r="I932" i="52" s="1" a="1"/>
  <c r="I932" i="52" s="1"/>
  <c r="G908" i="52"/>
  <c r="I908" i="52" s="1" a="1"/>
  <c r="I908" i="52" s="1"/>
  <c r="G860" i="52"/>
  <c r="I860" i="52" s="1" a="1"/>
  <c r="I860" i="52" s="1"/>
  <c r="G836" i="52"/>
  <c r="I836" i="52" s="1" a="1"/>
  <c r="I836" i="52" s="1"/>
  <c r="G812" i="52"/>
  <c r="I812" i="52" s="1" a="1"/>
  <c r="I812" i="52" s="1"/>
  <c r="G800" i="52"/>
  <c r="I800" i="52" s="1" a="1"/>
  <c r="I800" i="52" s="1"/>
  <c r="G788" i="52"/>
  <c r="I788" i="52" s="1" a="1"/>
  <c r="I788" i="52" s="1"/>
  <c r="G759" i="52"/>
  <c r="I759" i="52" s="1" a="1"/>
  <c r="I759" i="52" s="1"/>
  <c r="G745" i="52"/>
  <c r="I745" i="52" s="1" a="1"/>
  <c r="I745" i="52" s="1"/>
  <c r="G713" i="52"/>
  <c r="I713" i="52" s="1" a="1"/>
  <c r="I713" i="52" s="1"/>
  <c r="G655" i="52"/>
  <c r="I655" i="52" s="1" a="1"/>
  <c r="I655" i="52" s="1"/>
  <c r="G588" i="52"/>
  <c r="I588" i="52" s="1" a="1"/>
  <c r="I588" i="52" s="1"/>
  <c r="G529" i="52"/>
  <c r="I529" i="52" s="1" a="1"/>
  <c r="I529" i="52" s="1"/>
  <c r="G784" i="52"/>
  <c r="I784" i="52" s="1" a="1"/>
  <c r="I784" i="52" s="1"/>
  <c r="G271" i="52"/>
  <c r="I271" i="52" s="1" a="1"/>
  <c r="I271" i="52" s="1"/>
  <c r="G502" i="52"/>
  <c r="I502" i="52" s="1" a="1"/>
  <c r="I502" i="52" s="1"/>
  <c r="G244" i="52"/>
  <c r="I244" i="52" s="1" a="1"/>
  <c r="I244" i="52" s="1"/>
  <c r="G203" i="52"/>
  <c r="I203" i="52" s="1" a="1"/>
  <c r="I203" i="52" s="1"/>
  <c r="G461" i="52"/>
  <c r="I461" i="52" s="1" a="1"/>
  <c r="I461" i="52" s="1"/>
  <c r="G440" i="52"/>
  <c r="I440" i="52" s="1" a="1"/>
  <c r="I440" i="52" s="1"/>
  <c r="G695" i="52"/>
  <c r="I695" i="52" s="1" a="1"/>
  <c r="I695" i="52" s="1"/>
  <c r="G182" i="52"/>
  <c r="I182" i="52" s="1" a="1"/>
  <c r="I182" i="52" s="1"/>
  <c r="G141" i="52"/>
  <c r="I141" i="52" s="1" a="1"/>
  <c r="I141" i="52" s="1"/>
  <c r="G399" i="52"/>
  <c r="I399" i="52" s="1" a="1"/>
  <c r="I399" i="52" s="1"/>
  <c r="G654" i="52"/>
  <c r="I654" i="52" s="1" a="1"/>
  <c r="I654" i="52" s="1"/>
  <c r="G12" i="52"/>
  <c r="I12" i="52" s="1" a="1"/>
  <c r="I12" i="52" s="1"/>
  <c r="G384" i="52"/>
  <c r="I384" i="52" s="1" a="1"/>
  <c r="I384" i="52" s="1"/>
  <c r="G639" i="52"/>
  <c r="I639" i="52" s="1" a="1"/>
  <c r="I639" i="52" s="1"/>
  <c r="G126" i="52"/>
  <c r="I126" i="52" s="1" a="1"/>
  <c r="I126" i="52" s="1"/>
  <c r="G9" i="52"/>
  <c r="I9" i="52" s="1" a="1"/>
  <c r="I9" i="52" s="1"/>
  <c r="G371" i="52"/>
  <c r="I371" i="52" s="1" a="1"/>
  <c r="I371" i="52" s="1"/>
  <c r="G626" i="52"/>
  <c r="I626" i="52" s="1" a="1"/>
  <c r="I626" i="52" s="1"/>
  <c r="G113" i="52"/>
  <c r="I113" i="52" s="1" a="1"/>
  <c r="I113" i="52" s="1"/>
  <c r="G608" i="52"/>
  <c r="I608" i="52" s="1" a="1"/>
  <c r="I608" i="52" s="1"/>
  <c r="G95" i="52"/>
  <c r="I95" i="52" s="1" a="1"/>
  <c r="I95" i="52" s="1"/>
  <c r="G353" i="52"/>
  <c r="I353" i="52" s="1" a="1"/>
  <c r="I353" i="52" s="1"/>
  <c r="G337" i="52"/>
  <c r="I337" i="52" s="1" a="1"/>
  <c r="I337" i="52" s="1"/>
  <c r="G592" i="52"/>
  <c r="I592" i="52" s="1" a="1"/>
  <c r="I592" i="52" s="1"/>
  <c r="G79" i="52"/>
  <c r="I79" i="52" s="1" a="1"/>
  <c r="I79" i="52" s="1"/>
  <c r="G70" i="52"/>
  <c r="I70" i="52" s="1" a="1"/>
  <c r="I70" i="52" s="1"/>
  <c r="G328" i="52"/>
  <c r="I328" i="52" s="1" a="1"/>
  <c r="I328" i="52" s="1"/>
  <c r="G296" i="52"/>
  <c r="I296" i="52" s="1" a="1"/>
  <c r="I296" i="52" s="1"/>
  <c r="G551" i="52"/>
  <c r="I551" i="52" s="1" a="1"/>
  <c r="I551" i="52" s="1"/>
  <c r="G38" i="52"/>
  <c r="I38" i="52" s="1" a="1"/>
  <c r="I38" i="52" s="1"/>
  <c r="G539" i="52"/>
  <c r="I539" i="52" s="1" a="1"/>
  <c r="I539" i="52" s="1"/>
  <c r="G281" i="52"/>
  <c r="I281" i="52" s="1" a="1"/>
  <c r="I281" i="52" s="1"/>
  <c r="G528" i="52"/>
  <c r="I528" i="52" s="1" a="1"/>
  <c r="I528" i="52" s="1"/>
  <c r="G270" i="52"/>
  <c r="I270" i="52" s="1" a="1"/>
  <c r="I270" i="52" s="1"/>
  <c r="G261" i="52"/>
  <c r="I261" i="52" s="1" a="1"/>
  <c r="I261" i="52" s="1"/>
  <c r="G519" i="52"/>
  <c r="I519" i="52" s="1" a="1"/>
  <c r="I519" i="52" s="1"/>
  <c r="G501" i="52"/>
  <c r="I501" i="52" s="1" a="1"/>
  <c r="I501" i="52" s="1"/>
  <c r="G243" i="52"/>
  <c r="I243" i="52" s="1" a="1"/>
  <c r="I243" i="52" s="1"/>
  <c r="G492" i="52"/>
  <c r="I492" i="52" s="1" a="1"/>
  <c r="I492" i="52" s="1"/>
  <c r="G234" i="52"/>
  <c r="I234" i="52" s="1" a="1"/>
  <c r="I234" i="52" s="1"/>
  <c r="G476" i="52"/>
  <c r="I476" i="52" s="1" a="1"/>
  <c r="I476" i="52" s="1"/>
  <c r="G218" i="52"/>
  <c r="I218" i="52" s="1" a="1"/>
  <c r="I218" i="52" s="1"/>
  <c r="G468" i="52"/>
  <c r="I468" i="52" s="1" a="1"/>
  <c r="I468" i="52" s="1"/>
  <c r="G723" i="52"/>
  <c r="I723" i="52" s="1" a="1"/>
  <c r="I723" i="52" s="1"/>
  <c r="G210" i="52"/>
  <c r="I210" i="52" s="1" a="1"/>
  <c r="I210" i="52" s="1"/>
  <c r="G445" i="52"/>
  <c r="I445" i="52" s="1" a="1"/>
  <c r="I445" i="52" s="1"/>
  <c r="G700" i="52"/>
  <c r="I700" i="52" s="1" a="1"/>
  <c r="I700" i="52" s="1"/>
  <c r="G187" i="52"/>
  <c r="I187" i="52" s="1" a="1"/>
  <c r="I187" i="52" s="1"/>
  <c r="G694" i="52"/>
  <c r="I694" i="52" s="1" a="1"/>
  <c r="I694" i="52" s="1"/>
  <c r="G181" i="52"/>
  <c r="I181" i="52" s="1" a="1"/>
  <c r="I181" i="52" s="1"/>
  <c r="G439" i="52"/>
  <c r="I439" i="52" s="1" a="1"/>
  <c r="I439" i="52" s="1"/>
  <c r="G176" i="52"/>
  <c r="I176" i="52" s="1" a="1"/>
  <c r="I176" i="52" s="1"/>
  <c r="G434" i="52"/>
  <c r="I434" i="52" s="1" a="1"/>
  <c r="I434" i="52" s="1"/>
  <c r="G416" i="52"/>
  <c r="I416" i="52" s="1" a="1"/>
  <c r="I416" i="52" s="1"/>
  <c r="G671" i="52"/>
  <c r="I671" i="52" s="1" a="1"/>
  <c r="I671" i="52" s="1"/>
  <c r="G158" i="52"/>
  <c r="I158" i="52" s="1" a="1"/>
  <c r="I158" i="52" s="1"/>
  <c r="G408" i="52"/>
  <c r="I408" i="52" s="1" a="1"/>
  <c r="I408" i="52" s="1"/>
  <c r="G663" i="52"/>
  <c r="I663" i="52" s="1" a="1"/>
  <c r="I663" i="52" s="1"/>
  <c r="G150" i="52"/>
  <c r="I150" i="52" s="1" a="1"/>
  <c r="I150" i="52" s="1"/>
  <c r="G140" i="52"/>
  <c r="I140" i="52" s="1" a="1"/>
  <c r="I140" i="52" s="1"/>
  <c r="G398" i="52"/>
  <c r="I398" i="52" s="1" a="1"/>
  <c r="I398" i="52" s="1"/>
  <c r="G653" i="52"/>
  <c r="I653" i="52" s="1" a="1"/>
  <c r="I653" i="52" s="1"/>
  <c r="G392" i="52"/>
  <c r="I392" i="52" s="1" a="1"/>
  <c r="I392" i="52" s="1"/>
  <c r="G647" i="52"/>
  <c r="I647" i="52" s="1" a="1"/>
  <c r="I647" i="52" s="1"/>
  <c r="G134" i="52"/>
  <c r="I134" i="52" s="1" a="1"/>
  <c r="I134" i="52" s="1"/>
  <c r="G383" i="52"/>
  <c r="I383" i="52" s="1" a="1"/>
  <c r="I383" i="52" s="1"/>
  <c r="G638" i="52"/>
  <c r="I638" i="52" s="1" a="1"/>
  <c r="I638" i="52" s="1"/>
  <c r="G125" i="52"/>
  <c r="I125" i="52" s="1" a="1"/>
  <c r="I125" i="52" s="1"/>
  <c r="G8" i="52"/>
  <c r="I8" i="52" s="1" a="1"/>
  <c r="I8" i="52" s="1"/>
  <c r="G621" i="52"/>
  <c r="I621" i="52" s="1" a="1"/>
  <c r="I621" i="52" s="1"/>
  <c r="G108" i="52"/>
  <c r="I108" i="52" s="1" a="1"/>
  <c r="I108" i="52" s="1"/>
  <c r="G366" i="52"/>
  <c r="I366" i="52" s="1" a="1"/>
  <c r="I366" i="52" s="1"/>
  <c r="G94" i="52"/>
  <c r="I94" i="52" s="1" a="1"/>
  <c r="I94" i="52" s="1"/>
  <c r="G286" i="52"/>
  <c r="I286" i="52" s="1" a="1"/>
  <c r="I286" i="52" s="1"/>
  <c r="G352" i="52"/>
  <c r="I352" i="52" s="1" a="1"/>
  <c r="I352" i="52" s="1"/>
  <c r="G345" i="52"/>
  <c r="I345" i="52" s="1" a="1"/>
  <c r="I345" i="52" s="1"/>
  <c r="G87" i="52"/>
  <c r="I87" i="52" s="1" a="1"/>
  <c r="I87" i="52" s="1"/>
  <c r="G336" i="52"/>
  <c r="I336" i="52" s="1" a="1"/>
  <c r="I336" i="52" s="1"/>
  <c r="G591" i="52"/>
  <c r="I591" i="52" s="1" a="1"/>
  <c r="I591" i="52" s="1"/>
  <c r="G78" i="52"/>
  <c r="I78" i="52" s="1" a="1"/>
  <c r="I78" i="52" s="1"/>
  <c r="G69" i="52"/>
  <c r="I69" i="52" s="1" a="1"/>
  <c r="I69" i="52" s="1"/>
  <c r="G327" i="52"/>
  <c r="I327" i="52" s="1" a="1"/>
  <c r="I327" i="52" s="1"/>
  <c r="G582" i="52"/>
  <c r="I582" i="52" s="1" a="1"/>
  <c r="I582" i="52" s="1"/>
  <c r="G311" i="52"/>
  <c r="I311" i="52" s="1" a="1"/>
  <c r="I311" i="52" s="1"/>
  <c r="G566" i="52"/>
  <c r="I566" i="52" s="1" a="1"/>
  <c r="I566" i="52" s="1"/>
  <c r="G53" i="52"/>
  <c r="I53" i="52" s="1" a="1"/>
  <c r="I53" i="52" s="1"/>
  <c r="G45" i="52"/>
  <c r="I45" i="52" s="1" a="1"/>
  <c r="I45" i="52" s="1"/>
  <c r="G303" i="52"/>
  <c r="I303" i="52" s="1" a="1"/>
  <c r="I303" i="52" s="1"/>
  <c r="G558" i="52"/>
  <c r="I558" i="52" s="1" a="1"/>
  <c r="I558" i="52" s="1"/>
  <c r="G550" i="52"/>
  <c r="I550" i="52" s="1" a="1"/>
  <c r="I550" i="52" s="1"/>
  <c r="G37" i="52"/>
  <c r="I37" i="52" s="1" a="1"/>
  <c r="I37" i="52" s="1"/>
  <c r="G295" i="52"/>
  <c r="I295" i="52" s="1" a="1"/>
  <c r="I295" i="52" s="1"/>
  <c r="G1267" i="52"/>
  <c r="I1267" i="52" s="1" a="1"/>
  <c r="I1267" i="52" s="1"/>
  <c r="G1255" i="52"/>
  <c r="I1255" i="52" s="1" a="1"/>
  <c r="I1255" i="52" s="1"/>
  <c r="G1231" i="52"/>
  <c r="I1231" i="52" s="1" a="1"/>
  <c r="I1231" i="52" s="1"/>
  <c r="G1207" i="52"/>
  <c r="I1207" i="52" s="1" a="1"/>
  <c r="I1207" i="52" s="1"/>
  <c r="G1195" i="52"/>
  <c r="I1195" i="52" s="1" a="1"/>
  <c r="I1195" i="52" s="1"/>
  <c r="G1171" i="52"/>
  <c r="I1171" i="52" s="1" a="1"/>
  <c r="I1171" i="52" s="1"/>
  <c r="G1159" i="52"/>
  <c r="I1159" i="52" s="1" a="1"/>
  <c r="I1159" i="52" s="1"/>
  <c r="G1147" i="52"/>
  <c r="I1147" i="52" s="1" a="1"/>
  <c r="I1147" i="52" s="1"/>
  <c r="G1135" i="52"/>
  <c r="I1135" i="52" s="1" a="1"/>
  <c r="I1135" i="52" s="1"/>
  <c r="G1123" i="52"/>
  <c r="I1123" i="52" s="1" a="1"/>
  <c r="I1123" i="52" s="1"/>
  <c r="G1099" i="52"/>
  <c r="I1099" i="52" s="1" a="1"/>
  <c r="I1099" i="52" s="1"/>
  <c r="G1087" i="52"/>
  <c r="I1087" i="52" s="1" a="1"/>
  <c r="I1087" i="52" s="1"/>
  <c r="G1075" i="52"/>
  <c r="I1075" i="52" s="1" a="1"/>
  <c r="I1075" i="52" s="1"/>
  <c r="G1063" i="52"/>
  <c r="I1063" i="52" s="1" a="1"/>
  <c r="I1063" i="52" s="1"/>
  <c r="G1039" i="52"/>
  <c r="I1039" i="52" s="1" a="1"/>
  <c r="I1039" i="52" s="1"/>
  <c r="G1027" i="52"/>
  <c r="I1027" i="52" s="1" a="1"/>
  <c r="I1027" i="52" s="1"/>
  <c r="G1015" i="52"/>
  <c r="I1015" i="52" s="1" a="1"/>
  <c r="I1015" i="52" s="1"/>
  <c r="G991" i="52"/>
  <c r="I991" i="52" s="1" a="1"/>
  <c r="I991" i="52" s="1"/>
  <c r="G967" i="52"/>
  <c r="I967" i="52" s="1" a="1"/>
  <c r="I967" i="52" s="1"/>
  <c r="G955" i="52"/>
  <c r="I955" i="52" s="1" a="1"/>
  <c r="I955" i="52" s="1"/>
  <c r="G931" i="52"/>
  <c r="I931" i="52" s="1" a="1"/>
  <c r="I931" i="52" s="1"/>
  <c r="G919" i="52"/>
  <c r="I919" i="52" s="1" a="1"/>
  <c r="I919" i="52" s="1"/>
  <c r="G907" i="52"/>
  <c r="I907" i="52" s="1" a="1"/>
  <c r="I907" i="52" s="1"/>
  <c r="G883" i="52"/>
  <c r="I883" i="52" s="1" a="1"/>
  <c r="I883" i="52" s="1"/>
  <c r="G871" i="52"/>
  <c r="I871" i="52" s="1" a="1"/>
  <c r="I871" i="52" s="1"/>
  <c r="G847" i="52"/>
  <c r="I847" i="52" s="1" a="1"/>
  <c r="I847" i="52" s="1"/>
  <c r="G823" i="52"/>
  <c r="I823" i="52" s="1" a="1"/>
  <c r="I823" i="52" s="1"/>
  <c r="G811" i="52"/>
  <c r="I811" i="52" s="1" a="1"/>
  <c r="I811" i="52" s="1"/>
  <c r="G799" i="52"/>
  <c r="I799" i="52" s="1" a="1"/>
  <c r="I799" i="52" s="1"/>
  <c r="G787" i="52"/>
  <c r="I787" i="52" s="1" a="1"/>
  <c r="I787" i="52" s="1"/>
  <c r="G758" i="52"/>
  <c r="I758" i="52" s="1" a="1"/>
  <c r="I758" i="52" s="1"/>
  <c r="G744" i="52"/>
  <c r="I744" i="52" s="1" a="1"/>
  <c r="I744" i="52" s="1"/>
  <c r="G710" i="52"/>
  <c r="I710" i="52" s="1" a="1"/>
  <c r="I710" i="52" s="1"/>
  <c r="G686" i="52"/>
  <c r="I686" i="52" s="1" a="1"/>
  <c r="I686" i="52" s="1"/>
  <c r="G583" i="52"/>
  <c r="I583" i="52" s="1" a="1"/>
  <c r="I583" i="52" s="1"/>
  <c r="G238" i="52"/>
  <c r="I238" i="52" s="1" a="1"/>
  <c r="I238" i="52" s="1"/>
  <c r="G496" i="52"/>
  <c r="I496" i="52" s="1" a="1"/>
  <c r="I496" i="52" s="1"/>
  <c r="G477" i="52"/>
  <c r="I477" i="52" s="1" a="1"/>
  <c r="I477" i="52" s="1"/>
  <c r="G219" i="52"/>
  <c r="I219" i="52" s="1" a="1"/>
  <c r="I219" i="52" s="1"/>
  <c r="G188" i="52"/>
  <c r="I188" i="52" s="1" a="1"/>
  <c r="I188" i="52" s="1"/>
  <c r="G446" i="52"/>
  <c r="I446" i="52" s="1" a="1"/>
  <c r="I446" i="52" s="1"/>
  <c r="G166" i="52"/>
  <c r="I166" i="52" s="1" a="1"/>
  <c r="I166" i="52" s="1"/>
  <c r="G424" i="52"/>
  <c r="I424" i="52" s="1" a="1"/>
  <c r="I424" i="52" s="1"/>
  <c r="G409" i="52"/>
  <c r="I409" i="52" s="1" a="1"/>
  <c r="I409" i="52" s="1"/>
  <c r="G664" i="52"/>
  <c r="I664" i="52" s="1" a="1"/>
  <c r="I664" i="52" s="1"/>
  <c r="G151" i="52"/>
  <c r="I151" i="52" s="1" a="1"/>
  <c r="I151" i="52" s="1"/>
  <c r="G117" i="52"/>
  <c r="I117" i="52" s="1" a="1"/>
  <c r="I117" i="52" s="1"/>
  <c r="G375" i="52"/>
  <c r="I375" i="52" s="1" a="1"/>
  <c r="I375" i="52" s="1"/>
  <c r="G630" i="52"/>
  <c r="I630" i="52" s="1" a="1"/>
  <c r="I630" i="52" s="1"/>
  <c r="G346" i="52"/>
  <c r="I346" i="52" s="1" a="1"/>
  <c r="I346" i="52" s="1"/>
  <c r="G601" i="52"/>
  <c r="I601" i="52" s="1" a="1"/>
  <c r="I601" i="52" s="1"/>
  <c r="G88" i="52"/>
  <c r="I88" i="52" s="1" a="1"/>
  <c r="I88" i="52" s="1"/>
  <c r="G320" i="52"/>
  <c r="I320" i="52" s="1" a="1"/>
  <c r="I320" i="52" s="1"/>
  <c r="G575" i="52"/>
  <c r="I575" i="52" s="1" a="1"/>
  <c r="I575" i="52" s="1"/>
  <c r="G62" i="52"/>
  <c r="I62" i="52" s="1" a="1"/>
  <c r="I62" i="52" s="1"/>
  <c r="G1303" i="52"/>
  <c r="I1303" i="52" s="1" a="1"/>
  <c r="I1303" i="52" s="1"/>
  <c r="G538" i="52"/>
  <c r="I538" i="52" s="1" a="1"/>
  <c r="I538" i="52" s="1"/>
  <c r="G280" i="52"/>
  <c r="I280" i="52" s="1" a="1"/>
  <c r="I280" i="52" s="1"/>
  <c r="G527" i="52"/>
  <c r="I527" i="52" s="1" a="1"/>
  <c r="I527" i="52" s="1"/>
  <c r="G269" i="52"/>
  <c r="I269" i="52" s="1" a="1"/>
  <c r="I269" i="52" s="1"/>
  <c r="G260" i="52"/>
  <c r="I260" i="52" s="1" a="1"/>
  <c r="I260" i="52" s="1"/>
  <c r="G518" i="52"/>
  <c r="I518" i="52" s="1" a="1"/>
  <c r="I518" i="52" s="1"/>
  <c r="G500" i="52"/>
  <c r="I500" i="52" s="1" a="1"/>
  <c r="I500" i="52" s="1"/>
  <c r="G242" i="52"/>
  <c r="I242" i="52" s="1" a="1"/>
  <c r="I242" i="52" s="1"/>
  <c r="G491" i="52"/>
  <c r="I491" i="52" s="1" a="1"/>
  <c r="I491" i="52" s="1"/>
  <c r="G233" i="52"/>
  <c r="I233" i="52" s="1" a="1"/>
  <c r="I233" i="52" s="1"/>
  <c r="G225" i="52"/>
  <c r="I225" i="52" s="1" a="1"/>
  <c r="I225" i="52" s="1"/>
  <c r="G483" i="52"/>
  <c r="I483" i="52" s="1" a="1"/>
  <c r="I483" i="52" s="1"/>
  <c r="G217" i="52"/>
  <c r="I217" i="52" s="1" a="1"/>
  <c r="I217" i="52" s="1"/>
  <c r="G475" i="52"/>
  <c r="I475" i="52" s="1" a="1"/>
  <c r="I475" i="52" s="1"/>
  <c r="G467" i="52"/>
  <c r="I467" i="52" s="1" a="1"/>
  <c r="I467" i="52" s="1"/>
  <c r="G209" i="52"/>
  <c r="I209" i="52" s="1" a="1"/>
  <c r="I209" i="52" s="1"/>
  <c r="G202" i="52"/>
  <c r="I202" i="52" s="1" a="1"/>
  <c r="I202" i="52" s="1"/>
  <c r="G460" i="52"/>
  <c r="I460" i="52" s="1" a="1"/>
  <c r="I460" i="52" s="1"/>
  <c r="G452" i="52"/>
  <c r="I452" i="52" s="1" a="1"/>
  <c r="I452" i="52" s="1"/>
  <c r="G707" i="52"/>
  <c r="I707" i="52" s="1" a="1"/>
  <c r="I707" i="52" s="1"/>
  <c r="G194" i="52"/>
  <c r="I194" i="52" s="1" a="1"/>
  <c r="I194" i="52" s="1"/>
  <c r="G28" i="52"/>
  <c r="I28" i="52" s="1" a="1"/>
  <c r="I28" i="52" s="1"/>
  <c r="G430" i="52"/>
  <c r="I430" i="52" s="1" a="1"/>
  <c r="I430" i="52" s="1"/>
  <c r="G24" i="52"/>
  <c r="I24" i="52" s="1" a="1"/>
  <c r="I24" i="52" s="1"/>
  <c r="G172" i="52"/>
  <c r="I172" i="52" s="1" a="1"/>
  <c r="I172" i="52" s="1"/>
  <c r="G165" i="52"/>
  <c r="I165" i="52" s="1" a="1"/>
  <c r="I165" i="52" s="1"/>
  <c r="G423" i="52"/>
  <c r="I423" i="52" s="1" a="1"/>
  <c r="I423" i="52" s="1"/>
  <c r="G678" i="52"/>
  <c r="I678" i="52" s="1" a="1"/>
  <c r="I678" i="52" s="1"/>
  <c r="G670" i="52"/>
  <c r="I670" i="52" s="1" a="1"/>
  <c r="I670" i="52" s="1"/>
  <c r="G157" i="52"/>
  <c r="I157" i="52" s="1" a="1"/>
  <c r="I157" i="52" s="1"/>
  <c r="G415" i="52"/>
  <c r="I415" i="52" s="1" a="1"/>
  <c r="I415" i="52" s="1"/>
  <c r="G407" i="52"/>
  <c r="I407" i="52" s="1" a="1"/>
  <c r="I407" i="52" s="1"/>
  <c r="G662" i="52"/>
  <c r="I662" i="52" s="1" a="1"/>
  <c r="I662" i="52" s="1"/>
  <c r="G149" i="52"/>
  <c r="I149" i="52" s="1" a="1"/>
  <c r="I149" i="52" s="1"/>
  <c r="G397" i="52"/>
  <c r="I397" i="52" s="1" a="1"/>
  <c r="I397" i="52" s="1"/>
  <c r="G652" i="52"/>
  <c r="I652" i="52" s="1" a="1"/>
  <c r="I652" i="52" s="1"/>
  <c r="G139" i="52"/>
  <c r="I139" i="52" s="1" a="1"/>
  <c r="I139" i="52" s="1"/>
  <c r="G382" i="52"/>
  <c r="I382" i="52" s="1" a="1"/>
  <c r="I382" i="52" s="1"/>
  <c r="G637" i="52"/>
  <c r="I637" i="52" s="1" a="1"/>
  <c r="I637" i="52" s="1"/>
  <c r="G124" i="52"/>
  <c r="I124" i="52" s="1" a="1"/>
  <c r="I124" i="52" s="1"/>
  <c r="G116" i="52"/>
  <c r="I116" i="52" s="1" a="1"/>
  <c r="I116" i="52" s="1"/>
  <c r="G374" i="52"/>
  <c r="I374" i="52" s="1" a="1"/>
  <c r="I374" i="52" s="1"/>
  <c r="G629" i="52"/>
  <c r="I629" i="52" s="1" a="1"/>
  <c r="I629" i="52" s="1"/>
  <c r="G620" i="52"/>
  <c r="I620" i="52" s="1" a="1"/>
  <c r="I620" i="52" s="1"/>
  <c r="G107" i="52"/>
  <c r="I107" i="52" s="1" a="1"/>
  <c r="I107" i="52" s="1"/>
  <c r="G365" i="52"/>
  <c r="I365" i="52" s="1" a="1"/>
  <c r="I365" i="52" s="1"/>
  <c r="G360" i="52"/>
  <c r="I360" i="52" s="1" a="1"/>
  <c r="I360" i="52" s="1"/>
  <c r="G615" i="52"/>
  <c r="I615" i="52" s="1" a="1"/>
  <c r="I615" i="52" s="1"/>
  <c r="G102" i="52"/>
  <c r="I102" i="52" s="1" a="1"/>
  <c r="I102" i="52" s="1"/>
  <c r="G93" i="52"/>
  <c r="I93" i="52" s="1" a="1"/>
  <c r="I93" i="52" s="1"/>
  <c r="G351" i="52"/>
  <c r="I351" i="52" s="1" a="1"/>
  <c r="I351" i="52" s="1"/>
  <c r="G606" i="52"/>
  <c r="I606" i="52" s="1" a="1"/>
  <c r="I606" i="52" s="1"/>
  <c r="G598" i="52"/>
  <c r="I598" i="52" s="1" a="1"/>
  <c r="I598" i="52" s="1"/>
  <c r="G85" i="52"/>
  <c r="I85" i="52" s="1" a="1"/>
  <c r="I85" i="52" s="1"/>
  <c r="G343" i="52"/>
  <c r="I343" i="52" s="1" a="1"/>
  <c r="I343" i="52" s="1"/>
  <c r="G335" i="52"/>
  <c r="I335" i="52" s="1" a="1"/>
  <c r="I335" i="52" s="1"/>
  <c r="G590" i="52"/>
  <c r="I590" i="52" s="1" a="1"/>
  <c r="I590" i="52" s="1"/>
  <c r="G77" i="52"/>
  <c r="I77" i="52" s="1" a="1"/>
  <c r="I77" i="52" s="1"/>
  <c r="G68" i="52"/>
  <c r="I68" i="52" s="1" a="1"/>
  <c r="I68" i="52" s="1"/>
  <c r="G326" i="52"/>
  <c r="I326" i="52" s="1" a="1"/>
  <c r="I326" i="52" s="1"/>
  <c r="G581" i="52"/>
  <c r="I581" i="52" s="1" a="1"/>
  <c r="I581" i="52" s="1"/>
  <c r="G58" i="52"/>
  <c r="I58" i="52" s="1" a="1"/>
  <c r="I58" i="52" s="1"/>
  <c r="G15" i="52"/>
  <c r="I15" i="52" s="1" a="1"/>
  <c r="I15" i="52" s="1"/>
  <c r="G316" i="52"/>
  <c r="I316" i="52" s="1" a="1"/>
  <c r="I316" i="52" s="1"/>
  <c r="G1302" i="52"/>
  <c r="I1302" i="52" s="1" a="1"/>
  <c r="I1302" i="52" s="1"/>
  <c r="G1290" i="52"/>
  <c r="I1290" i="52" s="1" a="1"/>
  <c r="I1290" i="52" s="1"/>
  <c r="G1278" i="52"/>
  <c r="I1278" i="52" s="1" a="1"/>
  <c r="I1278" i="52" s="1"/>
  <c r="G1254" i="52"/>
  <c r="I1254" i="52" s="1" a="1"/>
  <c r="I1254" i="52" s="1"/>
  <c r="G1242" i="52"/>
  <c r="I1242" i="52" s="1" a="1"/>
  <c r="I1242" i="52" s="1"/>
  <c r="G1230" i="52"/>
  <c r="I1230" i="52" s="1" a="1"/>
  <c r="I1230" i="52" s="1"/>
  <c r="G1194" i="52"/>
  <c r="I1194" i="52" s="1" a="1"/>
  <c r="I1194" i="52" s="1"/>
  <c r="G1170" i="52"/>
  <c r="I1170" i="52" s="1" a="1"/>
  <c r="I1170" i="52" s="1"/>
  <c r="G1158" i="52"/>
  <c r="I1158" i="52" s="1" a="1"/>
  <c r="I1158" i="52" s="1"/>
  <c r="G1146" i="52"/>
  <c r="I1146" i="52" s="1" a="1"/>
  <c r="I1146" i="52" s="1"/>
  <c r="G1134" i="52"/>
  <c r="I1134" i="52" s="1" a="1"/>
  <c r="I1134" i="52" s="1"/>
  <c r="G1122" i="52"/>
  <c r="I1122" i="52" s="1" a="1"/>
  <c r="I1122" i="52" s="1"/>
  <c r="G1110" i="52"/>
  <c r="I1110" i="52" s="1" a="1"/>
  <c r="I1110" i="52" s="1"/>
  <c r="G1098" i="52"/>
  <c r="I1098" i="52" s="1" a="1"/>
  <c r="I1098" i="52" s="1"/>
  <c r="G1086" i="52"/>
  <c r="I1086" i="52" s="1" a="1"/>
  <c r="I1086" i="52" s="1"/>
  <c r="G1074" i="52"/>
  <c r="I1074" i="52" s="1" a="1"/>
  <c r="I1074" i="52" s="1"/>
  <c r="G1026" i="52"/>
  <c r="I1026" i="52" s="1" a="1"/>
  <c r="I1026" i="52" s="1"/>
  <c r="G1014" i="52"/>
  <c r="I1014" i="52" s="1" a="1"/>
  <c r="I1014" i="52" s="1"/>
  <c r="G1002" i="52"/>
  <c r="I1002" i="52" s="1" a="1"/>
  <c r="I1002" i="52" s="1"/>
  <c r="G990" i="52"/>
  <c r="I990" i="52" s="1" a="1"/>
  <c r="I990" i="52" s="1"/>
  <c r="G966" i="52"/>
  <c r="I966" i="52" s="1" a="1"/>
  <c r="I966" i="52" s="1"/>
  <c r="G954" i="52"/>
  <c r="I954" i="52" s="1" a="1"/>
  <c r="I954" i="52" s="1"/>
  <c r="G942" i="52"/>
  <c r="I942" i="52" s="1" a="1"/>
  <c r="I942" i="52" s="1"/>
  <c r="G930" i="52"/>
  <c r="I930" i="52" s="1" a="1"/>
  <c r="I930" i="52" s="1"/>
  <c r="G906" i="52"/>
  <c r="I906" i="52" s="1" a="1"/>
  <c r="I906" i="52" s="1"/>
  <c r="G882" i="52"/>
  <c r="I882" i="52" s="1" a="1"/>
  <c r="I882" i="52" s="1"/>
  <c r="G858" i="52"/>
  <c r="I858" i="52" s="1" a="1"/>
  <c r="I858" i="52" s="1"/>
  <c r="G846" i="52"/>
  <c r="I846" i="52" s="1" a="1"/>
  <c r="I846" i="52" s="1"/>
  <c r="G834" i="52"/>
  <c r="I834" i="52" s="1" a="1"/>
  <c r="I834" i="52" s="1"/>
  <c r="G822" i="52"/>
  <c r="I822" i="52" s="1" a="1"/>
  <c r="I822" i="52" s="1"/>
  <c r="G810" i="52"/>
  <c r="I810" i="52" s="1" a="1"/>
  <c r="I810" i="52" s="1"/>
  <c r="G798" i="52"/>
  <c r="I798" i="52" s="1" a="1"/>
  <c r="I798" i="52" s="1"/>
  <c r="G786" i="52"/>
  <c r="I786" i="52" s="1" a="1"/>
  <c r="I786" i="52" s="1"/>
  <c r="G757" i="52"/>
  <c r="I757" i="52" s="1" a="1"/>
  <c r="I757" i="52" s="1"/>
  <c r="G743" i="52"/>
  <c r="I743" i="52" s="1" a="1"/>
  <c r="I743" i="52" s="1"/>
  <c r="G728" i="52"/>
  <c r="I728" i="52" s="1" a="1"/>
  <c r="I728" i="52" s="1"/>
  <c r="G709" i="52"/>
  <c r="I709" i="52" s="1" a="1"/>
  <c r="I709" i="52" s="1"/>
  <c r="G685" i="52"/>
  <c r="I685" i="52" s="1" a="1"/>
  <c r="I685" i="52" s="1"/>
  <c r="G648" i="52"/>
  <c r="I648" i="52" s="1" a="1"/>
  <c r="I648" i="52" s="1"/>
  <c r="G576" i="52"/>
  <c r="I576" i="52" s="1" a="1"/>
  <c r="I576" i="52" s="1"/>
  <c r="G251" i="52"/>
  <c r="I251" i="52" s="1" a="1"/>
  <c r="I251" i="52" s="1"/>
  <c r="G509" i="52"/>
  <c r="I509" i="52" s="1" a="1"/>
  <c r="I509" i="52" s="1"/>
  <c r="G706" i="52"/>
  <c r="I706" i="52" s="1" a="1"/>
  <c r="I706" i="52" s="1"/>
  <c r="G193" i="52"/>
  <c r="I193" i="52" s="1" a="1"/>
  <c r="I193" i="52" s="1"/>
  <c r="G451" i="52"/>
  <c r="I451" i="52" s="1" a="1"/>
  <c r="I451" i="52" s="1"/>
  <c r="G381" i="52"/>
  <c r="I381" i="52" s="1" a="1"/>
  <c r="I381" i="52" s="1"/>
  <c r="G123" i="52"/>
  <c r="I123" i="52" s="1" a="1"/>
  <c r="I123" i="52" s="1"/>
  <c r="G344" i="52"/>
  <c r="I344" i="52" s="1" a="1"/>
  <c r="I344" i="52" s="1"/>
  <c r="G599" i="52"/>
  <c r="I599" i="52" s="1" a="1"/>
  <c r="I599" i="52" s="1"/>
  <c r="G86" i="52"/>
  <c r="I86" i="52" s="1" a="1"/>
  <c r="I86" i="52" s="1"/>
  <c r="G549" i="52"/>
  <c r="I549" i="52" s="1" a="1"/>
  <c r="I549" i="52" s="1"/>
  <c r="G36" i="52"/>
  <c r="I36" i="52" s="1" a="1"/>
  <c r="I36" i="52" s="1"/>
  <c r="G294" i="52"/>
  <c r="I294" i="52" s="1" a="1"/>
  <c r="I294" i="52" s="1"/>
  <c r="G1277" i="52"/>
  <c r="I1277" i="52" s="1" a="1"/>
  <c r="I1277" i="52" s="1"/>
  <c r="G1229" i="52"/>
  <c r="I1229" i="52" s="1" a="1"/>
  <c r="I1229" i="52" s="1"/>
  <c r="G1217" i="52"/>
  <c r="I1217" i="52" s="1" a="1"/>
  <c r="I1217" i="52" s="1"/>
  <c r="G1205" i="52"/>
  <c r="I1205" i="52" s="1" a="1"/>
  <c r="I1205" i="52" s="1"/>
  <c r="G1193" i="52"/>
  <c r="I1193" i="52" s="1" a="1"/>
  <c r="I1193" i="52" s="1"/>
  <c r="G1169" i="52"/>
  <c r="I1169" i="52" s="1" a="1"/>
  <c r="I1169" i="52" s="1"/>
  <c r="G1157" i="52"/>
  <c r="I1157" i="52" s="1" a="1"/>
  <c r="I1157" i="52" s="1"/>
  <c r="G1145" i="52"/>
  <c r="I1145" i="52" s="1" a="1"/>
  <c r="I1145" i="52" s="1"/>
  <c r="G1133" i="52"/>
  <c r="I1133" i="52" s="1" a="1"/>
  <c r="I1133" i="52" s="1"/>
  <c r="G1121" i="52"/>
  <c r="I1121" i="52" s="1" a="1"/>
  <c r="I1121" i="52" s="1"/>
  <c r="G1109" i="52"/>
  <c r="I1109" i="52" s="1" a="1"/>
  <c r="I1109" i="52" s="1"/>
  <c r="G1097" i="52"/>
  <c r="I1097" i="52" s="1" a="1"/>
  <c r="I1097" i="52" s="1"/>
  <c r="G1085" i="52"/>
  <c r="I1085" i="52" s="1" a="1"/>
  <c r="I1085" i="52" s="1"/>
  <c r="G1073" i="52"/>
  <c r="I1073" i="52" s="1" a="1"/>
  <c r="I1073" i="52" s="1"/>
  <c r="G1061" i="52"/>
  <c r="I1061" i="52" s="1" a="1"/>
  <c r="I1061" i="52" s="1"/>
  <c r="G1049" i="52"/>
  <c r="I1049" i="52" s="1" a="1"/>
  <c r="I1049" i="52" s="1"/>
  <c r="G1037" i="52"/>
  <c r="I1037" i="52" s="1" a="1"/>
  <c r="I1037" i="52" s="1"/>
  <c r="G1025" i="52"/>
  <c r="I1025" i="52" s="1" a="1"/>
  <c r="I1025" i="52" s="1"/>
  <c r="G1013" i="52"/>
  <c r="I1013" i="52" s="1" a="1"/>
  <c r="I1013" i="52" s="1"/>
  <c r="G989" i="52"/>
  <c r="I989" i="52" s="1" a="1"/>
  <c r="I989" i="52" s="1"/>
  <c r="G977" i="52"/>
  <c r="I977" i="52" s="1" a="1"/>
  <c r="I977" i="52" s="1"/>
  <c r="G965" i="52"/>
  <c r="I965" i="52" s="1" a="1"/>
  <c r="I965" i="52" s="1"/>
  <c r="G953" i="52"/>
  <c r="I953" i="52" s="1" a="1"/>
  <c r="I953" i="52" s="1"/>
  <c r="G929" i="52"/>
  <c r="I929" i="52" s="1" a="1"/>
  <c r="I929" i="52" s="1"/>
  <c r="G905" i="52"/>
  <c r="I905" i="52" s="1" a="1"/>
  <c r="I905" i="52" s="1"/>
  <c r="G857" i="52"/>
  <c r="I857" i="52" s="1" a="1"/>
  <c r="I857" i="52" s="1"/>
  <c r="G845" i="52"/>
  <c r="I845" i="52" s="1" a="1"/>
  <c r="I845" i="52" s="1"/>
  <c r="G833" i="52"/>
  <c r="I833" i="52" s="1" a="1"/>
  <c r="I833" i="52" s="1"/>
  <c r="G821" i="52"/>
  <c r="I821" i="52" s="1" a="1"/>
  <c r="I821" i="52" s="1"/>
  <c r="G809" i="52"/>
  <c r="I809" i="52" s="1" a="1"/>
  <c r="I809" i="52" s="1"/>
  <c r="G797" i="52"/>
  <c r="I797" i="52" s="1" a="1"/>
  <c r="I797" i="52" s="1"/>
  <c r="G785" i="52"/>
  <c r="I785" i="52" s="1" a="1"/>
  <c r="I785" i="52" s="1"/>
  <c r="G756" i="52"/>
  <c r="I756" i="52" s="1" a="1"/>
  <c r="I756" i="52" s="1"/>
  <c r="G742" i="52"/>
  <c r="I742" i="52" s="1" a="1"/>
  <c r="I742" i="52" s="1"/>
  <c r="G727" i="52"/>
  <c r="I727" i="52" s="1" a="1"/>
  <c r="I727" i="52" s="1"/>
  <c r="G684" i="52"/>
  <c r="I684" i="52" s="1" a="1"/>
  <c r="I684" i="52" s="1"/>
  <c r="G643" i="52"/>
  <c r="I643" i="52" s="1" a="1"/>
  <c r="I643" i="52" s="1"/>
  <c r="G571" i="52"/>
  <c r="I571" i="52" s="1" a="1"/>
  <c r="I571" i="52" s="1"/>
  <c r="G453" i="52"/>
  <c r="I453" i="52" s="1" a="1"/>
  <c r="I453" i="52" s="1"/>
  <c r="G195" i="52"/>
  <c r="I195" i="52" s="1" a="1"/>
  <c r="I195" i="52" s="1"/>
  <c r="G201" i="52"/>
  <c r="I201" i="52" s="1" a="1"/>
  <c r="I201" i="52" s="1"/>
  <c r="G459" i="52"/>
  <c r="I459" i="52" s="1" a="1"/>
  <c r="I459" i="52" s="1"/>
  <c r="G714" i="52"/>
  <c r="I714" i="52" s="1" a="1"/>
  <c r="I714" i="52" s="1"/>
  <c r="G1288" i="52"/>
  <c r="I1288" i="52" s="1" a="1"/>
  <c r="I1288" i="52" s="1"/>
  <c r="G1264" i="52"/>
  <c r="I1264" i="52" s="1" a="1"/>
  <c r="I1264" i="52" s="1"/>
  <c r="G1252" i="52"/>
  <c r="I1252" i="52" s="1" a="1"/>
  <c r="I1252" i="52" s="1"/>
  <c r="G1240" i="52"/>
  <c r="I1240" i="52" s="1" a="1"/>
  <c r="I1240" i="52" s="1"/>
  <c r="G1216" i="52"/>
  <c r="I1216" i="52" s="1" a="1"/>
  <c r="I1216" i="52" s="1"/>
  <c r="G1204" i="52"/>
  <c r="I1204" i="52" s="1" a="1"/>
  <c r="I1204" i="52" s="1"/>
  <c r="G1192" i="52"/>
  <c r="I1192" i="52" s="1" a="1"/>
  <c r="I1192" i="52" s="1"/>
  <c r="G1168" i="52"/>
  <c r="I1168" i="52" s="1" a="1"/>
  <c r="I1168" i="52" s="1"/>
  <c r="G1156" i="52"/>
  <c r="I1156" i="52" s="1" a="1"/>
  <c r="I1156" i="52" s="1"/>
  <c r="G1144" i="52"/>
  <c r="I1144" i="52" s="1" a="1"/>
  <c r="I1144" i="52" s="1"/>
  <c r="G1120" i="52"/>
  <c r="I1120" i="52" s="1" a="1"/>
  <c r="I1120" i="52" s="1"/>
  <c r="G1108" i="52"/>
  <c r="I1108" i="52" s="1" a="1"/>
  <c r="I1108" i="52" s="1"/>
  <c r="G1096" i="52"/>
  <c r="I1096" i="52" s="1" a="1"/>
  <c r="I1096" i="52" s="1"/>
  <c r="G1084" i="52"/>
  <c r="I1084" i="52" s="1" a="1"/>
  <c r="I1084" i="52" s="1"/>
  <c r="G1072" i="52"/>
  <c r="I1072" i="52" s="1" a="1"/>
  <c r="I1072" i="52" s="1"/>
  <c r="G1048" i="52"/>
  <c r="I1048" i="52" s="1" a="1"/>
  <c r="I1048" i="52" s="1"/>
  <c r="G1024" i="52"/>
  <c r="I1024" i="52" s="1" a="1"/>
  <c r="I1024" i="52" s="1"/>
  <c r="G1012" i="52"/>
  <c r="I1012" i="52" s="1" a="1"/>
  <c r="I1012" i="52" s="1"/>
  <c r="G988" i="52"/>
  <c r="I988" i="52" s="1" a="1"/>
  <c r="I988" i="52" s="1"/>
  <c r="G976" i="52"/>
  <c r="I976" i="52" s="1" a="1"/>
  <c r="I976" i="52" s="1"/>
  <c r="G964" i="52"/>
  <c r="I964" i="52" s="1" a="1"/>
  <c r="I964" i="52" s="1"/>
  <c r="G952" i="52"/>
  <c r="I952" i="52" s="1" a="1"/>
  <c r="I952" i="52" s="1"/>
  <c r="G928" i="52"/>
  <c r="I928" i="52" s="1" a="1"/>
  <c r="I928" i="52" s="1"/>
  <c r="G916" i="52"/>
  <c r="I916" i="52" s="1" a="1"/>
  <c r="I916" i="52" s="1"/>
  <c r="G904" i="52"/>
  <c r="I904" i="52" s="1" a="1"/>
  <c r="I904" i="52" s="1"/>
  <c r="G892" i="52"/>
  <c r="I892" i="52" s="1" a="1"/>
  <c r="I892" i="52" s="1"/>
  <c r="G880" i="52"/>
  <c r="I880" i="52" s="1" a="1"/>
  <c r="I880" i="52" s="1"/>
  <c r="G868" i="52"/>
  <c r="I868" i="52" s="1" a="1"/>
  <c r="I868" i="52" s="1"/>
  <c r="G856" i="52"/>
  <c r="I856" i="52" s="1" a="1"/>
  <c r="I856" i="52" s="1"/>
  <c r="G832" i="52"/>
  <c r="I832" i="52" s="1" a="1"/>
  <c r="I832" i="52" s="1"/>
  <c r="G808" i="52"/>
  <c r="I808" i="52" s="1" a="1"/>
  <c r="I808" i="52" s="1"/>
  <c r="G796" i="52"/>
  <c r="I796" i="52" s="1" a="1"/>
  <c r="I796" i="52" s="1"/>
  <c r="G783" i="52"/>
  <c r="I783" i="52" s="1" a="1"/>
  <c r="I783" i="52" s="1"/>
  <c r="G755" i="52"/>
  <c r="I755" i="52" s="1" a="1"/>
  <c r="I755" i="52" s="1"/>
  <c r="G740" i="52"/>
  <c r="I740" i="52" s="1" a="1"/>
  <c r="I740" i="52" s="1"/>
  <c r="G726" i="52"/>
  <c r="I726" i="52" s="1" a="1"/>
  <c r="I726" i="52" s="1"/>
  <c r="G679" i="52"/>
  <c r="I679" i="52" s="1" a="1"/>
  <c r="I679" i="52" s="1"/>
  <c r="G636" i="52"/>
  <c r="I636" i="52" s="1" a="1"/>
  <c r="I636" i="52" s="1"/>
  <c r="G564" i="52"/>
  <c r="I564" i="52" s="1" a="1"/>
  <c r="I564" i="52" s="1"/>
  <c r="G525" i="52"/>
  <c r="I525" i="52" s="1" a="1"/>
  <c r="I525" i="52" s="1"/>
  <c r="G267" i="52"/>
  <c r="I267" i="52" s="1" a="1"/>
  <c r="I267" i="52" s="1"/>
  <c r="G753" i="52"/>
  <c r="I753" i="52" s="1" a="1"/>
  <c r="I753" i="52" s="1"/>
  <c r="G240" i="52"/>
  <c r="I240" i="52" s="1" a="1"/>
  <c r="I240" i="52" s="1"/>
  <c r="G498" i="52"/>
  <c r="I498" i="52" s="1" a="1"/>
  <c r="I498" i="52" s="1"/>
  <c r="G224" i="52"/>
  <c r="I224" i="52" s="1" a="1"/>
  <c r="I224" i="52" s="1"/>
  <c r="G482" i="52"/>
  <c r="I482" i="52" s="1" a="1"/>
  <c r="I482" i="52" s="1"/>
  <c r="G466" i="52"/>
  <c r="I466" i="52" s="1" a="1"/>
  <c r="I466" i="52" s="1"/>
  <c r="G208" i="52"/>
  <c r="I208" i="52" s="1" a="1"/>
  <c r="I208" i="52" s="1"/>
  <c r="G669" i="52"/>
  <c r="I669" i="52" s="1" a="1"/>
  <c r="I669" i="52" s="1"/>
  <c r="G156" i="52"/>
  <c r="I156" i="52" s="1" a="1"/>
  <c r="I156" i="52" s="1"/>
  <c r="G414" i="52"/>
  <c r="I414" i="52" s="1" a="1"/>
  <c r="I414" i="52" s="1"/>
  <c r="G380" i="52"/>
  <c r="I380" i="52" s="1" a="1"/>
  <c r="I380" i="52" s="1"/>
  <c r="G635" i="52"/>
  <c r="I635" i="52" s="1" a="1"/>
  <c r="I635" i="52" s="1"/>
  <c r="G122" i="52"/>
  <c r="I122" i="52" s="1" a="1"/>
  <c r="I122" i="52" s="1"/>
  <c r="G106" i="52"/>
  <c r="I106" i="52" s="1" a="1"/>
  <c r="I106" i="52" s="1"/>
  <c r="G364" i="52"/>
  <c r="I364" i="52" s="1" a="1"/>
  <c r="I364" i="52" s="1"/>
  <c r="G357" i="52"/>
  <c r="I357" i="52" s="1" a="1"/>
  <c r="I357" i="52" s="1"/>
  <c r="G99" i="52"/>
  <c r="I99" i="52" s="1" a="1"/>
  <c r="I99" i="52" s="1"/>
  <c r="G324" i="52"/>
  <c r="I324" i="52" s="1" a="1"/>
  <c r="I324" i="52" s="1"/>
  <c r="G579" i="52"/>
  <c r="I579" i="52" s="1" a="1"/>
  <c r="I579" i="52" s="1"/>
  <c r="G66" i="52"/>
  <c r="I66" i="52" s="1" a="1"/>
  <c r="I66" i="52" s="1"/>
  <c r="G57" i="52"/>
  <c r="I57" i="52" s="1" a="1"/>
  <c r="I57" i="52" s="1"/>
  <c r="G315" i="52"/>
  <c r="I315" i="52" s="1" a="1"/>
  <c r="I315" i="52" s="1"/>
  <c r="G570" i="52"/>
  <c r="I570" i="52" s="1" a="1"/>
  <c r="I570" i="52" s="1"/>
  <c r="G516" i="52"/>
  <c r="I516" i="52" s="1" a="1"/>
  <c r="I516" i="52" s="1"/>
  <c r="G258" i="52"/>
  <c r="I258" i="52" s="1" a="1"/>
  <c r="I258" i="52" s="1"/>
  <c r="G705" i="52"/>
  <c r="I705" i="52" s="1" a="1"/>
  <c r="I705" i="52" s="1"/>
  <c r="G192" i="52"/>
  <c r="I192" i="52" s="1" a="1"/>
  <c r="I192" i="52" s="1"/>
  <c r="G450" i="52"/>
  <c r="I450" i="52" s="1" a="1"/>
  <c r="I450" i="52" s="1"/>
  <c r="G693" i="52"/>
  <c r="I693" i="52" s="1" a="1"/>
  <c r="I693" i="52" s="1"/>
  <c r="G180" i="52"/>
  <c r="I180" i="52" s="1" a="1"/>
  <c r="I180" i="52" s="1"/>
  <c r="G25" i="52"/>
  <c r="I25" i="52" s="1" a="1"/>
  <c r="I25" i="52" s="1"/>
  <c r="G438" i="52"/>
  <c r="I438" i="52" s="1" a="1"/>
  <c r="I438" i="52" s="1"/>
  <c r="G428" i="52"/>
  <c r="I428" i="52" s="1" a="1"/>
  <c r="I428" i="52" s="1"/>
  <c r="G683" i="52"/>
  <c r="I683" i="52" s="1" a="1"/>
  <c r="I683" i="52" s="1"/>
  <c r="G170" i="52"/>
  <c r="I170" i="52" s="1" a="1"/>
  <c r="I170" i="52" s="1"/>
  <c r="G668" i="52"/>
  <c r="I668" i="52" s="1" a="1"/>
  <c r="I668" i="52" s="1"/>
  <c r="G155" i="52"/>
  <c r="I155" i="52" s="1" a="1"/>
  <c r="I155" i="52" s="1"/>
  <c r="G413" i="52"/>
  <c r="I413" i="52" s="1" a="1"/>
  <c r="I413" i="52" s="1"/>
  <c r="G359" i="52"/>
  <c r="I359" i="52" s="1" a="1"/>
  <c r="I359" i="52" s="1"/>
  <c r="G614" i="52"/>
  <c r="I614" i="52" s="1" a="1"/>
  <c r="I614" i="52" s="1"/>
  <c r="G101" i="52"/>
  <c r="I101" i="52" s="1" a="1"/>
  <c r="I101" i="52" s="1"/>
  <c r="G1263" i="52"/>
  <c r="I1263" i="52" s="1" a="1"/>
  <c r="I1263" i="52" s="1"/>
  <c r="G1227" i="52"/>
  <c r="I1227" i="52" s="1" a="1"/>
  <c r="I1227" i="52" s="1"/>
  <c r="G1215" i="52"/>
  <c r="I1215" i="52" s="1" a="1"/>
  <c r="I1215" i="52" s="1"/>
  <c r="G1203" i="52"/>
  <c r="I1203" i="52" s="1" a="1"/>
  <c r="I1203" i="52" s="1"/>
  <c r="G1191" i="52"/>
  <c r="I1191" i="52" s="1" a="1"/>
  <c r="I1191" i="52" s="1"/>
  <c r="G1167" i="52"/>
  <c r="I1167" i="52" s="1" a="1"/>
  <c r="I1167" i="52" s="1"/>
  <c r="G1155" i="52"/>
  <c r="I1155" i="52" s="1" a="1"/>
  <c r="I1155" i="52" s="1"/>
  <c r="G1143" i="52"/>
  <c r="I1143" i="52" s="1" a="1"/>
  <c r="I1143" i="52" s="1"/>
  <c r="G1119" i="52"/>
  <c r="I1119" i="52" s="1" a="1"/>
  <c r="I1119" i="52" s="1"/>
  <c r="G1107" i="52"/>
  <c r="I1107" i="52" s="1" a="1"/>
  <c r="I1107" i="52" s="1"/>
  <c r="G1095" i="52"/>
  <c r="I1095" i="52" s="1" a="1"/>
  <c r="I1095" i="52" s="1"/>
  <c r="G1083" i="52"/>
  <c r="I1083" i="52" s="1" a="1"/>
  <c r="I1083" i="52" s="1"/>
  <c r="G1071" i="52"/>
  <c r="I1071" i="52" s="1" a="1"/>
  <c r="I1071" i="52" s="1"/>
  <c r="G1035" i="52"/>
  <c r="I1035" i="52" s="1" a="1"/>
  <c r="I1035" i="52" s="1"/>
  <c r="G1023" i="52"/>
  <c r="I1023" i="52" s="1" a="1"/>
  <c r="I1023" i="52" s="1"/>
  <c r="G1011" i="52"/>
  <c r="I1011" i="52" s="1" a="1"/>
  <c r="I1011" i="52" s="1"/>
  <c r="G999" i="52"/>
  <c r="I999" i="52" s="1" a="1"/>
  <c r="I999" i="52" s="1"/>
  <c r="G975" i="52"/>
  <c r="I975" i="52" s="1" a="1"/>
  <c r="I975" i="52" s="1"/>
  <c r="G963" i="52"/>
  <c r="I963" i="52" s="1" a="1"/>
  <c r="I963" i="52" s="1"/>
  <c r="G951" i="52"/>
  <c r="I951" i="52" s="1" a="1"/>
  <c r="I951" i="52" s="1"/>
  <c r="G939" i="52"/>
  <c r="I939" i="52" s="1" a="1"/>
  <c r="I939" i="52" s="1"/>
  <c r="G927" i="52"/>
  <c r="I927" i="52" s="1" a="1"/>
  <c r="I927" i="52" s="1"/>
  <c r="G915" i="52"/>
  <c r="I915" i="52" s="1" a="1"/>
  <c r="I915" i="52" s="1"/>
  <c r="G879" i="52"/>
  <c r="I879" i="52" s="1" a="1"/>
  <c r="I879" i="52" s="1"/>
  <c r="G867" i="52"/>
  <c r="I867" i="52" s="1" a="1"/>
  <c r="I867" i="52" s="1"/>
  <c r="G855" i="52"/>
  <c r="I855" i="52" s="1" a="1"/>
  <c r="I855" i="52" s="1"/>
  <c r="G807" i="52"/>
  <c r="I807" i="52" s="1" a="1"/>
  <c r="I807" i="52" s="1"/>
  <c r="G795" i="52"/>
  <c r="I795" i="52" s="1" a="1"/>
  <c r="I795" i="52" s="1"/>
  <c r="G782" i="52"/>
  <c r="I782" i="52" s="1" a="1"/>
  <c r="I782" i="52" s="1"/>
  <c r="G768" i="52"/>
  <c r="I768" i="52" s="1" a="1"/>
  <c r="I768" i="52" s="1"/>
  <c r="G754" i="52"/>
  <c r="I754" i="52" s="1" a="1"/>
  <c r="I754" i="52" s="1"/>
  <c r="G739" i="52"/>
  <c r="I739" i="52" s="1" a="1"/>
  <c r="I739" i="52" s="1"/>
  <c r="G725" i="52"/>
  <c r="I725" i="52" s="1" a="1"/>
  <c r="I725" i="52" s="1"/>
  <c r="G677" i="52"/>
  <c r="I677" i="52" s="1" a="1"/>
  <c r="I677" i="52" s="1"/>
  <c r="G631" i="52"/>
  <c r="I631" i="52" s="1" a="1"/>
  <c r="I631" i="52" s="1"/>
  <c r="G559" i="52"/>
  <c r="I559" i="52" s="1" a="1"/>
  <c r="I559" i="52" s="1"/>
  <c r="G276" i="52"/>
  <c r="I276" i="52" s="1" a="1"/>
  <c r="I276" i="52" s="1"/>
  <c r="G534" i="52"/>
  <c r="I534" i="52" s="1" a="1"/>
  <c r="I534" i="52" s="1"/>
  <c r="G515" i="52"/>
  <c r="I515" i="52" s="1" a="1"/>
  <c r="I515" i="52" s="1"/>
  <c r="G257" i="52"/>
  <c r="I257" i="52" s="1" a="1"/>
  <c r="I257" i="52" s="1"/>
  <c r="G250" i="52"/>
  <c r="I250" i="52" s="1" a="1"/>
  <c r="I250" i="52" s="1"/>
  <c r="G508" i="52"/>
  <c r="I508" i="52" s="1" a="1"/>
  <c r="I508" i="52" s="1"/>
  <c r="G488" i="52"/>
  <c r="I488" i="52" s="1" a="1"/>
  <c r="I488" i="52" s="1"/>
  <c r="G230" i="52"/>
  <c r="I230" i="52" s="1" a="1"/>
  <c r="I230" i="52" s="1"/>
  <c r="G729" i="52"/>
  <c r="I729" i="52" s="1" a="1"/>
  <c r="I729" i="52" s="1"/>
  <c r="G216" i="52"/>
  <c r="I216" i="52" s="1" a="1"/>
  <c r="I216" i="52" s="1"/>
  <c r="G474" i="52"/>
  <c r="I474" i="52" s="1" a="1"/>
  <c r="I474" i="52" s="1"/>
  <c r="G457" i="52"/>
  <c r="I457" i="52" s="1" a="1"/>
  <c r="I457" i="52" s="1"/>
  <c r="G712" i="52"/>
  <c r="I712" i="52" s="1" a="1"/>
  <c r="I712" i="52" s="1"/>
  <c r="G199" i="52"/>
  <c r="I199" i="52" s="1" a="1"/>
  <c r="I199" i="52" s="1"/>
  <c r="G191" i="52"/>
  <c r="I191" i="52" s="1" a="1"/>
  <c r="I191" i="52" s="1"/>
  <c r="G449" i="52"/>
  <c r="I449" i="52" s="1" a="1"/>
  <c r="I449" i="52" s="1"/>
  <c r="G682" i="52"/>
  <c r="I682" i="52" s="1" a="1"/>
  <c r="I682" i="52" s="1"/>
  <c r="G169" i="52"/>
  <c r="I169" i="52" s="1" a="1"/>
  <c r="I169" i="52" s="1"/>
  <c r="G427" i="52"/>
  <c r="I427" i="52" s="1" a="1"/>
  <c r="I427" i="52" s="1"/>
  <c r="G154" i="52"/>
  <c r="I154" i="52" s="1" a="1"/>
  <c r="I154" i="52" s="1"/>
  <c r="G412" i="52"/>
  <c r="I412" i="52" s="1" a="1"/>
  <c r="I412" i="52" s="1"/>
  <c r="G645" i="52"/>
  <c r="I645" i="52" s="1" a="1"/>
  <c r="I645" i="52" s="1"/>
  <c r="G132" i="52"/>
  <c r="I132" i="52" s="1" a="1"/>
  <c r="I132" i="52" s="1"/>
  <c r="G390" i="52"/>
  <c r="I390" i="52" s="1" a="1"/>
  <c r="I390" i="52" s="1"/>
  <c r="G373" i="52"/>
  <c r="I373" i="52" s="1" a="1"/>
  <c r="I373" i="52" s="1"/>
  <c r="G628" i="52"/>
  <c r="I628" i="52" s="1" a="1"/>
  <c r="I628" i="52" s="1"/>
  <c r="G115" i="52"/>
  <c r="I115" i="52" s="1" a="1"/>
  <c r="I115" i="52" s="1"/>
  <c r="G586" i="52"/>
  <c r="I586" i="52" s="1" a="1"/>
  <c r="I586" i="52" s="1"/>
  <c r="G73" i="52"/>
  <c r="I73" i="52" s="1" a="1"/>
  <c r="I73" i="52" s="1"/>
  <c r="G331" i="52"/>
  <c r="I331" i="52" s="1" a="1"/>
  <c r="I331" i="52" s="1"/>
  <c r="G322" i="52"/>
  <c r="I322" i="52" s="1" a="1"/>
  <c r="I322" i="52" s="1"/>
  <c r="G577" i="52"/>
  <c r="I577" i="52" s="1" a="1"/>
  <c r="I577" i="52" s="1"/>
  <c r="G64" i="52"/>
  <c r="I64" i="52" s="1" a="1"/>
  <c r="I64" i="52" s="1"/>
  <c r="G562" i="52"/>
  <c r="I562" i="52" s="1" a="1"/>
  <c r="I562" i="52" s="1"/>
  <c r="G49" i="52"/>
  <c r="I49" i="52" s="1" a="1"/>
  <c r="I49" i="52" s="1"/>
  <c r="G307" i="52"/>
  <c r="I307" i="52" s="1" a="1"/>
  <c r="I307" i="52" s="1"/>
  <c r="G34" i="52"/>
  <c r="I34" i="52" s="1" a="1"/>
  <c r="I34" i="52" s="1"/>
  <c r="G292" i="52"/>
  <c r="I292" i="52" s="1" a="1"/>
  <c r="I292" i="52" s="1"/>
  <c r="G547" i="52"/>
  <c r="I547" i="52" s="1" a="1"/>
  <c r="I547" i="52" s="1"/>
  <c r="G1298" i="52"/>
  <c r="I1298" i="52" s="1" a="1"/>
  <c r="I1298" i="52" s="1"/>
  <c r="G1274" i="52"/>
  <c r="I1274" i="52" s="1" a="1"/>
  <c r="I1274" i="52" s="1"/>
  <c r="G1250" i="52"/>
  <c r="I1250" i="52" s="1" a="1"/>
  <c r="I1250" i="52" s="1"/>
  <c r="G1238" i="52"/>
  <c r="I1238" i="52" s="1" a="1"/>
  <c r="I1238" i="52" s="1"/>
  <c r="G1226" i="52"/>
  <c r="I1226" i="52" s="1" a="1"/>
  <c r="I1226" i="52" s="1"/>
  <c r="G1214" i="52"/>
  <c r="I1214" i="52" s="1" a="1"/>
  <c r="I1214" i="52" s="1"/>
  <c r="G1202" i="52"/>
  <c r="I1202" i="52" s="1" a="1"/>
  <c r="I1202" i="52" s="1"/>
  <c r="G1190" i="52"/>
  <c r="I1190" i="52" s="1" a="1"/>
  <c r="I1190" i="52" s="1"/>
  <c r="G1178" i="52"/>
  <c r="I1178" i="52" s="1" a="1"/>
  <c r="I1178" i="52" s="1"/>
  <c r="G1166" i="52"/>
  <c r="I1166" i="52" s="1" a="1"/>
  <c r="I1166" i="52" s="1"/>
  <c r="G1154" i="52"/>
  <c r="I1154" i="52" s="1" a="1"/>
  <c r="I1154" i="52" s="1"/>
  <c r="G1142" i="52"/>
  <c r="I1142" i="52" s="1" a="1"/>
  <c r="I1142" i="52" s="1"/>
  <c r="G1130" i="52"/>
  <c r="I1130" i="52" s="1" a="1"/>
  <c r="I1130" i="52" s="1"/>
  <c r="G1118" i="52"/>
  <c r="I1118" i="52" s="1" a="1"/>
  <c r="I1118" i="52" s="1"/>
  <c r="G1106" i="52"/>
  <c r="I1106" i="52" s="1" a="1"/>
  <c r="I1106" i="52" s="1"/>
  <c r="G1094" i="52"/>
  <c r="I1094" i="52" s="1" a="1"/>
  <c r="I1094" i="52" s="1"/>
  <c r="G1082" i="52"/>
  <c r="I1082" i="52" s="1" a="1"/>
  <c r="I1082" i="52" s="1"/>
  <c r="G1070" i="52"/>
  <c r="I1070" i="52" s="1" a="1"/>
  <c r="I1070" i="52" s="1"/>
  <c r="G1058" i="52"/>
  <c r="I1058" i="52" s="1" a="1"/>
  <c r="I1058" i="52" s="1"/>
  <c r="G1034" i="52"/>
  <c r="I1034" i="52" s="1" a="1"/>
  <c r="I1034" i="52" s="1"/>
  <c r="G1022" i="52"/>
  <c r="I1022" i="52" s="1" a="1"/>
  <c r="I1022" i="52" s="1"/>
  <c r="G1010" i="52"/>
  <c r="I1010" i="52" s="1" a="1"/>
  <c r="I1010" i="52" s="1"/>
  <c r="G998" i="52"/>
  <c r="I998" i="52" s="1" a="1"/>
  <c r="I998" i="52" s="1"/>
  <c r="G974" i="52"/>
  <c r="I974" i="52" s="1" a="1"/>
  <c r="I974" i="52" s="1"/>
  <c r="G962" i="52"/>
  <c r="I962" i="52" s="1" a="1"/>
  <c r="I962" i="52" s="1"/>
  <c r="G938" i="52"/>
  <c r="I938" i="52" s="1" a="1"/>
  <c r="I938" i="52" s="1"/>
  <c r="G926" i="52"/>
  <c r="I926" i="52" s="1" a="1"/>
  <c r="I926" i="52" s="1"/>
  <c r="G914" i="52"/>
  <c r="I914" i="52" s="1" a="1"/>
  <c r="I914" i="52" s="1"/>
  <c r="G890" i="52"/>
  <c r="I890" i="52" s="1" a="1"/>
  <c r="I890" i="52" s="1"/>
  <c r="G878" i="52"/>
  <c r="I878" i="52" s="1" a="1"/>
  <c r="I878" i="52" s="1"/>
  <c r="G866" i="52"/>
  <c r="I866" i="52" s="1" a="1"/>
  <c r="I866" i="52" s="1"/>
  <c r="G854" i="52"/>
  <c r="I854" i="52" s="1" a="1"/>
  <c r="I854" i="52" s="1"/>
  <c r="G842" i="52"/>
  <c r="I842" i="52" s="1" a="1"/>
  <c r="I842" i="52" s="1"/>
  <c r="G830" i="52"/>
  <c r="I830" i="52" s="1" a="1"/>
  <c r="I830" i="52" s="1"/>
  <c r="G818" i="52"/>
  <c r="I818" i="52" s="1" a="1"/>
  <c r="I818" i="52" s="1"/>
  <c r="G806" i="52"/>
  <c r="I806" i="52" s="1" a="1"/>
  <c r="I806" i="52" s="1"/>
  <c r="G794" i="52"/>
  <c r="I794" i="52" s="1" a="1"/>
  <c r="I794" i="52" s="1"/>
  <c r="G781" i="52"/>
  <c r="I781" i="52" s="1" a="1"/>
  <c r="I781" i="52" s="1"/>
  <c r="G767" i="52"/>
  <c r="I767" i="52" s="1" a="1"/>
  <c r="I767" i="52" s="1"/>
  <c r="G752" i="52"/>
  <c r="I752" i="52" s="1" a="1"/>
  <c r="I752" i="52" s="1"/>
  <c r="G738" i="52"/>
  <c r="I738" i="52" s="1" a="1"/>
  <c r="I738" i="52" s="1"/>
  <c r="G722" i="52"/>
  <c r="I722" i="52" s="1" a="1"/>
  <c r="I722" i="52" s="1"/>
  <c r="G701" i="52"/>
  <c r="I701" i="52" s="1" a="1"/>
  <c r="I701" i="52" s="1"/>
  <c r="G673" i="52"/>
  <c r="I673" i="52" s="1" a="1"/>
  <c r="I673" i="52" s="1"/>
  <c r="G624" i="52"/>
  <c r="I624" i="52" s="1" a="1"/>
  <c r="I624" i="52" s="1"/>
  <c r="G552" i="52"/>
  <c r="I552" i="52" s="1" a="1"/>
  <c r="I552" i="52" s="1"/>
  <c r="G469" i="52"/>
  <c r="I469" i="52" s="1" a="1"/>
  <c r="I469" i="52" s="1"/>
  <c r="G724" i="52"/>
  <c r="I724" i="52" s="1" a="1"/>
  <c r="I724" i="52" s="1"/>
  <c r="G211" i="52"/>
  <c r="I211" i="52" s="1" a="1"/>
  <c r="I211" i="52" s="1"/>
  <c r="G537" i="52"/>
  <c r="I537" i="52" s="1" a="1"/>
  <c r="I537" i="52" s="1"/>
  <c r="G279" i="52"/>
  <c r="I279" i="52" s="1" a="1"/>
  <c r="I279" i="52" s="1"/>
  <c r="G490" i="52"/>
  <c r="I490" i="52" s="1" a="1"/>
  <c r="I490" i="52" s="1"/>
  <c r="G232" i="52"/>
  <c r="I232" i="52" s="1" a="1"/>
  <c r="I232" i="52" s="1"/>
  <c r="G480" i="52"/>
  <c r="I480" i="52" s="1" a="1"/>
  <c r="I480" i="52" s="1"/>
  <c r="G222" i="52"/>
  <c r="I222" i="52" s="1" a="1"/>
  <c r="I222" i="52" s="1"/>
  <c r="G465" i="52"/>
  <c r="I465" i="52" s="1" a="1"/>
  <c r="I465" i="52" s="1"/>
  <c r="G207" i="52"/>
  <c r="I207" i="52" s="1" a="1"/>
  <c r="I207" i="52" s="1"/>
  <c r="G443" i="52"/>
  <c r="I443" i="52" s="1" a="1"/>
  <c r="I443" i="52" s="1"/>
  <c r="G27" i="52"/>
  <c r="I27" i="52" s="1" a="1"/>
  <c r="I27" i="52" s="1"/>
  <c r="G185" i="52"/>
  <c r="I185" i="52" s="1" a="1"/>
  <c r="I185" i="52" s="1"/>
  <c r="G421" i="52"/>
  <c r="I421" i="52" s="1" a="1"/>
  <c r="I421" i="52" s="1"/>
  <c r="G676" i="52"/>
  <c r="I676" i="52" s="1" a="1"/>
  <c r="I676" i="52" s="1"/>
  <c r="G163" i="52"/>
  <c r="I163" i="52" s="1" a="1"/>
  <c r="I163" i="52" s="1"/>
  <c r="G405" i="52"/>
  <c r="I405" i="52" s="1" a="1"/>
  <c r="I405" i="52" s="1"/>
  <c r="G147" i="52"/>
  <c r="I147" i="52" s="1" a="1"/>
  <c r="I147" i="52" s="1"/>
  <c r="G21" i="52"/>
  <c r="I21" i="52" s="1" a="1"/>
  <c r="I21" i="52" s="1"/>
  <c r="G633" i="52"/>
  <c r="I633" i="52" s="1" a="1"/>
  <c r="I633" i="52" s="1"/>
  <c r="G120" i="52"/>
  <c r="I120" i="52" s="1" a="1"/>
  <c r="I120" i="52" s="1"/>
  <c r="G378" i="52"/>
  <c r="I378" i="52" s="1" a="1"/>
  <c r="I378" i="52" s="1"/>
  <c r="G275" i="52"/>
  <c r="I275" i="52" s="1" a="1"/>
  <c r="I275" i="52" s="1"/>
  <c r="G533" i="52"/>
  <c r="I533" i="52" s="1" a="1"/>
  <c r="I533" i="52" s="1"/>
  <c r="G265" i="52"/>
  <c r="I265" i="52" s="1" a="1"/>
  <c r="I265" i="52" s="1"/>
  <c r="G523" i="52"/>
  <c r="I523" i="52" s="1" a="1"/>
  <c r="I523" i="52" s="1"/>
  <c r="G514" i="52"/>
  <c r="I514" i="52" s="1" a="1"/>
  <c r="I514" i="52" s="1"/>
  <c r="G256" i="52"/>
  <c r="I256" i="52" s="1" a="1"/>
  <c r="I256" i="52" s="1"/>
  <c r="G249" i="52"/>
  <c r="I249" i="52" s="1" a="1"/>
  <c r="I249" i="52" s="1"/>
  <c r="G507" i="52"/>
  <c r="I507" i="52" s="1" a="1"/>
  <c r="I507" i="52" s="1"/>
  <c r="G236" i="52"/>
  <c r="I236" i="52" s="1" a="1"/>
  <c r="I236" i="52" s="1"/>
  <c r="G494" i="52"/>
  <c r="I494" i="52" s="1" a="1"/>
  <c r="I494" i="52" s="1"/>
  <c r="G229" i="52"/>
  <c r="I229" i="52" s="1" a="1"/>
  <c r="I229" i="52" s="1"/>
  <c r="G487" i="52"/>
  <c r="I487" i="52" s="1" a="1"/>
  <c r="I487" i="52" s="1"/>
  <c r="G479" i="52"/>
  <c r="I479" i="52" s="1" a="1"/>
  <c r="I479" i="52" s="1"/>
  <c r="G221" i="52"/>
  <c r="I221" i="52" s="1" a="1"/>
  <c r="I221" i="52" s="1"/>
  <c r="G215" i="52"/>
  <c r="I215" i="52" s="1" a="1"/>
  <c r="I215" i="52" s="1"/>
  <c r="G473" i="52"/>
  <c r="I473" i="52" s="1" a="1"/>
  <c r="I473" i="52" s="1"/>
  <c r="G190" i="52"/>
  <c r="I190" i="52" s="1" a="1"/>
  <c r="I190" i="52" s="1"/>
  <c r="G448" i="52"/>
  <c r="I448" i="52" s="1" a="1"/>
  <c r="I448" i="52" s="1"/>
  <c r="G179" i="52"/>
  <c r="I179" i="52" s="1" a="1"/>
  <c r="I179" i="52" s="1"/>
  <c r="G437" i="52"/>
  <c r="I437" i="52" s="1" a="1"/>
  <c r="I437" i="52" s="1"/>
  <c r="G153" i="52"/>
  <c r="I153" i="52" s="1" a="1"/>
  <c r="I153" i="52" s="1"/>
  <c r="G411" i="52"/>
  <c r="I411" i="52" s="1" a="1"/>
  <c r="I411" i="52" s="1"/>
  <c r="G666" i="52"/>
  <c r="I666" i="52" s="1" a="1"/>
  <c r="I666" i="52" s="1"/>
  <c r="G404" i="52"/>
  <c r="I404" i="52" s="1" a="1"/>
  <c r="I404" i="52" s="1"/>
  <c r="G659" i="52"/>
  <c r="I659" i="52" s="1" a="1"/>
  <c r="I659" i="52" s="1"/>
  <c r="G146" i="52"/>
  <c r="I146" i="52" s="1" a="1"/>
  <c r="I146" i="52" s="1"/>
  <c r="G394" i="52"/>
  <c r="I394" i="52" s="1" a="1"/>
  <c r="I394" i="52" s="1"/>
  <c r="G136" i="52"/>
  <c r="I136" i="52" s="1" a="1"/>
  <c r="I136" i="52" s="1"/>
  <c r="G644" i="52"/>
  <c r="I644" i="52" s="1" a="1"/>
  <c r="I644" i="52" s="1"/>
  <c r="G131" i="52"/>
  <c r="I131" i="52" s="1" a="1"/>
  <c r="I131" i="52" s="1"/>
  <c r="G389" i="52"/>
  <c r="I389" i="52" s="1" a="1"/>
  <c r="I389" i="52" s="1"/>
  <c r="G368" i="52"/>
  <c r="I368" i="52" s="1" a="1"/>
  <c r="I368" i="52" s="1"/>
  <c r="G623" i="52"/>
  <c r="I623" i="52" s="1" a="1"/>
  <c r="I623" i="52" s="1"/>
  <c r="G110" i="52"/>
  <c r="I110" i="52" s="1" a="1"/>
  <c r="I110" i="52" s="1"/>
  <c r="G105" i="52"/>
  <c r="I105" i="52" s="1" a="1"/>
  <c r="I105" i="52" s="1"/>
  <c r="G363" i="52"/>
  <c r="I363" i="52" s="1" a="1"/>
  <c r="I363" i="52" s="1"/>
  <c r="G618" i="52"/>
  <c r="I618" i="52" s="1" a="1"/>
  <c r="I618" i="52" s="1"/>
  <c r="G7" i="52"/>
  <c r="I7" i="52" s="1" a="1"/>
  <c r="I7" i="52" s="1"/>
  <c r="G19" i="52"/>
  <c r="I19" i="52" s="1" a="1"/>
  <c r="I19" i="52" s="1"/>
  <c r="G356" i="52"/>
  <c r="I356" i="52" s="1" a="1"/>
  <c r="I356" i="52" s="1"/>
  <c r="G611" i="52"/>
  <c r="I611" i="52" s="1" a="1"/>
  <c r="I611" i="52" s="1"/>
  <c r="G98" i="52"/>
  <c r="I98" i="52" s="1" a="1"/>
  <c r="I98" i="52" s="1"/>
  <c r="G585" i="52"/>
  <c r="I585" i="52" s="1" a="1"/>
  <c r="I585" i="52" s="1"/>
  <c r="G72" i="52"/>
  <c r="I72" i="52" s="1" a="1"/>
  <c r="I72" i="52" s="1"/>
  <c r="G330" i="52"/>
  <c r="I330" i="52" s="1" a="1"/>
  <c r="I330" i="52" s="1"/>
  <c r="G573" i="52"/>
  <c r="I573" i="52" s="1" a="1"/>
  <c r="I573" i="52" s="1"/>
  <c r="G60" i="52"/>
  <c r="I60" i="52" s="1" a="1"/>
  <c r="I60" i="52" s="1"/>
  <c r="G318" i="52"/>
  <c r="I318" i="52" s="1" a="1"/>
  <c r="I318" i="52" s="1"/>
  <c r="G561" i="52"/>
  <c r="I561" i="52" s="1" a="1"/>
  <c r="I561" i="52" s="1"/>
  <c r="G48" i="52"/>
  <c r="I48" i="52" s="1" a="1"/>
  <c r="I48" i="52" s="1"/>
  <c r="G306" i="52"/>
  <c r="I306" i="52" s="1" a="1"/>
  <c r="I306" i="52" s="1"/>
  <c r="G300" i="52"/>
  <c r="I300" i="52" s="1" a="1"/>
  <c r="I300" i="52" s="1"/>
  <c r="G555" i="52"/>
  <c r="I555" i="52" s="1" a="1"/>
  <c r="I555" i="52" s="1"/>
  <c r="G42" i="52"/>
  <c r="I42" i="52" s="1" a="1"/>
  <c r="I42" i="52" s="1"/>
  <c r="G33" i="52"/>
  <c r="I33" i="52" s="1" a="1"/>
  <c r="I33" i="52" s="1"/>
  <c r="G291" i="52"/>
  <c r="I291" i="52" s="1" a="1"/>
  <c r="I291" i="52" s="1"/>
  <c r="G546" i="52"/>
  <c r="I546" i="52" s="1" a="1"/>
  <c r="I546" i="52" s="1"/>
  <c r="G1309" i="52"/>
  <c r="I1309" i="52" s="1" a="1"/>
  <c r="I1309" i="52" s="1"/>
  <c r="G1297" i="52"/>
  <c r="I1297" i="52" s="1" a="1"/>
  <c r="I1297" i="52" s="1"/>
  <c r="G1285" i="52"/>
  <c r="I1285" i="52" s="1" a="1"/>
  <c r="I1285" i="52" s="1"/>
  <c r="G1273" i="52"/>
  <c r="I1273" i="52" s="1" a="1"/>
  <c r="I1273" i="52" s="1"/>
  <c r="G1261" i="52"/>
  <c r="I1261" i="52" s="1" a="1"/>
  <c r="I1261" i="52" s="1"/>
  <c r="G1249" i="52"/>
  <c r="I1249" i="52" s="1" a="1"/>
  <c r="I1249" i="52" s="1"/>
  <c r="G1237" i="52"/>
  <c r="I1237" i="52" s="1" a="1"/>
  <c r="I1237" i="52" s="1"/>
  <c r="G1225" i="52"/>
  <c r="I1225" i="52" s="1" a="1"/>
  <c r="I1225" i="52" s="1"/>
  <c r="G1213" i="52"/>
  <c r="I1213" i="52" s="1" a="1"/>
  <c r="I1213" i="52" s="1"/>
  <c r="G1201" i="52"/>
  <c r="I1201" i="52" s="1" a="1"/>
  <c r="I1201" i="52" s="1"/>
  <c r="G1189" i="52"/>
  <c r="I1189" i="52" s="1" a="1"/>
  <c r="I1189" i="52" s="1"/>
  <c r="G1177" i="52"/>
  <c r="I1177" i="52" s="1" a="1"/>
  <c r="I1177" i="52" s="1"/>
  <c r="G1165" i="52"/>
  <c r="I1165" i="52" s="1" a="1"/>
  <c r="I1165" i="52" s="1"/>
  <c r="G1153" i="52"/>
  <c r="I1153" i="52" s="1" a="1"/>
  <c r="I1153" i="52" s="1"/>
  <c r="G1141" i="52"/>
  <c r="I1141" i="52" s="1" a="1"/>
  <c r="I1141" i="52" s="1"/>
  <c r="G1129" i="52"/>
  <c r="I1129" i="52" s="1" a="1"/>
  <c r="I1129" i="52" s="1"/>
  <c r="G1117" i="52"/>
  <c r="I1117" i="52" s="1" a="1"/>
  <c r="I1117" i="52" s="1"/>
  <c r="G1105" i="52"/>
  <c r="I1105" i="52" s="1" a="1"/>
  <c r="I1105" i="52" s="1"/>
  <c r="G1093" i="52"/>
  <c r="I1093" i="52" s="1" a="1"/>
  <c r="I1093" i="52" s="1"/>
  <c r="G1081" i="52"/>
  <c r="I1081" i="52" s="1" a="1"/>
  <c r="I1081" i="52" s="1"/>
  <c r="G1069" i="52"/>
  <c r="I1069" i="52" s="1" a="1"/>
  <c r="I1069" i="52" s="1"/>
  <c r="G1057" i="52"/>
  <c r="I1057" i="52" s="1" a="1"/>
  <c r="I1057" i="52" s="1"/>
  <c r="G1045" i="52"/>
  <c r="I1045" i="52" s="1" a="1"/>
  <c r="I1045" i="52" s="1"/>
  <c r="G1033" i="52"/>
  <c r="I1033" i="52" s="1" a="1"/>
  <c r="I1033" i="52" s="1"/>
  <c r="G1021" i="52"/>
  <c r="I1021" i="52" s="1" a="1"/>
  <c r="I1021" i="52" s="1"/>
  <c r="G1009" i="52"/>
  <c r="I1009" i="52" s="1" a="1"/>
  <c r="I1009" i="52" s="1"/>
  <c r="G997" i="52"/>
  <c r="I997" i="52" s="1" a="1"/>
  <c r="I997" i="52" s="1"/>
  <c r="G985" i="52"/>
  <c r="I985" i="52" s="1" a="1"/>
  <c r="I985" i="52" s="1"/>
  <c r="G973" i="52"/>
  <c r="I973" i="52" s="1" a="1"/>
  <c r="I973" i="52" s="1"/>
  <c r="G961" i="52"/>
  <c r="I961" i="52" s="1" a="1"/>
  <c r="I961" i="52" s="1"/>
  <c r="G949" i="52"/>
  <c r="I949" i="52" s="1" a="1"/>
  <c r="I949" i="52" s="1"/>
  <c r="G937" i="52"/>
  <c r="I937" i="52" s="1" a="1"/>
  <c r="I937" i="52" s="1"/>
  <c r="G925" i="52"/>
  <c r="I925" i="52" s="1" a="1"/>
  <c r="I925" i="52" s="1"/>
  <c r="G913" i="52"/>
  <c r="I913" i="52" s="1" a="1"/>
  <c r="I913" i="52" s="1"/>
  <c r="G901" i="52"/>
  <c r="I901" i="52" s="1" a="1"/>
  <c r="I901" i="52" s="1"/>
  <c r="G889" i="52"/>
  <c r="I889" i="52" s="1" a="1"/>
  <c r="I889" i="52" s="1"/>
  <c r="G877" i="52"/>
  <c r="I877" i="52" s="1" a="1"/>
  <c r="I877" i="52" s="1"/>
  <c r="G865" i="52"/>
  <c r="I865" i="52" s="1" a="1"/>
  <c r="I865" i="52" s="1"/>
  <c r="G853" i="52"/>
  <c r="I853" i="52" s="1" a="1"/>
  <c r="I853" i="52" s="1"/>
  <c r="G841" i="52"/>
  <c r="I841" i="52" s="1" a="1"/>
  <c r="I841" i="52" s="1"/>
  <c r="G829" i="52"/>
  <c r="I829" i="52" s="1" a="1"/>
  <c r="I829" i="52" s="1"/>
  <c r="G817" i="52"/>
  <c r="I817" i="52" s="1" a="1"/>
  <c r="I817" i="52" s="1"/>
  <c r="G805" i="52"/>
  <c r="I805" i="52" s="1" a="1"/>
  <c r="I805" i="52" s="1"/>
  <c r="G793" i="52"/>
  <c r="I793" i="52" s="1" a="1"/>
  <c r="I793" i="52" s="1"/>
  <c r="G780" i="52"/>
  <c r="I780" i="52" s="1" a="1"/>
  <c r="I780" i="52" s="1"/>
  <c r="G766" i="52"/>
  <c r="I766" i="52" s="1" a="1"/>
  <c r="I766" i="52" s="1"/>
  <c r="G751" i="52"/>
  <c r="I751" i="52" s="1" a="1"/>
  <c r="I751" i="52" s="1"/>
  <c r="G737" i="52"/>
  <c r="I737" i="52" s="1" a="1"/>
  <c r="I737" i="52" s="1"/>
  <c r="G721" i="52"/>
  <c r="I721" i="52" s="1" a="1"/>
  <c r="I721" i="52" s="1"/>
  <c r="G698" i="52"/>
  <c r="I698" i="52" s="1" a="1"/>
  <c r="I698" i="52" s="1"/>
  <c r="G672" i="52"/>
  <c r="I672" i="52" s="1" a="1"/>
  <c r="I672" i="52" s="1"/>
  <c r="G619" i="52"/>
  <c r="I619" i="52" s="1" a="1"/>
  <c r="I619" i="52" s="1"/>
  <c r="G540" i="52"/>
  <c r="I540" i="52" s="1" a="1"/>
  <c r="I540" i="52" s="1"/>
  <c r="A3" i="22"/>
  <c r="A4" i="22"/>
  <c r="A5" i="22"/>
  <c r="A7" i="22"/>
  <c r="A8" i="22"/>
  <c r="A10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51" i="22"/>
  <c r="A52" i="22"/>
  <c r="A53" i="22"/>
  <c r="A54" i="22"/>
  <c r="A55" i="22"/>
  <c r="A56" i="22"/>
  <c r="A57" i="22"/>
  <c r="A58" i="22"/>
  <c r="A59" i="22"/>
  <c r="A60" i="22"/>
  <c r="A61" i="22"/>
  <c r="A62" i="22"/>
  <c r="A63" i="22"/>
  <c r="A64" i="22"/>
  <c r="A65" i="22"/>
  <c r="A66" i="22"/>
  <c r="A67" i="22"/>
  <c r="A68" i="22"/>
  <c r="A69" i="22"/>
  <c r="A70" i="22"/>
  <c r="A71" i="22"/>
  <c r="A72" i="22"/>
  <c r="A73" i="22"/>
  <c r="A74" i="22"/>
  <c r="A75" i="22"/>
  <c r="A76" i="22"/>
  <c r="A77" i="22"/>
  <c r="A78" i="22"/>
  <c r="A79" i="22"/>
  <c r="A80" i="22"/>
  <c r="A81" i="22"/>
  <c r="A82" i="22"/>
  <c r="A83" i="22"/>
  <c r="A84" i="22"/>
  <c r="A85" i="22"/>
  <c r="A86" i="22"/>
  <c r="A87" i="22"/>
  <c r="A88" i="22"/>
  <c r="A89" i="22"/>
  <c r="A90" i="22"/>
  <c r="A91" i="22"/>
  <c r="A92" i="22"/>
  <c r="A93" i="22"/>
  <c r="A95" i="22"/>
  <c r="A94" i="22"/>
  <c r="A96" i="22"/>
  <c r="A97" i="22"/>
  <c r="A98" i="22"/>
  <c r="A99" i="22"/>
  <c r="A100" i="22"/>
  <c r="A101" i="22"/>
  <c r="A102" i="22"/>
  <c r="A103" i="22"/>
  <c r="A104" i="22"/>
  <c r="A105" i="22"/>
  <c r="A106" i="22"/>
  <c r="A107" i="22"/>
  <c r="A108" i="22"/>
  <c r="A109" i="22"/>
  <c r="A110" i="22"/>
  <c r="A111" i="22"/>
  <c r="A112" i="22"/>
  <c r="A113" i="22"/>
  <c r="A114" i="22"/>
  <c r="A115" i="22"/>
  <c r="A116" i="22"/>
  <c r="A117" i="22"/>
  <c r="A118" i="22"/>
  <c r="A119" i="22"/>
  <c r="A120" i="22"/>
  <c r="A121" i="22"/>
  <c r="A122" i="22"/>
  <c r="A123" i="22"/>
  <c r="A124" i="22"/>
  <c r="A125" i="22"/>
  <c r="A126" i="22"/>
  <c r="A128" i="22"/>
  <c r="A129" i="22"/>
  <c r="A130" i="22"/>
  <c r="A131" i="22"/>
  <c r="A132" i="22"/>
  <c r="A134" i="22"/>
  <c r="A135" i="22"/>
  <c r="A136" i="22"/>
  <c r="A137" i="22"/>
  <c r="A138" i="22"/>
  <c r="A139" i="22"/>
  <c r="A140" i="22"/>
  <c r="A141" i="22"/>
  <c r="A142" i="22"/>
  <c r="A143" i="22"/>
  <c r="A144" i="22"/>
  <c r="A145" i="22"/>
  <c r="A146" i="22"/>
  <c r="A147" i="22"/>
  <c r="A148" i="22"/>
  <c r="A149" i="22"/>
  <c r="A150" i="22"/>
  <c r="A151" i="22"/>
  <c r="A152" i="22"/>
  <c r="A153" i="22"/>
  <c r="A154" i="22"/>
  <c r="A155" i="22"/>
  <c r="A156" i="22"/>
  <c r="A157" i="22"/>
  <c r="A158" i="22"/>
  <c r="A159" i="22"/>
  <c r="A160" i="22"/>
  <c r="A161" i="22"/>
  <c r="A162" i="22"/>
  <c r="A163" i="22"/>
  <c r="A164" i="22"/>
  <c r="A165" i="22"/>
  <c r="A166" i="22"/>
  <c r="A167" i="22"/>
  <c r="A168" i="22"/>
  <c r="A169" i="22"/>
  <c r="A170" i="22"/>
  <c r="A171" i="22"/>
  <c r="A172" i="22"/>
  <c r="A173" i="22"/>
  <c r="A174" i="22"/>
  <c r="A175" i="22"/>
  <c r="A176" i="22"/>
  <c r="A177" i="22"/>
  <c r="A178" i="22"/>
  <c r="A179" i="22"/>
  <c r="A180" i="22"/>
  <c r="A181" i="22"/>
  <c r="A182" i="22"/>
  <c r="A187" i="22"/>
  <c r="A188" i="22"/>
  <c r="A189" i="22"/>
  <c r="A190" i="22"/>
  <c r="A191" i="22"/>
  <c r="A192" i="22"/>
  <c r="A193" i="22"/>
  <c r="A194" i="22"/>
  <c r="A195" i="22"/>
  <c r="A196" i="22"/>
  <c r="A197" i="22"/>
  <c r="A198" i="22"/>
  <c r="A199" i="22"/>
  <c r="A200" i="22"/>
  <c r="A201" i="22"/>
  <c r="A202" i="22"/>
  <c r="A203" i="22"/>
  <c r="A204" i="22"/>
  <c r="A205" i="22"/>
  <c r="A206" i="22"/>
  <c r="A207" i="22"/>
  <c r="A208" i="22"/>
  <c r="A209" i="22"/>
  <c r="A210" i="22"/>
  <c r="A211" i="22"/>
  <c r="A212" i="22"/>
  <c r="A213" i="22"/>
  <c r="A214" i="22"/>
  <c r="A215" i="22"/>
  <c r="A216" i="22"/>
  <c r="A217" i="22"/>
  <c r="A218" i="22"/>
  <c r="A219" i="22"/>
  <c r="A220" i="22"/>
  <c r="A221" i="22"/>
  <c r="A222" i="22"/>
  <c r="A223" i="22"/>
  <c r="A224" i="22"/>
  <c r="A225" i="22"/>
  <c r="A226" i="22"/>
  <c r="A227" i="22"/>
  <c r="A228" i="22"/>
  <c r="A230" i="22"/>
  <c r="A231" i="22"/>
  <c r="A233" i="22"/>
  <c r="A234" i="22"/>
  <c r="A235" i="22"/>
  <c r="A236" i="22"/>
  <c r="A237" i="22"/>
  <c r="A239" i="22"/>
  <c r="A241" i="22"/>
  <c r="A242" i="22"/>
  <c r="A243" i="22"/>
  <c r="A244" i="22"/>
  <c r="A245" i="22"/>
  <c r="A246" i="22"/>
  <c r="A247" i="22"/>
  <c r="A248" i="22"/>
  <c r="A249" i="22"/>
  <c r="A250" i="22"/>
  <c r="A251" i="22"/>
  <c r="A252" i="22"/>
  <c r="A253" i="22"/>
  <c r="A254" i="22"/>
  <c r="A255" i="22"/>
  <c r="A256" i="22"/>
  <c r="A257" i="22"/>
  <c r="A258" i="22"/>
  <c r="A259" i="22"/>
  <c r="A260" i="22"/>
  <c r="A262" i="22"/>
  <c r="A263" i="22"/>
  <c r="A264" i="22"/>
  <c r="A265" i="22"/>
  <c r="A266" i="22"/>
  <c r="A267" i="22"/>
  <c r="A268" i="22"/>
  <c r="A270" i="22"/>
  <c r="A272" i="22"/>
  <c r="A273" i="22"/>
  <c r="A274" i="22"/>
  <c r="A275" i="22"/>
  <c r="A276" i="22"/>
  <c r="A277" i="22"/>
  <c r="A278" i="22"/>
  <c r="A279" i="22"/>
  <c r="A280" i="22"/>
  <c r="A281" i="22"/>
  <c r="A282" i="22"/>
  <c r="A283" i="22"/>
  <c r="A284" i="22"/>
  <c r="A285" i="22"/>
  <c r="A286" i="22"/>
  <c r="A287" i="22"/>
  <c r="A288" i="22"/>
  <c r="A289" i="22"/>
  <c r="A290" i="22"/>
  <c r="A291" i="22"/>
  <c r="A292" i="22"/>
  <c r="A293" i="22"/>
  <c r="A294" i="22"/>
  <c r="A295" i="22"/>
  <c r="A296" i="22"/>
  <c r="A297" i="22"/>
  <c r="A298" i="22"/>
  <c r="A299" i="22"/>
  <c r="A300" i="22"/>
  <c r="A301" i="22"/>
  <c r="A302" i="22"/>
  <c r="A303" i="22"/>
  <c r="A304" i="22"/>
  <c r="A305" i="22"/>
  <c r="A306" i="22"/>
  <c r="A307" i="22"/>
  <c r="A308" i="22"/>
  <c r="A309" i="22"/>
  <c r="A310" i="22"/>
  <c r="A311" i="22"/>
  <c r="A312" i="22"/>
  <c r="A313" i="22"/>
  <c r="A314" i="22"/>
  <c r="A315" i="22"/>
  <c r="A316" i="22"/>
  <c r="A317" i="22"/>
  <c r="A318" i="22"/>
  <c r="A319" i="22"/>
  <c r="A320" i="22"/>
  <c r="A321" i="22"/>
  <c r="A322" i="22"/>
  <c r="A323" i="22"/>
  <c r="A324" i="22"/>
  <c r="A325" i="22"/>
  <c r="A326" i="22"/>
  <c r="A327" i="22"/>
  <c r="A328" i="22"/>
  <c r="A329" i="22"/>
  <c r="A330" i="22"/>
  <c r="A331" i="22"/>
  <c r="A332" i="22"/>
  <c r="A333" i="22"/>
  <c r="A334" i="22"/>
  <c r="A335" i="22"/>
  <c r="A336" i="22"/>
  <c r="A337" i="22"/>
  <c r="A338" i="22"/>
  <c r="A339" i="22"/>
  <c r="A340" i="22"/>
  <c r="A341" i="22"/>
  <c r="A342" i="22"/>
  <c r="A343" i="22"/>
  <c r="A344" i="22"/>
  <c r="A345" i="22"/>
  <c r="A346" i="22"/>
  <c r="A347" i="22"/>
  <c r="A348" i="22"/>
  <c r="A350" i="22"/>
  <c r="A351" i="22"/>
  <c r="A352" i="22"/>
  <c r="A353" i="22"/>
  <c r="A354" i="22"/>
  <c r="A355" i="22"/>
  <c r="A356" i="22"/>
  <c r="A357" i="22"/>
  <c r="A358" i="22"/>
  <c r="A359" i="22"/>
  <c r="A360" i="22"/>
  <c r="A361" i="22"/>
  <c r="A362" i="22"/>
  <c r="A363" i="22"/>
  <c r="A364" i="22"/>
  <c r="A365" i="22"/>
  <c r="A366" i="22"/>
  <c r="A367" i="22"/>
  <c r="A368" i="22"/>
  <c r="A369" i="22"/>
  <c r="A370" i="22"/>
  <c r="A371" i="22"/>
  <c r="A373" i="22"/>
  <c r="A374" i="22"/>
  <c r="A375" i="22"/>
  <c r="A377" i="22"/>
  <c r="A378" i="22"/>
  <c r="A379" i="22"/>
  <c r="A381" i="22"/>
  <c r="A382" i="22"/>
  <c r="A383" i="22"/>
  <c r="A384" i="22"/>
  <c r="A385" i="22"/>
  <c r="A386" i="22"/>
  <c r="A387" i="22"/>
  <c r="A388" i="22"/>
  <c r="A389" i="22"/>
  <c r="A390" i="22"/>
  <c r="A391" i="22"/>
  <c r="A392" i="22"/>
  <c r="A393" i="22"/>
  <c r="A394" i="22"/>
  <c r="A395" i="22"/>
  <c r="A396" i="22"/>
  <c r="A397" i="22"/>
  <c r="A398" i="22"/>
  <c r="A399" i="22"/>
  <c r="A400" i="22"/>
  <c r="A401" i="22"/>
  <c r="A402" i="22"/>
  <c r="A403" i="22"/>
  <c r="A404" i="22"/>
  <c r="A405" i="22"/>
  <c r="A406" i="22"/>
  <c r="A407" i="22"/>
  <c r="A408" i="22"/>
  <c r="A409" i="22"/>
  <c r="A411" i="22"/>
  <c r="A412" i="22"/>
  <c r="A413" i="22"/>
  <c r="A414" i="22"/>
  <c r="A415" i="22"/>
  <c r="A416" i="22"/>
  <c r="A417" i="22"/>
  <c r="A419" i="22"/>
  <c r="A420" i="22"/>
  <c r="A421" i="22"/>
  <c r="A422" i="22"/>
  <c r="A423" i="22"/>
  <c r="A424" i="22"/>
  <c r="A425" i="22"/>
  <c r="A426" i="22"/>
  <c r="A427" i="22"/>
  <c r="A428" i="22"/>
  <c r="A429" i="22"/>
  <c r="A430" i="22"/>
  <c r="A431" i="22"/>
  <c r="A432" i="22"/>
  <c r="A433" i="22"/>
  <c r="A434" i="22"/>
  <c r="A435" i="22"/>
  <c r="A2" i="22"/>
  <c r="I50" i="23" l="1"/>
  <c r="I99" i="23"/>
  <c r="I100" i="23"/>
  <c r="I53" i="23"/>
  <c r="I98" i="23"/>
  <c r="I116" i="23"/>
  <c r="I170" i="23"/>
  <c r="I240" i="23"/>
  <c r="F257" i="23" l="1"/>
  <c r="B257" i="23"/>
  <c r="G257" i="23"/>
  <c r="H257" i="23"/>
  <c r="I2" i="23"/>
  <c r="I3" i="23"/>
  <c r="I4" i="23"/>
  <c r="I5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1" i="23"/>
  <c r="I52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105" i="23"/>
  <c r="I106" i="23"/>
  <c r="I107" i="23"/>
  <c r="I108" i="23"/>
  <c r="I109" i="23"/>
  <c r="I110" i="23"/>
  <c r="I111" i="23"/>
  <c r="I112" i="23"/>
  <c r="I113" i="23"/>
  <c r="I114" i="23"/>
  <c r="I115" i="23"/>
  <c r="I117" i="23"/>
  <c r="I118" i="23"/>
  <c r="I119" i="23"/>
  <c r="I120" i="23"/>
  <c r="I121" i="23"/>
  <c r="I122" i="23"/>
  <c r="I123" i="23"/>
  <c r="I124" i="23"/>
  <c r="I125" i="23"/>
  <c r="I126" i="23"/>
  <c r="I127" i="23"/>
  <c r="I128" i="23"/>
  <c r="I129" i="23"/>
  <c r="I130" i="23"/>
  <c r="I131" i="23"/>
  <c r="I132" i="23"/>
  <c r="I133" i="23"/>
  <c r="I136" i="23"/>
  <c r="I137" i="23"/>
  <c r="I138" i="23"/>
  <c r="I139" i="23"/>
  <c r="I140" i="23"/>
  <c r="I141" i="23"/>
  <c r="I142" i="23"/>
  <c r="I143" i="23"/>
  <c r="I144" i="23"/>
  <c r="I145" i="23"/>
  <c r="I146" i="23"/>
  <c r="I147" i="23"/>
  <c r="I148" i="23"/>
  <c r="I149" i="23"/>
  <c r="I150" i="23"/>
  <c r="I151" i="23"/>
  <c r="I152" i="23"/>
  <c r="I153" i="23"/>
  <c r="I154" i="23"/>
  <c r="I155" i="23"/>
  <c r="I156" i="23"/>
  <c r="I157" i="23"/>
  <c r="I158" i="23"/>
  <c r="I159" i="23"/>
  <c r="I160" i="23"/>
  <c r="I161" i="23"/>
  <c r="I162" i="23"/>
  <c r="I163" i="23"/>
  <c r="I164" i="23"/>
  <c r="I165" i="23"/>
  <c r="I166" i="23"/>
  <c r="I167" i="23"/>
  <c r="I168" i="23"/>
  <c r="I169" i="23"/>
  <c r="I171" i="23"/>
  <c r="I172" i="23"/>
  <c r="I173" i="23"/>
  <c r="I174" i="23"/>
  <c r="I175" i="23"/>
  <c r="I176" i="23"/>
  <c r="I177" i="23"/>
  <c r="I178" i="23"/>
  <c r="I179" i="23"/>
  <c r="I180" i="23"/>
  <c r="I181" i="23"/>
  <c r="I182" i="23"/>
  <c r="I183" i="23"/>
  <c r="I184" i="23"/>
  <c r="I185" i="23"/>
  <c r="I186" i="23"/>
  <c r="I187" i="23"/>
  <c r="I188" i="23"/>
  <c r="I189" i="23"/>
  <c r="I190" i="23"/>
  <c r="I191" i="23"/>
  <c r="I192" i="23"/>
  <c r="I193" i="23"/>
  <c r="I194" i="23"/>
  <c r="I195" i="23"/>
  <c r="I196" i="23"/>
  <c r="I197" i="23"/>
  <c r="I198" i="23"/>
  <c r="I199" i="23"/>
  <c r="I200" i="23"/>
  <c r="I201" i="23"/>
  <c r="I202" i="23"/>
  <c r="I203" i="23"/>
  <c r="I204" i="23"/>
  <c r="I205" i="23"/>
  <c r="I206" i="23"/>
  <c r="I207" i="23"/>
  <c r="I208" i="23"/>
  <c r="I209" i="23"/>
  <c r="I210" i="23"/>
  <c r="I211" i="23"/>
  <c r="I212" i="23"/>
  <c r="I213" i="23"/>
  <c r="I214" i="23"/>
  <c r="I215" i="23"/>
  <c r="I216" i="23"/>
  <c r="I217" i="23"/>
  <c r="I218" i="23"/>
  <c r="I219" i="23"/>
  <c r="I220" i="23"/>
  <c r="I221" i="23"/>
  <c r="I222" i="23"/>
  <c r="I223" i="23"/>
  <c r="I224" i="23"/>
  <c r="I225" i="23"/>
  <c r="I226" i="23"/>
  <c r="I227" i="23"/>
  <c r="I228" i="23"/>
  <c r="I229" i="23"/>
  <c r="I230" i="23"/>
  <c r="I231" i="23"/>
  <c r="I232" i="23"/>
  <c r="I233" i="23"/>
  <c r="I234" i="23"/>
  <c r="I236" i="23"/>
  <c r="I237" i="23"/>
  <c r="I238" i="23"/>
  <c r="I239" i="23"/>
  <c r="I242" i="23"/>
  <c r="I243" i="23"/>
  <c r="I244" i="23"/>
  <c r="I245" i="23"/>
  <c r="I246" i="23"/>
  <c r="I247" i="23"/>
  <c r="I248" i="23"/>
  <c r="I249" i="23"/>
  <c r="I250" i="23"/>
  <c r="I251" i="23"/>
  <c r="I252" i="23"/>
  <c r="I253" i="23"/>
  <c r="I254" i="23"/>
  <c r="I255" i="23"/>
  <c r="I256" i="23"/>
  <c r="C257" i="23" l="1"/>
  <c r="I257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<sst xmlns="http://schemas.openxmlformats.org/spreadsheetml/2006/main" count="6869" uniqueCount="927">
  <si>
    <t>code</t>
  </si>
  <si>
    <t>nom</t>
  </si>
  <si>
    <t>AGRI</t>
  </si>
  <si>
    <t>Agriculture</t>
  </si>
  <si>
    <t>BAR</t>
  </si>
  <si>
    <t>Bâtiment Résidentiel</t>
  </si>
  <si>
    <t>BAT</t>
  </si>
  <si>
    <t>Bâtiment Tertiaire</t>
  </si>
  <si>
    <t>IND</t>
  </si>
  <si>
    <t>Industrie</t>
  </si>
  <si>
    <t>RES</t>
  </si>
  <si>
    <t>Réseaux</t>
  </si>
  <si>
    <t>TRA</t>
  </si>
  <si>
    <t>Transport</t>
  </si>
  <si>
    <t>date_debut</t>
  </si>
  <si>
    <t>date_fin</t>
  </si>
  <si>
    <t>ZNI</t>
  </si>
  <si>
    <t>CPE</t>
  </si>
  <si>
    <t>Contrat de performance énergétique</t>
  </si>
  <si>
    <t>CFT</t>
  </si>
  <si>
    <t>CRC</t>
  </si>
  <si>
    <t>CRM</t>
  </si>
  <si>
    <t>CDP</t>
  </si>
  <si>
    <t>AGRI-EQ-101</t>
  </si>
  <si>
    <t>Double écran thermique</t>
  </si>
  <si>
    <t>AGRI-EQ-102</t>
  </si>
  <si>
    <t>Ecrans thermiques latéraux</t>
  </si>
  <si>
    <t>AGRI-EQ-104</t>
  </si>
  <si>
    <t>AGRI-EQ-105</t>
  </si>
  <si>
    <t>Isolation des parois de serre</t>
  </si>
  <si>
    <t>AGRI-EQ-107</t>
  </si>
  <si>
    <t>Stockage d’eau pour une serre bioclimatique</t>
  </si>
  <si>
    <t>AGRI-EQ-108</t>
  </si>
  <si>
    <t>Couverture performante de serre</t>
  </si>
  <si>
    <t>AGRI-EQ-109</t>
  </si>
  <si>
    <t>AGRI-EQ-110</t>
  </si>
  <si>
    <t>AGRI-SE-101</t>
  </si>
  <si>
    <t>AGRI-TH-101</t>
  </si>
  <si>
    <t>Dispositif de stockage d’eau chaude</t>
  </si>
  <si>
    <t>AGRI-TH-102</t>
  </si>
  <si>
    <t>Pré-refroidisseur de lait</t>
  </si>
  <si>
    <t>AGRI-TH-103</t>
  </si>
  <si>
    <t>AGRI-TH-104</t>
  </si>
  <si>
    <t>Récupérateur de chaleur sur tank à lait</t>
  </si>
  <si>
    <t>AGRI-TH-105</t>
  </si>
  <si>
    <t>Pompe à chaleur de type air/eau ou eau/eau</t>
  </si>
  <si>
    <t>AGRI-TH-108</t>
  </si>
  <si>
    <t>AGRI-TH-109</t>
  </si>
  <si>
    <t>Chaudière à haute performance énergétique pour serres horticoles</t>
  </si>
  <si>
    <t>AGRI-TH-110</t>
  </si>
  <si>
    <t>AGRI-TH-113</t>
  </si>
  <si>
    <t>AGRI-TH-116</t>
  </si>
  <si>
    <t>Déshumidificateur thermodynamique pour serres</t>
  </si>
  <si>
    <t>AGRI-TH-117</t>
  </si>
  <si>
    <t>Double tube de chauffage pour serres</t>
  </si>
  <si>
    <t>AGRI-TH-118</t>
  </si>
  <si>
    <t>Système de déshumidification avec air extérieur</t>
  </si>
  <si>
    <t>AGRI-TH-119</t>
  </si>
  <si>
    <t>AGRI-UT-101</t>
  </si>
  <si>
    <t>AGRI-UT-102</t>
  </si>
  <si>
    <t>AGRI-UT-103</t>
  </si>
  <si>
    <t>AGRI-UT-104</t>
  </si>
  <si>
    <t>Isolation de combles ou de toitures</t>
  </si>
  <si>
    <t>BAR-EN-101</t>
  </si>
  <si>
    <t>Isolation des murs</t>
  </si>
  <si>
    <t>BAR-EN-102</t>
  </si>
  <si>
    <t>Isolation d’un plancher</t>
  </si>
  <si>
    <t>BAR-EN-103</t>
  </si>
  <si>
    <t>BAR-EN-104</t>
  </si>
  <si>
    <t>Isolation des toitures terrasses</t>
  </si>
  <si>
    <t>BAR-EN-105</t>
  </si>
  <si>
    <t>BAR-EN-106</t>
  </si>
  <si>
    <t>Isolation des murs (France d’outre-mer)</t>
  </si>
  <si>
    <t>BAR-EN-107</t>
  </si>
  <si>
    <t>Fermeture isolante</t>
  </si>
  <si>
    <t>BAR-EN-108</t>
  </si>
  <si>
    <t>BAR-EN-109</t>
  </si>
  <si>
    <t>BAR-EN-110</t>
  </si>
  <si>
    <t>Lampe fluo-compacte de classe A</t>
  </si>
  <si>
    <t>BAR-EQ-101</t>
  </si>
  <si>
    <t>Lave-linge ménager de classe A++ ou A+++</t>
  </si>
  <si>
    <t>BAR-EQ-102</t>
  </si>
  <si>
    <t>Appareil de réfrigération ménager de classe A++ ou A+++</t>
  </si>
  <si>
    <t>BAR-EQ-103</t>
  </si>
  <si>
    <t>Luminaire à modules LED avec dispositif de contrôle pour les parties communes</t>
  </si>
  <si>
    <t>BAR-EQ-110</t>
  </si>
  <si>
    <t>BAR-EQ-111</t>
  </si>
  <si>
    <t>Systèmes hydroéconomes (France métropolitaine)</t>
  </si>
  <si>
    <t>BAR-EQ-112</t>
  </si>
  <si>
    <t>Dispositif d’affichage et d’interprétation des consommations pour un logement chauffé à l’électricité</t>
  </si>
  <si>
    <t>BAR-EQ-113</t>
  </si>
  <si>
    <t>Dispositif d’affichage et d’interprétation des consommations d’énergie pour un logement chauffé au combustible</t>
  </si>
  <si>
    <t>BAR-EQ-114</t>
  </si>
  <si>
    <t>BAR-EQ-115</t>
  </si>
  <si>
    <t>Réglage des organes d’équilibrage d’une installation de chauffage à eau chaude</t>
  </si>
  <si>
    <t>BAR-SE-104</t>
  </si>
  <si>
    <t>BAR-SE-105</t>
  </si>
  <si>
    <t>BAR-SE-107</t>
  </si>
  <si>
    <t>BAR-TH-101</t>
  </si>
  <si>
    <t>BAR-TH-102</t>
  </si>
  <si>
    <t>BAR-TH-104</t>
  </si>
  <si>
    <t>BAR-TH-106</t>
  </si>
  <si>
    <t>BAR-TH-107</t>
  </si>
  <si>
    <t>BAR-TH-107-SE</t>
  </si>
  <si>
    <t>BAR-TH-110</t>
  </si>
  <si>
    <t>Régulation par sonde de température extérieure</t>
  </si>
  <si>
    <t>BAR-TH-111</t>
  </si>
  <si>
    <t>Appareil indépendant de chauffage au bois</t>
  </si>
  <si>
    <t>BAR-TH-112</t>
  </si>
  <si>
    <t>Chaudière biomasse individuelle</t>
  </si>
  <si>
    <t>BAR-TH-113</t>
  </si>
  <si>
    <t>BAR-TH-115</t>
  </si>
  <si>
    <t>BAR-TH-116</t>
  </si>
  <si>
    <t>Robinet thermostatique</t>
  </si>
  <si>
    <t>BAR-TH-117</t>
  </si>
  <si>
    <t>BAR-TH-118</t>
  </si>
  <si>
    <t>BAR-TH-121</t>
  </si>
  <si>
    <t>Récupérateur de chaleur à condensation</t>
  </si>
  <si>
    <t>BAR-TH-122</t>
  </si>
  <si>
    <t>Optimiseur de relance en chauffage collectif</t>
  </si>
  <si>
    <t>BAR-TH-123</t>
  </si>
  <si>
    <t>BAR-TH-124</t>
  </si>
  <si>
    <t>BAR-TH-125</t>
  </si>
  <si>
    <t>Ventilation mécanique simple flux hygroréglable (France métropolitaine)</t>
  </si>
  <si>
    <t>BAR-TH-127</t>
  </si>
  <si>
    <t>Pompe à chaleur de type air/air</t>
  </si>
  <si>
    <t>BAR-TH-129</t>
  </si>
  <si>
    <t>BAR-TH-130</t>
  </si>
  <si>
    <t>BAR-TH-131</t>
  </si>
  <si>
    <t>BAR-TH-135</t>
  </si>
  <si>
    <t>BAR-TH-137</t>
  </si>
  <si>
    <t>Système de variation électronique de vitesse sur une pompe</t>
  </si>
  <si>
    <t>BAR-TH-139</t>
  </si>
  <si>
    <t>Climatiseur performant (France d'outre-mer)</t>
  </si>
  <si>
    <t>BAR-TH-141</t>
  </si>
  <si>
    <t>BAR-TH-143</t>
  </si>
  <si>
    <t>BAR-TH-145</t>
  </si>
  <si>
    <t>Chauffe-eau thermodynamique à accumulation</t>
  </si>
  <si>
    <t>BAR-TH-148</t>
  </si>
  <si>
    <t>Pompe à chaleur collective à absorption de type air/eau ou eau/eau</t>
  </si>
  <si>
    <t>BAR-TH-150</t>
  </si>
  <si>
    <t>Ventilation hybride hygroréglable (France métropolitaine)</t>
  </si>
  <si>
    <t>BAR-TH-155</t>
  </si>
  <si>
    <t>BAR-TH-158</t>
  </si>
  <si>
    <t>Pompe à chaleur hybride individuelle</t>
  </si>
  <si>
    <t>BAR-TH-159</t>
  </si>
  <si>
    <t>BAR-TH-160</t>
  </si>
  <si>
    <t>Isolation de points singuliers d’un réseau</t>
  </si>
  <si>
    <t>BAR-TH-161</t>
  </si>
  <si>
    <t>BAR-TH-162</t>
  </si>
  <si>
    <t>BAR-TH-163</t>
  </si>
  <si>
    <t>BAR-TH-164</t>
  </si>
  <si>
    <t>Chaudière biomasse collective</t>
  </si>
  <si>
    <t>BAR-TH-165</t>
  </si>
  <si>
    <t>BAR-TH-166</t>
  </si>
  <si>
    <t>BAR-TH-167</t>
  </si>
  <si>
    <t>BAR-TH-168</t>
  </si>
  <si>
    <t>BAT-EN-101</t>
  </si>
  <si>
    <t>BAT-EN-102</t>
  </si>
  <si>
    <t>BAT-EN-103</t>
  </si>
  <si>
    <t>BAT-EN-104</t>
  </si>
  <si>
    <t>Isolation de combles ou de toitures (France d’outre-mer)</t>
  </si>
  <si>
    <t>BAT-EN-106</t>
  </si>
  <si>
    <t>BAT-EN-107</t>
  </si>
  <si>
    <t>BAT-EN-108</t>
  </si>
  <si>
    <t>BAT-EN-109</t>
  </si>
  <si>
    <t>BAT-EN-110</t>
  </si>
  <si>
    <t>BAT-EN-111</t>
  </si>
  <si>
    <t>Revêtements réflectifs en toiture</t>
  </si>
  <si>
    <t>BAT-EN-112</t>
  </si>
  <si>
    <t>BAT-EQ-111</t>
  </si>
  <si>
    <t>BAT-EQ-114</t>
  </si>
  <si>
    <t>BAT-EQ-116</t>
  </si>
  <si>
    <t>BAT-EQ-117</t>
  </si>
  <si>
    <t>BAT-EQ-123</t>
  </si>
  <si>
    <t>Fermeture des meubles frigorifiques de vente à température positive</t>
  </si>
  <si>
    <t>BAT-EQ-124</t>
  </si>
  <si>
    <t>Fermeture des meubles frigorifiques de vente à température négative</t>
  </si>
  <si>
    <t>BAT-EQ-125</t>
  </si>
  <si>
    <t>Lampe ou luminaire à modules LED pour l’éclairage d’accentuation</t>
  </si>
  <si>
    <t>BAT-EQ-126</t>
  </si>
  <si>
    <t>Luminaire d’éclairage général à modules LED</t>
  </si>
  <si>
    <t>BAT-EQ-127</t>
  </si>
  <si>
    <t>BAT-EQ-129</t>
  </si>
  <si>
    <t>BAT-EQ-130</t>
  </si>
  <si>
    <t>Conduits de lumière naturelle</t>
  </si>
  <si>
    <t>BAT-EQ-131</t>
  </si>
  <si>
    <t>Tubes à LED à éclairage hémisphérique</t>
  </si>
  <si>
    <t>BAT-EQ-132</t>
  </si>
  <si>
    <t>BAT-EQ-133</t>
  </si>
  <si>
    <t>BAT-EQ-134</t>
  </si>
  <si>
    <t>BAT-SE-103</t>
  </si>
  <si>
    <t>BAT-SE-104</t>
  </si>
  <si>
    <t>BAT-TH-102</t>
  </si>
  <si>
    <t>BAT-TH-103</t>
  </si>
  <si>
    <t>BAT-TH-104</t>
  </si>
  <si>
    <t>BAT-TH-105</t>
  </si>
  <si>
    <t>BAT-TH-106</t>
  </si>
  <si>
    <t>BAT-TH-108</t>
  </si>
  <si>
    <t>BAT-TH-109</t>
  </si>
  <si>
    <t>BAT-TH-110</t>
  </si>
  <si>
    <t>BAT-TH-111</t>
  </si>
  <si>
    <t>BAT-TH-112</t>
  </si>
  <si>
    <t>BAT-TH-113</t>
  </si>
  <si>
    <t>Climatiseur performant (France d'outre mer)</t>
  </si>
  <si>
    <t>BAT-TH-115</t>
  </si>
  <si>
    <t>BAT-TH-116</t>
  </si>
  <si>
    <t>BAT-TH-119</t>
  </si>
  <si>
    <t>Chauffe-eau solaire (France d'outre mer)</t>
  </si>
  <si>
    <t>BAT-TH-121</t>
  </si>
  <si>
    <t>BAT-TH-122</t>
  </si>
  <si>
    <t>BAT-TH-125</t>
  </si>
  <si>
    <t>BAT-TH-126</t>
  </si>
  <si>
    <t>Raccordement d'un bâtiment tertiaire à un réseau de chaleur</t>
  </si>
  <si>
    <t>BAT-TH-127</t>
  </si>
  <si>
    <t>BAT-TH-134</t>
  </si>
  <si>
    <t>BAT-TH-135</t>
  </si>
  <si>
    <t>BAT-TH-139</t>
  </si>
  <si>
    <t>Pompe à chaleur à absorption de type air/eau ou eau/eau</t>
  </si>
  <si>
    <t>BAT-TH-140</t>
  </si>
  <si>
    <t>Pompe à chaleur à moteur gaz de type air/eau</t>
  </si>
  <si>
    <t>BAT-TH-141</t>
  </si>
  <si>
    <t>Système de déstratification d’air</t>
  </si>
  <si>
    <t>BAT-TH-142</t>
  </si>
  <si>
    <t>Ventilo-convecteurs haute performance</t>
  </si>
  <si>
    <t>BAT-TH-143</t>
  </si>
  <si>
    <t>BAT-TH-145</t>
  </si>
  <si>
    <t>BAT-TH-146</t>
  </si>
  <si>
    <t>BAT-TH-153</t>
  </si>
  <si>
    <t>BAT-TH-154</t>
  </si>
  <si>
    <t>BAT-TH-155</t>
  </si>
  <si>
    <t>BAT-TH-156</t>
  </si>
  <si>
    <t>BAT-TH-157</t>
  </si>
  <si>
    <t>BAT-TH-158</t>
  </si>
  <si>
    <t>BAT-TH-159</t>
  </si>
  <si>
    <t>Dé-stratificateur ou brasseur d'air</t>
  </si>
  <si>
    <t>IND-BA-110</t>
  </si>
  <si>
    <t>IND-BA-112</t>
  </si>
  <si>
    <t>IND-BA-113</t>
  </si>
  <si>
    <t>IND-BA-114</t>
  </si>
  <si>
    <t>IND-BA-115</t>
  </si>
  <si>
    <t>Luminaires à modules LED</t>
  </si>
  <si>
    <t>IND-BA-116</t>
  </si>
  <si>
    <t>Chauffage décentralisé performant</t>
  </si>
  <si>
    <t>IND-BA-117</t>
  </si>
  <si>
    <t>IND-EN-101</t>
  </si>
  <si>
    <t>IND-EN-102</t>
  </si>
  <si>
    <t>IND-UT-102</t>
  </si>
  <si>
    <t>IND-UT-103</t>
  </si>
  <si>
    <t>IND-UT-104</t>
  </si>
  <si>
    <t>IND-UT-105</t>
  </si>
  <si>
    <t>Moteur haut rendement de classe IE2</t>
  </si>
  <si>
    <t>IND-UT-112</t>
  </si>
  <si>
    <t>IND-UT-113</t>
  </si>
  <si>
    <t>IND-UT-114</t>
  </si>
  <si>
    <t>Système de régulation sur un groupe de production de froid permettant d’avoir une basse pression flottante</t>
  </si>
  <si>
    <t>IND-UT-115</t>
  </si>
  <si>
    <t>IND-UT-116</t>
  </si>
  <si>
    <t>IND-UT-117</t>
  </si>
  <si>
    <t>IND-UT-118</t>
  </si>
  <si>
    <t>IND-UT-120</t>
  </si>
  <si>
    <t>Matelas pour l’isolation de points singuliers</t>
  </si>
  <si>
    <t>IND-UT-121</t>
  </si>
  <si>
    <t>Sécheur d'air comprimé à adsorption utilisant un apport calorifique pour sa régénération</t>
  </si>
  <si>
    <t>IND-UT-122</t>
  </si>
  <si>
    <t>Moteur premium de classe IE3</t>
  </si>
  <si>
    <t>IND-UT-123</t>
  </si>
  <si>
    <t>IND-UT-124</t>
  </si>
  <si>
    <t>IND-UT-125</t>
  </si>
  <si>
    <t>Système de transmission performant</t>
  </si>
  <si>
    <t>IND-UT-127</t>
  </si>
  <si>
    <t>Presse à injecter tout électrique ou hybride</t>
  </si>
  <si>
    <t>IND-UT-129</t>
  </si>
  <si>
    <t>IND-UT-130</t>
  </si>
  <si>
    <t>IND-UT-131</t>
  </si>
  <si>
    <t>Moteur asynchrone de classe IE4</t>
  </si>
  <si>
    <t>IND-UT-132</t>
  </si>
  <si>
    <t>IND-UT-133</t>
  </si>
  <si>
    <t>IND-UT-134</t>
  </si>
  <si>
    <t>IND-UT-135</t>
  </si>
  <si>
    <t>Systèmes moto-régulés</t>
  </si>
  <si>
    <t>IND-UT-136</t>
  </si>
  <si>
    <t>RES-CH-101</t>
  </si>
  <si>
    <t>Réhabilitation d’un poste de livraison de chaleur d’un bâtiment tertiaire</t>
  </si>
  <si>
    <t>RES-CH-103</t>
  </si>
  <si>
    <t>Réhabilitation d’un poste de livraison de chaleur d’un bâtiment résidentiel</t>
  </si>
  <si>
    <t>RES-CH-104</t>
  </si>
  <si>
    <t>RES-CH-105</t>
  </si>
  <si>
    <t>RES-CH-106</t>
  </si>
  <si>
    <t>RES-CH-107</t>
  </si>
  <si>
    <t>RES-CH-108</t>
  </si>
  <si>
    <t>RES-EC-101</t>
  </si>
  <si>
    <t>RES-EC-102</t>
  </si>
  <si>
    <t>RES-EC-103</t>
  </si>
  <si>
    <t>Rénovation d’éclairage extérieur</t>
  </si>
  <si>
    <t>RES-EC-104</t>
  </si>
  <si>
    <t>RES-EC-107</t>
  </si>
  <si>
    <t>TRA-EQ-101</t>
  </si>
  <si>
    <t>TRA-EQ-103</t>
  </si>
  <si>
    <t>TRA-EQ-104</t>
  </si>
  <si>
    <t>TRA-EQ-106</t>
  </si>
  <si>
    <t>TRA-EQ-107</t>
  </si>
  <si>
    <t>Wagon d'autoroute ferroviaire</t>
  </si>
  <si>
    <t>TRA-EQ-108</t>
  </si>
  <si>
    <t>Barge fluviale</t>
  </si>
  <si>
    <t>TRA-EQ-109</t>
  </si>
  <si>
    <t>Automoteur fluvial</t>
  </si>
  <si>
    <t>TRA-EQ-110</t>
  </si>
  <si>
    <t>TRA-EQ-111</t>
  </si>
  <si>
    <t>TRA-EQ-113</t>
  </si>
  <si>
    <t>TRA-EQ-114</t>
  </si>
  <si>
    <t>Véhicules de transport de marchandises optimisé</t>
  </si>
  <si>
    <t>TRA-EQ-115</t>
  </si>
  <si>
    <t>TRA-EQ-117</t>
  </si>
  <si>
    <t>TRA-EQ-118</t>
  </si>
  <si>
    <t>TRA-EQ-119</t>
  </si>
  <si>
    <t>TRA-EQ-120</t>
  </si>
  <si>
    <t>Vélo à assistance électrique</t>
  </si>
  <si>
    <t>TRA-EQ-121</t>
  </si>
  <si>
    <t>Simulateur de conduite</t>
  </si>
  <si>
    <t>TRA-EQ-123</t>
  </si>
  <si>
    <t>TRA-EQ-124</t>
  </si>
  <si>
    <t>« Stop &amp; Start » pour véhicules ferroviaires</t>
  </si>
  <si>
    <t>TRA-EQ-125</t>
  </si>
  <si>
    <t>TRA-EQ-126</t>
  </si>
  <si>
    <t>TRA-SE-101</t>
  </si>
  <si>
    <t>TRA-SE-102</t>
  </si>
  <si>
    <t>Station de gonflage des pneumatiques</t>
  </si>
  <si>
    <t>TRA-SE-104</t>
  </si>
  <si>
    <t>Recreusage des pneumatiques</t>
  </si>
  <si>
    <t>TRA-SE-105</t>
  </si>
  <si>
    <t>TRA-SE-106</t>
  </si>
  <si>
    <t>Carénage sur une unité de transport fluvial</t>
  </si>
  <si>
    <t>TRA-SE-107</t>
  </si>
  <si>
    <t>TRA-SE-108</t>
  </si>
  <si>
    <t>TRA-SE-109</t>
  </si>
  <si>
    <t>TRA-SE-110</t>
  </si>
  <si>
    <t>TRA-SE-111</t>
  </si>
  <si>
    <t>Service d’autopartage en boucle</t>
  </si>
  <si>
    <t>TRA-SE-112</t>
  </si>
  <si>
    <t>TRA-SE-113</t>
  </si>
  <si>
    <t>secteur</t>
  </si>
  <si>
    <t>Fenêtre ou porte-fenêtre complète avec vitrage isolant</t>
  </si>
  <si>
    <t>Réduction des apports solaires par la toiture (France d'outre-mer)</t>
  </si>
  <si>
    <t>Fenêtre ou porte-fenêtre complète avec vitrage pariétodynamique</t>
  </si>
  <si>
    <t>Dispositif d’affichage et d’interprétation des consommations d’énergie</t>
  </si>
  <si>
    <t>Contrat de Performance Energétique Services (CPE Services)</t>
  </si>
  <si>
    <t>Abaissement de la température de retour vers un réseau de chaleur</t>
  </si>
  <si>
    <t>Chauffe-eau solaire individuel (France métropolitaine)</t>
  </si>
  <si>
    <t>Chauffe-eau solaire collectif (France métropolitaine)</t>
  </si>
  <si>
    <t>Chaudière individuelle à haute performance énergétique</t>
  </si>
  <si>
    <t>Chaudière collective haute performance énergétique</t>
  </si>
  <si>
    <t>Chaudière collective haute performance énergétique avec contrat assurant la conduite de l’installation</t>
  </si>
  <si>
    <t>Radiateur basse température pour un chauffage central</t>
  </si>
  <si>
    <t>Chauffe-eau solaire individuel (France d'outre mer)</t>
  </si>
  <si>
    <t>Système de ventilation double flux autoréglable ou modulé à haute performance (France métropolitaine)</t>
  </si>
  <si>
    <t>Surperformance énergétique pour un bâtiment neuf (France métropolitaine)</t>
  </si>
  <si>
    <t>Chauffe-eau solaire collectif (France d'outre mer)</t>
  </si>
  <si>
    <t>Raccordement d'un bâtiment résidentiel à un réseau de chaleur</t>
  </si>
  <si>
    <t>Système solaire combiné (France métropolitaine)</t>
  </si>
  <si>
    <t>Rénovation globale d’un bâtiment résidentiel (France métropolitaine)</t>
  </si>
  <si>
    <t>Émetteur électrique à régulation électronique à fonctions avancées</t>
  </si>
  <si>
    <t>Isolation d’un réseau hydraulique de chauffage ou d’eau chaude sanitaire</t>
  </si>
  <si>
    <t>Système énergétique comportant des capteurs solaires photovoltaïques et thermiques à circulation d’eau (France métropolitaine)</t>
  </si>
  <si>
    <t>Conduit d’évacuation des produits de combustion</t>
  </si>
  <si>
    <t>Rénovation globale d'une maison individuelle (France métropolitaine)</t>
  </si>
  <si>
    <t>Pompe à chaleur collective de type air/eau ou eau/eau</t>
  </si>
  <si>
    <t>Chauffe-bain individuel à haut rendement ou à condensation
(France métropolitaine)</t>
  </si>
  <si>
    <t>Dispositif solaire thermique (France métropolitaine)</t>
  </si>
  <si>
    <t>metropole</t>
  </si>
  <si>
    <t>Plancher chauffant hydraulique à basse température</t>
  </si>
  <si>
    <t>Système de régulation par programmation d’intermittence</t>
  </si>
  <si>
    <t>Système de récupération de chaleur sur une tour aéroréfrigérante</t>
  </si>
  <si>
    <t>Système de récupération de chaleur sur un groupe de production de froid</t>
  </si>
  <si>
    <t>Système de régulation de tension en éclairage extérieur</t>
  </si>
  <si>
    <t>Hélice avec tuyère sur une unité de transport fluvial</t>
  </si>
  <si>
    <t>Système de récupération de chaleur sur un groupe de production de froid hors tanks à lait</t>
  </si>
  <si>
    <t>Échangeur récupérateur de chaleur air/air dans un bâtiment d’élevage de volailles</t>
  </si>
  <si>
    <t>Système de comptage individuel d’énergie de chauffage</t>
  </si>
  <si>
    <t>Meuble frigorifique de vente performant avec groupe de production de froid intégré</t>
  </si>
  <si>
    <t>Brûleur micromodulant sur chaudière industrielle</t>
  </si>
  <si>
    <t>Brûleur avec dispositif de récupération de chaleur sur un four industriel</t>
  </si>
  <si>
    <t>Système électronique de pilotage d’un moteur électrique avec récupération d’énergie</t>
  </si>
  <si>
    <t>A14-1</t>
  </si>
  <si>
    <t>A28-1</t>
  </si>
  <si>
    <t>A32-1</t>
  </si>
  <si>
    <t>A19-1</t>
  </si>
  <si>
    <t>A15-1</t>
  </si>
  <si>
    <t>A16-1</t>
  </si>
  <si>
    <t>A27-2</t>
  </si>
  <si>
    <t>A35-3</t>
  </si>
  <si>
    <t>A35-2</t>
  </si>
  <si>
    <t>A17-1</t>
  </si>
  <si>
    <t>A24-2</t>
  </si>
  <si>
    <t>A22-2</t>
  </si>
  <si>
    <t>A23-1</t>
  </si>
  <si>
    <t>A29-2</t>
  </si>
  <si>
    <t>A18-2</t>
  </si>
  <si>
    <t>A20-3</t>
  </si>
  <si>
    <t>A24-1</t>
  </si>
  <si>
    <t>A35-1</t>
  </si>
  <si>
    <t>A21-2</t>
  </si>
  <si>
    <t>A26-3</t>
  </si>
  <si>
    <t>A15-2</t>
  </si>
  <si>
    <t>A37-1</t>
  </si>
  <si>
    <t>BAR-SE-108</t>
  </si>
  <si>
    <t>A23-2</t>
  </si>
  <si>
    <t>A20-2</t>
  </si>
  <si>
    <t>A32-2</t>
  </si>
  <si>
    <t>A17-2</t>
  </si>
  <si>
    <t>A27-3</t>
  </si>
  <si>
    <t>A26-1</t>
  </si>
  <si>
    <t>A25-1</t>
  </si>
  <si>
    <t>A30-1</t>
  </si>
  <si>
    <t>A31-1</t>
  </si>
  <si>
    <t>A34-1</t>
  </si>
  <si>
    <t>BAR-TH-169</t>
  </si>
  <si>
    <t>A22-1</t>
  </si>
  <si>
    <t>A25-2</t>
  </si>
  <si>
    <t>A28-2</t>
  </si>
  <si>
    <t>A19-2</t>
  </si>
  <si>
    <t>A31-2</t>
  </si>
  <si>
    <t>A28-3</t>
  </si>
  <si>
    <t>A27-1</t>
  </si>
  <si>
    <t>A35-4</t>
  </si>
  <si>
    <t>A32-3</t>
  </si>
  <si>
    <t>A34-2</t>
  </si>
  <si>
    <t>A28-4</t>
  </si>
  <si>
    <t>A32-5</t>
  </si>
  <si>
    <t>TRA-SE-114</t>
  </si>
  <si>
    <t>TRA-SE-115</t>
  </si>
  <si>
    <t>TRA-SE-116</t>
  </si>
  <si>
    <t>A38-1</t>
  </si>
  <si>
    <t>A40-2</t>
  </si>
  <si>
    <t>A33-3</t>
  </si>
  <si>
    <t>A39-4</t>
  </si>
  <si>
    <t>A39-2</t>
  </si>
  <si>
    <t>A36-4</t>
  </si>
  <si>
    <t>A39-5</t>
  </si>
  <si>
    <t>A37-2</t>
  </si>
  <si>
    <t>A39-3</t>
  </si>
  <si>
    <t>A33-4</t>
  </si>
  <si>
    <t>A48-1</t>
  </si>
  <si>
    <t>A41-3</t>
  </si>
  <si>
    <t>A46-3</t>
  </si>
  <si>
    <t>A36-3</t>
  </si>
  <si>
    <t>A40-4</t>
  </si>
  <si>
    <t>A45-3</t>
  </si>
  <si>
    <t>A51-5</t>
  </si>
  <si>
    <t>A41-2</t>
  </si>
  <si>
    <t>A44-3</t>
  </si>
  <si>
    <t>A50-4</t>
  </si>
  <si>
    <t>A50-3</t>
  </si>
  <si>
    <t>A38-2</t>
  </si>
  <si>
    <t>A36-2</t>
  </si>
  <si>
    <t>A40-1</t>
  </si>
  <si>
    <t>A46-1</t>
  </si>
  <si>
    <t>A33-2</t>
  </si>
  <si>
    <t>A38-3</t>
  </si>
  <si>
    <t>A46-4</t>
  </si>
  <si>
    <t>A45-4</t>
  </si>
  <si>
    <t>A50-2</t>
  </si>
  <si>
    <t>A42-2</t>
  </si>
  <si>
    <t>A40-3</t>
  </si>
  <si>
    <t>A37-3</t>
  </si>
  <si>
    <t>A37-6</t>
  </si>
  <si>
    <t>A43-1</t>
  </si>
  <si>
    <t>A47-1</t>
  </si>
  <si>
    <t>A49-1</t>
  </si>
  <si>
    <t>id</t>
  </si>
  <si>
    <t>Lampe à LED de classe A+ (&lt; 01/10/2017)
Lampe de classe A++
(&gt; 01/10/2017)</t>
  </si>
  <si>
    <t>Système de confinement des allées froides et allées chaudes dans un Data Center</t>
  </si>
  <si>
    <t>Récupération instantanée de chaleur sur
eaux grises</t>
  </si>
  <si>
    <t>Covoiturage de longue distance</t>
  </si>
  <si>
    <t>Covoiturage de courte distance</t>
  </si>
  <si>
    <t>Fret ferroviaire</t>
  </si>
  <si>
    <t>versions</t>
  </si>
  <si>
    <t>Coup de pouce Chauffage des bâtiments résidentiels collectifs et tertiaires</t>
  </si>
  <si>
    <t>Coup de pouce Rénovation performante de bâtiment résidentiel collectif</t>
  </si>
  <si>
    <t>Coup de pouce Rénovation performante d'une maison individuelle</t>
  </si>
  <si>
    <t>Coup de pouce Chauffage</t>
  </si>
  <si>
    <t>Total</t>
  </si>
  <si>
    <t>Pompe à chaleur collective de type air/eau ou eau/eau pour l’eau chaude sanitaire</t>
  </si>
  <si>
    <t>Isolation d’un réseau hydraulique d’eau chaude sanitaire</t>
  </si>
  <si>
    <t>Désembouage d’un réseau hydraulique individuel de chauffage en France métropolitaine</t>
  </si>
  <si>
    <t>Isolation d’un réseau hydraulique de chauffage</t>
  </si>
  <si>
    <t>EN</t>
  </si>
  <si>
    <t>EQ</t>
  </si>
  <si>
    <t>SE</t>
  </si>
  <si>
    <t>TH</t>
  </si>
  <si>
    <t>Module d’intégration de température installé sur un ordinateur climatique</t>
  </si>
  <si>
    <t>version</t>
  </si>
  <si>
    <t/>
  </si>
  <si>
    <t>Stop &amp; Start pour véhicules agricoles à moteur</t>
  </si>
  <si>
    <t>Protections des baies contre le rayonnement solaire (France d’outre-mer)</t>
  </si>
  <si>
    <t>Éclairage LED pour meubles frigorifiques verticaux</t>
  </si>
  <si>
    <t>Optimiseur de relance en chauffage collectif comprenant une fonction auto-adaptative</t>
  </si>
  <si>
    <t>Pompe à chaleur réversible de type air/air</t>
  </si>
  <si>
    <t>Système de récupération de chaleur sur un compresseur d’air</t>
  </si>
  <si>
    <t>Économiseur sur les effluents gazeux d’une chaudière de production de vapeur</t>
  </si>
  <si>
    <t>Compresseur d’air basse pression à vis ou centrifuge</t>
  </si>
  <si>
    <t>Isolation thermique des parois planes ou cylindriques sur des installations industrielles (France métropolitaine)</t>
  </si>
  <si>
    <t>Télématique embarquée pour le suivi de la conduite d’un véhicule</t>
  </si>
  <si>
    <t>Formation d’un chauffeur de transport à la conduite économe</t>
  </si>
  <si>
    <t>Séchage solaire par insufflation des produits et co-produits agricoles et forestiers utilisant des panneaux solaires hybrides</t>
  </si>
  <si>
    <t>Contrôle et préconisations de réglage du moteur d’un tracteur</t>
  </si>
  <si>
    <t>Récupérateur de chaleur à condensation pour serres horticoles</t>
  </si>
  <si>
    <t>Récupération de chaleur fatale issue d’un procédé industriel pour le chauffage d’une serre ou d’un bâtiment d’élevage</t>
  </si>
  <si>
    <t>Moto-variateur synchrone à aimants permanents ou à reluctance</t>
  </si>
  <si>
    <t>Système de variation électronique de vitesse sur un moteur asynchrone</t>
  </si>
  <si>
    <t>Système de régulation sur un groupe de production de froid permettant d’avoir une haute pression flottante</t>
  </si>
  <si>
    <t>Réduction des apports solaires par la toiture (France d'outre mer)</t>
  </si>
  <si>
    <t>Luminaires à modules LED pour surfaces commerciales</t>
  </si>
  <si>
    <t>Lampe à LED de classe A+ (France d’outre- mer)</t>
  </si>
  <si>
    <t>Lanterneaux d’éclairage zénithal (France Métropolitaine)</t>
  </si>
  <si>
    <t>Système de condensation frigorifique à haute efficacité</t>
  </si>
  <si>
    <t>Ventilation mécanique simple flux à débit d’air constant ou modulé</t>
  </si>
  <si>
    <t>Système de régulation sur un groupe de production de froid permettant d’avoir une haute pression flottante (France métropolitaine)</t>
  </si>
  <si>
    <t>Système de régulation sur un groupe de production de froid permettant d’avoir une haute pression flottante (France d’outre-mer)</t>
  </si>
  <si>
    <t>Système de régulation sur un groupe de production de froid permettant d’avoir une basse pression flottante (France métropolitaine)</t>
  </si>
  <si>
    <t>Raccordement d’un bâtiment tertiaire à un réseau de froid</t>
  </si>
  <si>
    <t>Séquenceur électronique pour le pilotage d’une centrale de production d’air comprimé</t>
  </si>
  <si>
    <t>Traitement d’eau performant sur chaudière de production de vapeur</t>
  </si>
  <si>
    <t>Condenseur sur les effluents gazeux d’une chaudière de production de vapeur</t>
  </si>
  <si>
    <t>Système de mesurage d’indicateurs de performance énergétique</t>
  </si>
  <si>
    <t>Freecooling par eau de refroidissement en substitution d'un groupe froid</t>
  </si>
  <si>
    <t>Valorisation de chaleur de récupération en réseau (France métropolitaine)</t>
  </si>
  <si>
    <t>Passage d'un réseau de chaleur en basse température</t>
  </si>
  <si>
    <t>Isolation de points singuliers sur un réseau de chaleur</t>
  </si>
  <si>
    <t>Système de maîtrise de la puissance réactive en éclairage extérieur</t>
  </si>
  <si>
    <t>Système de variation de puissance en éclairage extérieur</t>
  </si>
  <si>
    <t>Unité de transport intermodal pour le transport combiné rail-route</t>
  </si>
  <si>
    <t>Lubrifiant économiseur d’énergie pour véhicules légers</t>
  </si>
  <si>
    <t>Pneus de véhicules légers à basse résistance au roulement</t>
  </si>
  <si>
    <t>Unité de transport intermodal pour le transport combiné fluvial-route</t>
  </si>
  <si>
    <t>Lubrifiant économiseur d’énergie pour des véhicules de transport de personnes ou de marchandises</t>
  </si>
  <si>
    <t>Remplacement de véhicules par des véhicules neufs performants dans une flotte professionnelle</t>
  </si>
  <si>
    <t>Remplacement de véhicules par des véhicules neufs performants pour les particuliers ou les collectivités</t>
  </si>
  <si>
    <t>Lubrifiant économiseur d’énergie pour la pêche professionnelle</t>
  </si>
  <si>
    <t>Optimisation de la combustion et de la propreté des moteurs Diesel</t>
  </si>
  <si>
    <t>Branchement électrique des navires et bateaux à quai</t>
  </si>
  <si>
    <t>Remotorisation en propulsion électrique ou hybride d’un bateau naviguant en eaux intérieures</t>
  </si>
  <si>
    <t>Formation d’un chauffeur de véhicule léger à la conduite économe</t>
  </si>
  <si>
    <t>Mesure et optimisation des consommations de carburant pour une unité de transport fluvial</t>
  </si>
  <si>
    <t>Suivi des consommations de carburants grâce à des cartes privatives</t>
  </si>
  <si>
    <t>Fenêtre ou porte-fenêtre complète avec vitrage  pariétodynamique  (France métropolitaine)</t>
  </si>
  <si>
    <t>Installation frigorifique utilisant du CO2 subcritique ou transcritique</t>
  </si>
  <si>
    <t>Systèmes  hydro-économes  (France métropolitaine)</t>
  </si>
  <si>
    <t>Contrat de performance énergétique Services (CPE Services) Chauffage</t>
  </si>
  <si>
    <t>Système de gestion technique du bâtiment pour le chauffage, l’eau chaude sanitaire, le refroidissement/climatisation, l’éclairage et les auxiliaires</t>
  </si>
  <si>
    <t>Programmateur d’intermittence pour la climatisation (France d’outre-mer)</t>
  </si>
  <si>
    <t>Ventilation mécanique double flux avec échangeur à débit d’air constant ou modulé</t>
  </si>
  <si>
    <t>Mise en place d’un calorifugeage des canalisations d’un réseau de chaleur</t>
  </si>
  <si>
    <t>Récupération de chaleur fatale pour valorisation sur un réseau de chaleur ou vers un tiers (France métropolitaine)</t>
  </si>
  <si>
    <t>Horloge astronomique pour l’éclairage extérieur</t>
  </si>
  <si>
    <t>Groupes frigorifiques autonomes à haute efficacité énergétique pour camions, semi remorques, remorques et caisses mobiles frigorifiques</t>
  </si>
  <si>
    <t>Gestion externalisée de la globalité du poste pneumatique (Véhicules de transport de marchandises)</t>
  </si>
  <si>
    <t>Gestion optimisée de la globalité du poste pneumatique (Véhicules de transport de marchandises)</t>
  </si>
  <si>
    <t>Gestion optimisée de la globalité du poste pneumatique (Véhicules de transport de personnes)</t>
  </si>
  <si>
    <t>Dispositif de stockage d’eau chaude de type « Open Buffer »</t>
  </si>
  <si>
    <t>Freecooling par eau de refroidissement en substitution d'un groupe froid pour la climatisation</t>
  </si>
  <si>
    <t>Gestion externalisée de la globalité du poste pneumatique (Véhicules de transport de personnes)</t>
  </si>
  <si>
    <t>outre_mer</t>
  </si>
  <si>
    <t>code_secteur</t>
  </si>
  <si>
    <t>UT</t>
  </si>
  <si>
    <t>BA</t>
  </si>
  <si>
    <t>CH</t>
  </si>
  <si>
    <t>EC</t>
  </si>
  <si>
    <t>Equipement</t>
  </si>
  <si>
    <t>Service</t>
  </si>
  <si>
    <t>Thermique</t>
  </si>
  <si>
    <t>Utilités</t>
  </si>
  <si>
    <t>Enveloppe</t>
  </si>
  <si>
    <t>Bâtiment</t>
  </si>
  <si>
    <t>Chaleur et Froid</t>
  </si>
  <si>
    <t>Eclairage</t>
  </si>
  <si>
    <t>GPE ZNI</t>
  </si>
  <si>
    <t>ETS</t>
  </si>
  <si>
    <t>CTH</t>
  </si>
  <si>
    <t>Zones non interconnectées au réseau métropolitain continental de transport d'électricité</t>
  </si>
  <si>
    <t>Zones non interconnectées au réseau métropolitain continental de transport d'électricité - Grande précarité énergétique</t>
  </si>
  <si>
    <t>Opérations éligibles au système d'échange des quotas</t>
  </si>
  <si>
    <t>GPE</t>
  </si>
  <si>
    <t>Grande précarité énergétique</t>
  </si>
  <si>
    <t>Coup de pouce Thermostat avec régulation performante</t>
  </si>
  <si>
    <t>Coup de pouce CEE Covoiturage courte distance</t>
  </si>
  <si>
    <t>Coup de pouce CEE Covoiturage longue distance</t>
  </si>
  <si>
    <t>Coup de pouce Isolation</t>
  </si>
  <si>
    <t>Arrêté du 29 décembre 2014</t>
  </si>
  <si>
    <t>Arrêté du 30 décembre 2015</t>
  </si>
  <si>
    <t>Arrêté du 8 février 2016</t>
  </si>
  <si>
    <t>Arrêté du 15 février 2017</t>
  </si>
  <si>
    <t>Arrêté du 29 décembre 2017</t>
  </si>
  <si>
    <t xml:space="preserve">Arrêté du 22 décembre 2017 </t>
  </si>
  <si>
    <t>Arrêté du 31 décembre 2018</t>
  </si>
  <si>
    <t>Arrêté du 14 mars 2019</t>
  </si>
  <si>
    <t>Arrêté du 12 juillet 2019</t>
  </si>
  <si>
    <t>Arrêté du 20 septembre 2019</t>
  </si>
  <si>
    <t>Arrêté du 6 mars 2020</t>
  </si>
  <si>
    <t>Arrêté du 11 février 2020</t>
  </si>
  <si>
    <t>Arrêté du 25 mars 2020</t>
  </si>
  <si>
    <t>Arrêté du 14 mai 2020</t>
  </si>
  <si>
    <t>Arrêté du 29 mai 2020</t>
  </si>
  <si>
    <t>Arrêté du 10 juin 2020</t>
  </si>
  <si>
    <t>Arrêté du 5 octobre 2020</t>
  </si>
  <si>
    <t>Arrêté du 8 octobre 2020</t>
  </si>
  <si>
    <t>Arrêté du 16 octobre 2020</t>
  </si>
  <si>
    <t>Arrêté du 11 mars 2021</t>
  </si>
  <si>
    <t>Arrêté du 25 mars 2021</t>
  </si>
  <si>
    <t>Arrêté du 13 avril 2021</t>
  </si>
  <si>
    <t>Arrêté du 2 juin 2021</t>
  </si>
  <si>
    <t>Arrêté du 30 septembre 2021</t>
  </si>
  <si>
    <t>Arrêté du 28 septembre 2021</t>
  </si>
  <si>
    <t>Arrêté du 17 décembre 2021</t>
  </si>
  <si>
    <t>Arrêté du 10 décembre 2021</t>
  </si>
  <si>
    <t>Arrêté du 24 mars 2022</t>
  </si>
  <si>
    <t>Arrêté du 13 mai 2022</t>
  </si>
  <si>
    <t>Arrêté du 25 juillet 2022</t>
  </si>
  <si>
    <t>Arrêté du 12 juillet 2022</t>
  </si>
  <si>
    <t>Arrêté du 22 octobre 2022</t>
  </si>
  <si>
    <t>Arrêté du 21 octobre 2022</t>
  </si>
  <si>
    <t>Arrêté du 12 décembre 2022</t>
  </si>
  <si>
    <t>Arrêté du 20 décembre 2022</t>
  </si>
  <si>
    <t xml:space="preserve">Arrêté du 2 décembre 2022 </t>
  </si>
  <si>
    <t>Arrêté du 21 décembre 2022</t>
  </si>
  <si>
    <t>Arrêté du 27 juin 2023</t>
  </si>
  <si>
    <t>A20-1</t>
  </si>
  <si>
    <t>A29-1</t>
  </si>
  <si>
    <t>A33-1</t>
  </si>
  <si>
    <t>A39-1</t>
  </si>
  <si>
    <t>A42-1</t>
  </si>
  <si>
    <t>A44-1</t>
  </si>
  <si>
    <t>A50-1</t>
  </si>
  <si>
    <t>A51-1</t>
  </si>
  <si>
    <t>Arrêté du 20 mars 2015</t>
  </si>
  <si>
    <t>Arrêté du 29 juin 2015</t>
  </si>
  <si>
    <t>Arrêté du 31 juillet 2015</t>
  </si>
  <si>
    <t>Arrêté du 30 septembre 2015 </t>
  </si>
  <si>
    <t>Arrêté du 22 décembre 2015 </t>
  </si>
  <si>
    <t>Arrêté du 8 février 2016 </t>
  </si>
  <si>
    <t>Arrêté du 4 mars 2016 </t>
  </si>
  <si>
    <t>Arrêté du 2 juin 2016 </t>
  </si>
  <si>
    <t>Arrêté du 20 octobre 2016 </t>
  </si>
  <si>
    <t>Arrêté du 14 décembre 2016 </t>
  </si>
  <si>
    <t>Arrêté du 2 mars 2017 </t>
  </si>
  <si>
    <t>Arrêté du 26 juillet 2017 </t>
  </si>
  <si>
    <t>Arrêté du 22 décembre 2017 </t>
  </si>
  <si>
    <t>Arrêté du 6 décembre 2018 </t>
  </si>
  <si>
    <t>Arrêté du 31 décembre 2018 </t>
  </si>
  <si>
    <t>Arrêté du 24 mai 2019 </t>
  </si>
  <si>
    <t>Arrêté du 31 juillet 2019 </t>
  </si>
  <si>
    <t>Arrêté du 10 janvier 2020 </t>
  </si>
  <si>
    <t>Arrêté du 25 mars 2020 </t>
  </si>
  <si>
    <t>Arrêté du 4 mai 2020 </t>
  </si>
  <si>
    <t>Arrêté du 24 juillet 2020 </t>
  </si>
  <si>
    <t>Arrêté du 8 octobre 2020 </t>
  </si>
  <si>
    <t>Arrêté du 18 décembre 2020 </t>
  </si>
  <si>
    <t>Arrêté du 19 juillet 2021 </t>
  </si>
  <si>
    <t>Arrêté du 10 décembre 2021 </t>
  </si>
  <si>
    <t>Arrêté du 17 décembre 2021 </t>
  </si>
  <si>
    <t>Arrêté du 26 janvier 2022 </t>
  </si>
  <si>
    <t>Arrêté du 10 février 2022 </t>
  </si>
  <si>
    <t>Arrêté du 20 juillet 2022 </t>
  </si>
  <si>
    <t>Arrêté du 12 juillet 2022 </t>
  </si>
  <si>
    <t>Arrêté du 25 juillet 2022 </t>
  </si>
  <si>
    <t>Arrêté du 26 septembre 2022 </t>
  </si>
  <si>
    <t>Arrêté du 7 octobre 2022 </t>
  </si>
  <si>
    <t>Arrêté du 21 octobre 2022 </t>
  </si>
  <si>
    <t>Arrêté du 20 décembre 2022 </t>
  </si>
  <si>
    <t>Arrêté du 21 décembre 2022 </t>
  </si>
  <si>
    <t>Arrêté du 22 décembre 2014</t>
  </si>
  <si>
    <t>GPE-ZNI</t>
  </si>
  <si>
    <t>A52-1</t>
  </si>
  <si>
    <t>A52-4</t>
  </si>
  <si>
    <t>A52-3</t>
  </si>
  <si>
    <t>code_sous_secteur</t>
  </si>
  <si>
    <t>sous_secteur</t>
  </si>
  <si>
    <t>BAR-SE-109</t>
  </si>
  <si>
    <t>BAR-TH-170</t>
  </si>
  <si>
    <t>BAT-EN-113</t>
  </si>
  <si>
    <t>BAT-TH-160</t>
  </si>
  <si>
    <t>TRA-EQ-127</t>
  </si>
  <si>
    <t>A54-2</t>
  </si>
  <si>
    <t>A54-3</t>
  </si>
  <si>
    <t>A54-5</t>
  </si>
  <si>
    <t>A54-1</t>
  </si>
  <si>
    <t>A54-4</t>
  </si>
  <si>
    <t>Acquisition d'un bateau neuf à propulsion électrique ou hybride, naviguant en eaux intérieures</t>
  </si>
  <si>
    <t>Vannes de régulation étanches à servomoteurs économes (France métropolitaine)</t>
  </si>
  <si>
    <t>Façade rideau ou semi-rideau avec vitrage isolant</t>
  </si>
  <si>
    <t>Récupération de chaleur fatale issue de serveurs informatiques pour l'eau chaude sanitaire collective</t>
  </si>
  <si>
    <t>Désembouage d’un réseau hydraulique de chauffage collectif en France métropolitaine</t>
  </si>
  <si>
    <t>BAR-TH-171</t>
  </si>
  <si>
    <t>BAR-TH-172</t>
  </si>
  <si>
    <t>Pompe à chaleur de type air/eau</t>
  </si>
  <si>
    <t>Pompe à chaleur de type eau/eau ou sol/eau</t>
  </si>
  <si>
    <t>Arrêté du 15 septembre 2023</t>
  </si>
  <si>
    <t>A55-1</t>
  </si>
  <si>
    <t>Arrêté du 4 octobre 2023</t>
  </si>
  <si>
    <t>BAR-SE-106</t>
  </si>
  <si>
    <t>Service de suivi des consommations d’énergie</t>
  </si>
  <si>
    <t>code_bonification</t>
  </si>
  <si>
    <t>Arrêté du 20 mars 2015 - Rectificatif</t>
  </si>
  <si>
    <t>Arrêté du 22 décembre 2015  - Rectificatif</t>
  </si>
  <si>
    <t>Arrêté du 20 octobre 2016 - Rectificatif</t>
  </si>
  <si>
    <t>nature</t>
  </si>
  <si>
    <t>A56-1</t>
  </si>
  <si>
    <t>A57-1</t>
  </si>
  <si>
    <t>A58-1</t>
  </si>
  <si>
    <t>Arrêté du 22 novembre 2023</t>
  </si>
  <si>
    <t>Arrêté du 19 décembre 2023</t>
  </si>
  <si>
    <t>Arrêté du 20 décembre 2023</t>
  </si>
  <si>
    <t>Arrêté du 22 décembre 2023</t>
  </si>
  <si>
    <t>TRA-EQ-128</t>
  </si>
  <si>
    <t xml:space="preserve">Achat ou location d’un autocar ou d’un autobus électrique neuf ou réalisation d’une opération de rétrofit électrique d’autocar ou d’autobus </t>
  </si>
  <si>
    <t>BAR-TH-173</t>
  </si>
  <si>
    <t xml:space="preserve">Système de régulation par programmation horaire pièce par pièce </t>
  </si>
  <si>
    <t>BAR-TH-174</t>
  </si>
  <si>
    <t>BAR-TH-175</t>
  </si>
  <si>
    <t>Rénovation d’ampleur d’une maison individuelle (France métropolitaine)</t>
  </si>
  <si>
    <t>Rénovation d’ampleur d’un appartement (France métropolitaine)</t>
  </si>
  <si>
    <t>A58-2</t>
  </si>
  <si>
    <t>A58-6</t>
  </si>
  <si>
    <t>A58-3</t>
  </si>
  <si>
    <t>BAR-TH-176</t>
  </si>
  <si>
    <t xml:space="preserve">Système de régulation de la consommation d’un chauffe-eau électrique à effet Joule </t>
  </si>
  <si>
    <t>A59-5</t>
  </si>
  <si>
    <t>Arrêté</t>
  </si>
  <si>
    <t>Version</t>
  </si>
  <si>
    <t>N° version</t>
  </si>
  <si>
    <t>Date</t>
  </si>
  <si>
    <t>Date de publication</t>
  </si>
  <si>
    <t>Date d'entrée en vigueur</t>
  </si>
  <si>
    <t>Répertoire</t>
  </si>
  <si>
    <t>Bonification</t>
  </si>
  <si>
    <t>Arrêté du 22 février 2024</t>
  </si>
  <si>
    <t>A60-4</t>
  </si>
  <si>
    <t>30/09/2015 </t>
  </si>
  <si>
    <t>22/12/2015 </t>
  </si>
  <si>
    <t>14/12/2016 </t>
  </si>
  <si>
    <t>Fiche</t>
  </si>
  <si>
    <t>Coup de pouce Fret ferroviaire</t>
  </si>
  <si>
    <t>Coup de pouce Pilotage connecté du chauffage pièce par pièce</t>
  </si>
  <si>
    <t>Coup de pouce Rénovation d'ampleur des maisons et appartements individuels</t>
  </si>
  <si>
    <t>Système de gestion technique du bâtiment pour le chauffage, l'eau chaude sanitaire, le refroidissement/ climatisation, l'éclairage et les auxiliaires</t>
  </si>
  <si>
    <t>Arrêté du 22 décembre 2017</t>
  </si>
  <si>
    <t>Arrêté du 18/12/2020</t>
  </si>
  <si>
    <t>Arrêté du 19/07/2021</t>
  </si>
  <si>
    <t>Arrêté du 10/12/2021</t>
  </si>
  <si>
    <t>Arrêté du 26/01/2022</t>
  </si>
  <si>
    <t>Arrêté du 10/02/2022</t>
  </si>
  <si>
    <t>Arrêté du 20/07/2022</t>
  </si>
  <si>
    <t>Arrêté du 12/07/2022</t>
  </si>
  <si>
    <t>Arrêté du 25/07/2022</t>
  </si>
  <si>
    <t>Arrêté du 26/09/2022</t>
  </si>
  <si>
    <t>Arrêté du 07/10/2022</t>
  </si>
  <si>
    <t>Arrêté du 21/10/2022</t>
  </si>
  <si>
    <t>Arrêté du 20/12/2022</t>
  </si>
  <si>
    <t>Arrêté du 21/12/2022</t>
  </si>
  <si>
    <t>Arrêté du 27/06/2023</t>
  </si>
  <si>
    <t>Arrêté du 13/06/2023</t>
  </si>
  <si>
    <t>Arrêté du 15/09/2023</t>
  </si>
  <si>
    <t>Arrêté du 04/10/2023</t>
  </si>
  <si>
    <t>Arrêté du 22/11/2023</t>
  </si>
  <si>
    <t>Arrêté du 19/12/2023</t>
  </si>
  <si>
    <t>Arrêté du 20/12/2023</t>
  </si>
  <si>
    <t>Arrêté du 22/12/2023</t>
  </si>
  <si>
    <t>Arrêté du 22/02/2024</t>
  </si>
  <si>
    <t>AGRI-EQ-106</t>
  </si>
  <si>
    <t>A38-1
applicable au 31/07/2021</t>
  </si>
  <si>
    <t>A58-2
applicable au 01/02/2024</t>
  </si>
  <si>
    <t>Mod annexe
2 : tableau récap</t>
  </si>
  <si>
    <t>A40-2
applicable au 01/04/2022</t>
  </si>
  <si>
    <t>A54-2
applicable au 01/01/2024</t>
  </si>
  <si>
    <t>A54-3
applicable au 01/01/2024</t>
  </si>
  <si>
    <t>Abrogée au 01/04/2020</t>
  </si>
  <si>
    <t>A33-3
applicable au 01/09/2020</t>
  </si>
  <si>
    <t>A39-4
applicable au 01/05/2022</t>
  </si>
  <si>
    <t>A54-5
applicable au 01/01/2024</t>
  </si>
  <si>
    <t>A39-2
applicable au 01/05/2022</t>
  </si>
  <si>
    <t>A36-4
applicable au 12/10/2020</t>
  </si>
  <si>
    <t>A39-5
applicable au 01/05/2022</t>
  </si>
  <si>
    <t>A37-2
applicable au 01/04/2021</t>
  </si>
  <si>
    <t>A39-3
applicable au 01/05/2022</t>
  </si>
  <si>
    <t>A33-4
applicable au 01/09/2020</t>
  </si>
  <si>
    <r>
      <rPr>
        <b/>
        <sz val="11"/>
        <rFont val="Calibri"/>
        <family val="2"/>
        <scheme val="minor"/>
      </rPr>
      <t>Remplt par
BAR-EQ-
111 au 1/10/2017</t>
    </r>
  </si>
  <si>
    <t>Abrogée au 01/09/2022</t>
  </si>
  <si>
    <r>
      <rPr>
        <b/>
        <sz val="11"/>
        <rFont val="Calibri"/>
        <family val="2"/>
        <scheme val="minor"/>
      </rPr>
      <t>Abrogée au
01/09/2022</t>
    </r>
  </si>
  <si>
    <t>Abrogée au 01/04/2022</t>
  </si>
  <si>
    <r>
      <rPr>
        <b/>
        <sz val="11"/>
        <rFont val="Calibri"/>
        <family val="2"/>
        <scheme val="minor"/>
      </rPr>
      <t>Suppressio
n au 1/05/2016</t>
    </r>
  </si>
  <si>
    <t>Abrogée au 01/01/2019</t>
  </si>
  <si>
    <t>A28-1 au 01/01/2019</t>
  </si>
  <si>
    <t>A48-1
applicable au 14/10/2022</t>
  </si>
  <si>
    <t>A54-1
applicable au 01/10/2023</t>
  </si>
  <si>
    <t>A41-3
applicable au 01-04-2022</t>
  </si>
  <si>
    <t>Abrogée au 01/01/2024</t>
  </si>
  <si>
    <t>A46-3
applicable au 01-10-2022</t>
  </si>
  <si>
    <r>
      <rPr>
        <b/>
        <sz val="11"/>
        <rFont val="Calibri"/>
        <family val="2"/>
        <scheme val="minor"/>
      </rPr>
      <t>Abrogée au
01/04/2018</t>
    </r>
  </si>
  <si>
    <r>
      <rPr>
        <b/>
        <sz val="11"/>
        <rFont val="Calibri"/>
        <family val="2"/>
        <scheme val="minor"/>
      </rPr>
      <t>Abrogée au
01/01/2024</t>
    </r>
  </si>
  <si>
    <r>
      <rPr>
        <b/>
        <sz val="11"/>
        <rFont val="Calibri"/>
        <family val="2"/>
        <scheme val="minor"/>
      </rPr>
      <t>Abrogée au
01/10/2020</t>
    </r>
  </si>
  <si>
    <t>A54-2
applicable au 01-01-2024</t>
  </si>
  <si>
    <t>A36-3
applicable au 12/10/2020</t>
  </si>
  <si>
    <t>A40-4
applicable au 01/04/2022</t>
  </si>
  <si>
    <t>A54-5
applicable au 01-01-2024</t>
  </si>
  <si>
    <t>A58-6
applicable au 01-04-2024</t>
  </si>
  <si>
    <t>A58-3
applicable au 01-04-2024</t>
  </si>
  <si>
    <t>A45-3
applicable au 01/09/2022</t>
  </si>
  <si>
    <t>A51-5
applicable au 01/03/2023</t>
  </si>
  <si>
    <t>A52-4
applicable au 01/08/2023</t>
  </si>
  <si>
    <t>A41-2
applicable au 01-04-2022</t>
  </si>
  <si>
    <t>A44-3
applicable au 01/11/2022</t>
  </si>
  <si>
    <t>A50-4
applicable au 01/04/2023</t>
  </si>
  <si>
    <t>A27-1 au 01/04/2018</t>
  </si>
  <si>
    <t>A50-3
applicable au 01/04/2023</t>
  </si>
  <si>
    <t>A54-4
applicable au 01-10-2023</t>
  </si>
  <si>
    <t>A54-2
applicable au 01-10-2023</t>
  </si>
  <si>
    <t>A38-2
applicable au 01/11/2021</t>
  </si>
  <si>
    <t>A36-2
applicable au 12/10/2020</t>
  </si>
  <si>
    <t>A52-3
applicable au 01/08/2023</t>
  </si>
  <si>
    <t>A40-1
applicable au 29/12/2021</t>
  </si>
  <si>
    <t>A46-1
applicable au 05/08/2022</t>
  </si>
  <si>
    <t>A55-1
applicable au 01/01/2024</t>
  </si>
  <si>
    <t>A56-1
applicable au 30/11/2023</t>
  </si>
  <si>
    <t>A57-1
applicable au 01/01/2024</t>
  </si>
  <si>
    <t>A58-1
applicable au 29/12/2023</t>
  </si>
  <si>
    <t>A33-2
applicable au 01/09/2020</t>
  </si>
  <si>
    <t>A38-1
applicable au</t>
  </si>
  <si>
    <r>
      <rPr>
        <b/>
        <sz val="11"/>
        <rFont val="Calibri"/>
        <family val="2"/>
        <scheme val="minor"/>
      </rPr>
      <t>Abrogée au
01/04/2019</t>
    </r>
  </si>
  <si>
    <t>Abrogée au 01/04/2019</t>
  </si>
  <si>
    <t>Abrogée au 01/04/2018</t>
  </si>
  <si>
    <t>A40-4
applicable au</t>
  </si>
  <si>
    <t>A58-2
applicable au 01-04-2024</t>
  </si>
  <si>
    <t>BAT-SE-105</t>
  </si>
  <si>
    <t>A54-4
applicable au 01/01/2024</t>
  </si>
  <si>
    <t>A38-3
applicable au 01/11/2021</t>
  </si>
  <si>
    <t>A46-4
applicable au 01/10/2022</t>
  </si>
  <si>
    <t>A59-5
applicable au 01/01/2024</t>
  </si>
  <si>
    <t>A45-4
applicable au</t>
  </si>
  <si>
    <t>A54-4
applicable au 01/10/2023</t>
  </si>
  <si>
    <t>A54-2
applicable au 01/10/2023</t>
  </si>
  <si>
    <t>A50-2
applicable au 01/04/2023</t>
  </si>
  <si>
    <t>A42-2
applicable au 31/01/2022</t>
  </si>
  <si>
    <t>A40-2
applicable au</t>
  </si>
  <si>
    <t>A40-3
applicable au 01/04/2022</t>
  </si>
  <si>
    <t>A37-2
applicable au 01/04/2020</t>
  </si>
  <si>
    <t>A60-4
applicable au 01/03/2024</t>
  </si>
  <si>
    <t>A32-1
applicable au 01/04/2020</t>
  </si>
  <si>
    <t>A37-3
applicable au 01/04/2021</t>
  </si>
  <si>
    <t>A53-4
applicable au 01/10/2023</t>
  </si>
  <si>
    <t>Abrogée au 01/01/2022</t>
  </si>
  <si>
    <r>
      <t>Mod annexe
2 : tableau
Mod</t>
    </r>
    <r>
      <rPr>
        <vertAlign val="superscript"/>
        <sz val="11"/>
        <rFont val="Calibri"/>
        <family val="2"/>
        <scheme val="minor"/>
      </rPr>
      <t>ré</t>
    </r>
    <r>
      <rPr>
        <sz val="11"/>
        <rFont val="Calibri"/>
        <family val="2"/>
        <scheme val="minor"/>
      </rPr>
      <t>a</t>
    </r>
    <r>
      <rPr>
        <vertAlign val="superscript"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n</t>
    </r>
    <r>
      <rPr>
        <vertAlign val="superscript"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n</t>
    </r>
    <r>
      <rPr>
        <vertAlign val="superscript"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>exe</t>
    </r>
  </si>
  <si>
    <t>2 : tableau</t>
  </si>
  <si>
    <t>Mod annexe 2 : tableau récap</t>
  </si>
  <si>
    <t>Mod annexe 2 : tableau
récap</t>
  </si>
  <si>
    <t>A37-6
applicable au 01/04/2020</t>
  </si>
  <si>
    <t>« Stop &amp; Start » pour engins automoteurs non routiers neufs</t>
  </si>
  <si>
    <t>TRA-EQ-122</t>
  </si>
  <si>
    <t>A43-1
applicable au 23/02/2022</t>
  </si>
  <si>
    <t>A47-1
applicable au 01/01/2023</t>
  </si>
  <si>
    <t>A49-1
applicable au 29/10/2022</t>
  </si>
  <si>
    <t>Arrêté du 22/12/2014</t>
  </si>
  <si>
    <t>Arrêté du 20/03/2015</t>
  </si>
  <si>
    <t>Arrêté du 29/06/2015</t>
  </si>
  <si>
    <t>Arrêté du 31/07/2015</t>
  </si>
  <si>
    <t>Arrêté du 30/09/2015</t>
  </si>
  <si>
    <t>Arrêté du 22/12/2015</t>
  </si>
  <si>
    <t>Arrêté du 08/02/2016</t>
  </si>
  <si>
    <t>Arrêté du 04/03/2016</t>
  </si>
  <si>
    <t>Arrêté du 02/06/2016</t>
  </si>
  <si>
    <t>Arrêté du 20/10/2016</t>
  </si>
  <si>
    <t>Arrêté du 14/12/2016</t>
  </si>
  <si>
    <t>Arrêté du 2/03/2017</t>
  </si>
  <si>
    <t>Arrêté du 26/07/2017</t>
  </si>
  <si>
    <t>Arrêté du 22/12/2017</t>
  </si>
  <si>
    <t>Arrêté du 06/12/2018</t>
  </si>
  <si>
    <t>Arrêté du 31/12/2018</t>
  </si>
  <si>
    <t>Arrêté du 24/05/2019</t>
  </si>
  <si>
    <t>Arrêté du 31/07/2019</t>
  </si>
  <si>
    <t>Arrêté du 10/01/2020</t>
  </si>
  <si>
    <t>Arrêté du 25/03/2020</t>
  </si>
  <si>
    <t>Arrêté du 04/05/2020</t>
  </si>
  <si>
    <t>Arrêté du 24/07/2020</t>
  </si>
  <si>
    <t>Arrêté du 08/10/2020</t>
  </si>
  <si>
    <t>Régulation de la ventilation des silos et des installations de stockage en vrac de céréales</t>
  </si>
  <si>
    <t>Etat</t>
  </si>
  <si>
    <t>Abrogée au
01/09/2022</t>
  </si>
  <si>
    <t>Abrogée au
01/04/2018</t>
  </si>
  <si>
    <t>Abrogée au
01/01/2024</t>
  </si>
  <si>
    <t>Abrogée au
01/10/2020</t>
  </si>
  <si>
    <t>Abrogée au
01/04/2019</t>
  </si>
  <si>
    <t>Abrogée au 01/05/2016</t>
  </si>
  <si>
    <t>Abrogée au 01/10/2017</t>
  </si>
  <si>
    <t>A53-4</t>
  </si>
  <si>
    <t>29/02/2023</t>
  </si>
  <si>
    <t>table</t>
  </si>
  <si>
    <r>
      <rPr>
        <b/>
        <sz val="11"/>
        <color theme="1"/>
        <rFont val="Calibri"/>
        <family val="2"/>
        <scheme val="minor"/>
      </rPr>
      <t>Arrêté du 17/12/2021 (JO
du 28/12/2021)</t>
    </r>
  </si>
  <si>
    <r>
      <rPr>
        <b/>
        <sz val="11"/>
        <color theme="1"/>
        <rFont val="Calibri"/>
        <family val="2"/>
        <scheme val="minor"/>
      </rPr>
      <t>Arrêté du 17/12/2021 (JO
du 29/12/2021)</t>
    </r>
  </si>
  <si>
    <t>Arrêté du 13 juin 2023</t>
  </si>
  <si>
    <t>arrêté</t>
  </si>
  <si>
    <t>CDP-ISO</t>
  </si>
  <si>
    <t>CDP-CH</t>
  </si>
  <si>
    <t>CRA</t>
  </si>
  <si>
    <t>* Nomenclature provisoire</t>
  </si>
  <si>
    <t>CDP-RENO</t>
  </si>
  <si>
    <t>CDP-REGUL</t>
  </si>
  <si>
    <t xml:space="preserve">BAT-TH-116 </t>
  </si>
  <si>
    <t>A45-1</t>
  </si>
  <si>
    <t>A30-2</t>
  </si>
  <si>
    <t>A53-1</t>
  </si>
  <si>
    <t>A21-1</t>
  </si>
  <si>
    <t>arrete</t>
  </si>
  <si>
    <t>A18-1</t>
  </si>
  <si>
    <t>A26-2</t>
  </si>
  <si>
    <t>A36-1</t>
  </si>
  <si>
    <t>A41-1</t>
  </si>
  <si>
    <t>ZNI-GPE</t>
  </si>
  <si>
    <t>code_fiche</t>
  </si>
  <si>
    <t>date_limite_engagement</t>
  </si>
  <si>
    <t>date_limite_achevement</t>
  </si>
  <si>
    <t>no_version2</t>
  </si>
  <si>
    <t>fiche_version</t>
  </si>
  <si>
    <t>fiche_date_debut</t>
  </si>
  <si>
    <t>fiche_date_fin</t>
  </si>
  <si>
    <t>index_version</t>
  </si>
  <si>
    <t>bonification_version</t>
  </si>
  <si>
    <t>bonification_date_debut</t>
  </si>
  <si>
    <t>bonification_date_fin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</si>
</sst>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DCDCD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  <xf numFmtId="14" fontId="0" fillId="0" borderId="0" xfId="0" applyNumberForma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</cellXfs>
  <cellStyles count="2">
    <cellStyle name="Monétaire 2" xfId="1" xr:uid="{460C3B51-45D2-4172-8C5E-5E7039ACD344}"/>
    <cellStyle name="Normal" xfId="0" builtinId="0"/>
  </cellStyles>
  <dxfs count="213"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2247B44-EFCF-4CCD-A347-5031A15116DD}" name="fiche" displayName="fiche" ref="A1:BE257" totalsRowCount="1" headerRowDxfId="212" dataDxfId="211" totalsRowDxfId="210">
  <autoFilter ref="A1:BE256" xr:uid="{62247B44-EFCF-4CCD-A347-5031A15116DD}"/>
  <sortState xmlns:xlrd2="http://schemas.microsoft.com/office/spreadsheetml/2017/richdata2" ref="A2:I256">
    <sortCondition ref="A1:A256"/>
  </sortState>
  <tableColumns count="57">
    <tableColumn id="1" xr3:uid="{4D7488AD-DF6C-4183-A61C-3A5F2644A133}" name="code" totalsRowLabel="Total" dataDxfId="209" totalsRowDxfId="208"/>
    <tableColumn id="16" xr3:uid="{9BC72A12-57D2-427C-ADB8-E9A811D08964}" name="code_secteur" totalsRowFunction="count" dataDxfId="207" totalsRowDxfId="206"/>
    <tableColumn id="17" xr3:uid="{31B2CECF-4564-4614-A212-23FEE26BA44D}" name="secteur" totalsRowFunction="count" dataDxfId="205" totalsRowDxfId="204">
      <calculatedColumnFormula>VLOOKUP(fiche[[#This Row],[code_secteur]],enums[[code]:[nom]],2,FALSE)</calculatedColumnFormula>
    </tableColumn>
    <tableColumn id="3" xr3:uid="{84A0691C-F982-4960-AB70-5DAF0EA7C93A}" name="code_sous_secteur" dataDxfId="203" totalsRowDxfId="202"/>
    <tableColumn id="4" xr3:uid="{6AF179B5-4130-4CB6-BC3A-DD914B65533A}" name="sous_secteur" dataDxfId="201" totalsRowDxfId="200">
      <calculatedColumnFormula>VLOOKUP(fiche[[#This Row],[code_sous_secteur]],enums[[code]:[nom]],2,FALSE)</calculatedColumnFormula>
    </tableColumn>
    <tableColumn id="2" xr3:uid="{577A38E5-76C0-462F-9DBF-62262BAF649B}" name="nom" totalsRowFunction="count" dataDxfId="199" totalsRowDxfId="198"/>
    <tableColumn id="14" xr3:uid="{5B2F1542-8CE6-45AC-BEAB-3AEB0EDD5968}" name="metropole" totalsRowFunction="sum" dataDxfId="197" totalsRowDxfId="196"/>
    <tableColumn id="15" xr3:uid="{F6FA3A95-EF3D-4DBC-B99C-3FA2DF9A3A97}" name="outre_mer" totalsRowFunction="sum" dataDxfId="195" totalsRowDxfId="194"/>
    <tableColumn id="18" xr3:uid="{2D64ED48-CCBA-475C-A548-99B491F11D0B}" name="versions" totalsRowFunction="sum" dataDxfId="193" totalsRowDxfId="192">
      <calculatedColumnFormula>COUNTIF(fiche_version[code],fiche[[#This Row],[code]])</calculatedColumnFormula>
    </tableColumn>
    <tableColumn id="5" xr3:uid="{1804C3D6-6626-42DF-AC5F-9C5A9EDAB4F7}" name="Arrêté du 22/12/2014" dataDxfId="191" totalsRowDxfId="190"/>
    <tableColumn id="6" xr3:uid="{432834AB-3CAC-47DD-8179-21578948DA3A}" name="Arrêté du 20/03/2015" dataDxfId="189" totalsRowDxfId="188"/>
    <tableColumn id="7" xr3:uid="{3DCD5E28-0BBF-481B-B95A-6E47F1DF1DEB}" name="Arrêté du 29/06/2015" dataDxfId="187" totalsRowDxfId="186"/>
    <tableColumn id="8" xr3:uid="{EC18A48E-BDE5-4705-9985-3B725192D1E3}" name="Arrêté du 31/07/2015" dataDxfId="185" totalsRowDxfId="184"/>
    <tableColumn id="9" xr3:uid="{2354C775-5442-4C92-A5CD-30D850276F57}" name="Arrêté du 30/09/2015" dataDxfId="183" totalsRowDxfId="182"/>
    <tableColumn id="10" xr3:uid="{FAAA3369-E4ED-4281-A709-4BF83787AAE0}" name="Arrêté du 22/12/2015" dataDxfId="181" totalsRowDxfId="180"/>
    <tableColumn id="11" xr3:uid="{368FCEDD-0EB4-452D-BDFD-559AD305BD9C}" name="Arrêté du 08/02/2016" dataDxfId="179" totalsRowDxfId="178"/>
    <tableColumn id="12" xr3:uid="{B98DDC9C-FEE4-4C4B-A8C6-B62C0B4BBE89}" name="Arrêté du 04/03/2016" dataDxfId="177" totalsRowDxfId="176"/>
    <tableColumn id="13" xr3:uid="{D262680D-A519-469B-84AC-19584B9D66CB}" name="Arrêté du 02/06/2016" dataDxfId="175" totalsRowDxfId="174"/>
    <tableColumn id="19" xr3:uid="{A86F8E7A-A391-4BCA-AF95-0BEE133CC667}" name="Arrêté du 20/10/2016" dataDxfId="173" totalsRowDxfId="172"/>
    <tableColumn id="20" xr3:uid="{9C3708D7-1431-431D-915C-ED18A81D9E8B}" name="Arrêté du 14/12/2016" dataDxfId="171" totalsRowDxfId="170"/>
    <tableColumn id="21" xr3:uid="{75211D08-2E43-49D9-B003-888DAC9B5271}" name="Arrêté du 2/03/2017" dataDxfId="169" totalsRowDxfId="168"/>
    <tableColumn id="22" xr3:uid="{50BBBD18-14CA-4C92-A3D0-B2703DA26476}" name="Arrêté du 26/07/2017" dataDxfId="167" totalsRowDxfId="166"/>
    <tableColumn id="23" xr3:uid="{AFFF12A8-DEAA-4553-865A-1B903A3BE293}" name="Arrêté du 22/12/2017" dataDxfId="165" totalsRowDxfId="164"/>
    <tableColumn id="24" xr3:uid="{BCCB8143-CFB0-488E-AA9F-D25E2639342A}" name="Arrêté du 06/12/2018" dataDxfId="163" totalsRowDxfId="162"/>
    <tableColumn id="25" xr3:uid="{EA04FC0C-A303-411E-96E4-290488356F0A}" name="Arrêté du 31/12/2018" dataDxfId="161" totalsRowDxfId="160"/>
    <tableColumn id="26" xr3:uid="{4DB2F570-CEAC-4BDB-86C8-81C9286E1D02}" name="Arrêté du 24/05/2019" dataDxfId="159" totalsRowDxfId="158"/>
    <tableColumn id="27" xr3:uid="{514F3662-BC41-473E-9A4B-E608A847D7E7}" name="Arrêté du 31/07/2019" dataDxfId="157" totalsRowDxfId="156"/>
    <tableColumn id="28" xr3:uid="{B082CC9E-157D-46C5-90BE-70F25D9C3367}" name="Arrêté du 10/01/2020" dataDxfId="155" totalsRowDxfId="154"/>
    <tableColumn id="29" xr3:uid="{A68AF7E1-C52B-4E02-86BD-084D5C382B3B}" name="Arrêté du 25/03/2020" dataDxfId="153" totalsRowDxfId="152"/>
    <tableColumn id="30" xr3:uid="{3D2C107F-83A8-4566-AD83-AAB339D1E80E}" name="Arrêté du 04/05/2020" dataDxfId="151" totalsRowDxfId="150"/>
    <tableColumn id="31" xr3:uid="{61ED45F1-BFEF-44DD-96AD-355E64F2856B}" name="Arrêté du 24/07/2020" dataDxfId="149" totalsRowDxfId="148"/>
    <tableColumn id="32" xr3:uid="{19C0BAD2-759C-42F6-977F-7A35279B6B6C}" name="Arrêté du 08/10/2020" dataDxfId="147" totalsRowDxfId="146"/>
    <tableColumn id="33" xr3:uid="{6CB53894-077A-4D55-BA94-B0B32D3811B0}" name="Arrêté du 18/12/2020" dataDxfId="145" totalsRowDxfId="144"/>
    <tableColumn id="34" xr3:uid="{DB5E9743-DC44-4C65-B743-A7E4D58FDE52}" name="Arrêté du 19/07/2021" dataDxfId="143" totalsRowDxfId="142"/>
    <tableColumn id="35" xr3:uid="{106B03A4-4A42-47B9-919A-A2C987E1F9C7}" name="Arrêté du 10/12/2021" dataDxfId="141" totalsRowDxfId="140"/>
    <tableColumn id="36" xr3:uid="{7ACCF01E-DC8B-4677-B002-D84958474FD0}" name="Arrêté du 17/12/2021 (JO_x000a_du 28/12/2021)" dataDxfId="139" totalsRowDxfId="138"/>
    <tableColumn id="37" xr3:uid="{A189AC1C-DD99-4E3A-860D-29B77A98E231}" name="Arrêté du 17/12/2021 (JO_x000a_du 29/12/2021)" dataDxfId="137" totalsRowDxfId="136"/>
    <tableColumn id="38" xr3:uid="{C5656BE9-64E0-49C5-9F26-5A53849BF469}" name="Arrêté du 26/01/2022" dataDxfId="135" totalsRowDxfId="134"/>
    <tableColumn id="39" xr3:uid="{B764BCD2-86BE-4BC9-BFA3-19702B663C86}" name="Arrêté du 10/02/2022" dataDxfId="133" totalsRowDxfId="132"/>
    <tableColumn id="40" xr3:uid="{51E72115-EE7B-44B4-9B61-1B97DDA777B9}" name="Arrêté du 20/07/2022" dataDxfId="131" totalsRowDxfId="130"/>
    <tableColumn id="41" xr3:uid="{8F454652-6C83-46B2-978A-873288DD973B}" name="Arrêté du 12/07/2022" dataDxfId="129" totalsRowDxfId="128"/>
    <tableColumn id="42" xr3:uid="{2A0AE794-2F24-4180-8DC2-E6E6357E9CF5}" name="Arrêté du 25/07/2022" dataDxfId="127" totalsRowDxfId="126"/>
    <tableColumn id="43" xr3:uid="{25C4030D-F2FD-48E7-8A95-733E61A3A92B}" name="Arrêté du 26/09/2022" dataDxfId="125" totalsRowDxfId="124"/>
    <tableColumn id="44" xr3:uid="{253ED8D4-A18E-4C7F-9436-5F4CE0EDBC7F}" name="Arrêté du 07/10/2022" dataDxfId="123" totalsRowDxfId="122"/>
    <tableColumn id="45" xr3:uid="{04B154CB-AF27-40DD-BD19-B3448B18631F}" name="Arrêté du 21/10/2022" dataDxfId="121" totalsRowDxfId="120"/>
    <tableColumn id="46" xr3:uid="{0D2CFCE4-4740-482B-BF75-B8919671C7AE}" name="Arrêté du 20/12/2022" dataDxfId="119" totalsRowDxfId="118"/>
    <tableColumn id="47" xr3:uid="{42C5ABDB-0DED-4106-B6A3-7259C5638A37}" name="Arrêté du 21/12/2022" dataDxfId="117" totalsRowDxfId="116"/>
    <tableColumn id="48" xr3:uid="{DE029603-D41E-48BB-97F5-76818D7532A4}" name="Arrêté du 27/06/2023" dataDxfId="115" totalsRowDxfId="114"/>
    <tableColumn id="49" xr3:uid="{3E008D3E-61C6-465E-8F84-2B79CCB407C6}" name="Arrêté du 13/06/2023" dataDxfId="113" totalsRowDxfId="112"/>
    <tableColumn id="50" xr3:uid="{C601E71A-B420-4043-AF62-464FE872EE23}" name="Arrêté du 15/09/2023" dataDxfId="111" totalsRowDxfId="110"/>
    <tableColumn id="51" xr3:uid="{108C1B81-EC5D-4632-A2B9-746F1EC52D9B}" name="Arrêté du 04/10/2023" dataDxfId="109" totalsRowDxfId="108"/>
    <tableColumn id="52" xr3:uid="{3218D6D6-7AAD-442A-9EC9-7704444EF59B}" name="Arrêté du 22/11/2023" dataDxfId="107" totalsRowDxfId="106"/>
    <tableColumn id="53" xr3:uid="{B6E91DAC-1F7A-4BC5-AE20-EE3C74BE86E7}" name="Arrêté du 19/12/2023" dataDxfId="105" totalsRowDxfId="104"/>
    <tableColumn id="54" xr3:uid="{D1133C8F-7F52-4DAA-B3F4-D15ECF854961}" name="Arrêté du 20/12/2023" dataDxfId="103" totalsRowDxfId="102"/>
    <tableColumn id="55" xr3:uid="{B1B99DEC-AD49-4DDA-B492-9A76FC43BE54}" name="Arrêté du 22/12/2023" dataDxfId="101" totalsRowDxfId="100"/>
    <tableColumn id="56" xr3:uid="{F042C480-1874-4A0A-8535-377C6699CB35}" name="Arrêté du 22/02/2024" dataDxfId="99" totalsRowDxfId="98"/>
    <tableColumn id="57" xr3:uid="{1A6C59A9-6343-4D54-A68E-5F181AC69ED9}" name="Etat" dataDxfId="97" totalsRowDxfId="9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47F98D5-A0F9-4DD3-B3E4-7410D5746CB5}" name="fiche_version" displayName="fiche_version" ref="A1:H435" totalsRowShown="0" headerRowDxfId="95" dataDxfId="94">
  <autoFilter ref="A1:H435" xr:uid="{447F98D5-A0F9-4DD3-B3E4-7410D5746CB5}"/>
  <sortState xmlns:xlrd2="http://schemas.microsoft.com/office/spreadsheetml/2017/richdata2" ref="A2:H435">
    <sortCondition ref="A1:A435"/>
  </sortState>
  <tableColumns count="8">
    <tableColumn id="14" xr3:uid="{4ECAE5AA-E1BE-4A7A-A5EF-764940379318}" name="id" dataDxfId="93">
      <calculatedColumnFormula>_xlfn.CONCAT(fiche_version[[#This Row],[code]],"v",RIGHT(fiche_version[[#This Row],[version]],4))</calculatedColumnFormula>
    </tableColumn>
    <tableColumn id="1" xr3:uid="{CA6B52C3-8535-43D1-BF43-8F07D591C825}" name="code" dataDxfId="92"/>
    <tableColumn id="3" xr3:uid="{8606C5C9-3F86-49CF-91B0-BDDC58B62F4B}" name="version" dataDxfId="91"/>
    <tableColumn id="2" xr3:uid="{0361F372-EE43-4E3A-AFD4-8DC135C99EB5}" name="index_version" dataDxfId="7">
      <calculatedColumnFormula>_xlfn.NUMBERVALUE(SUBSTITUTE(RIGHT(fiche_version[[#This Row],[version]],4),"-","."))</calculatedColumnFormula>
    </tableColumn>
    <tableColumn id="5" xr3:uid="{934433B5-0B1E-49F1-A912-A7DC02D5EB45}" name="arrêté" dataDxfId="90"/>
    <tableColumn id="4" xr3:uid="{1BE70971-4CA0-4E56-BBD2-6C6D06DA4FB8}" name="date_debut" dataDxfId="89"/>
    <tableColumn id="12" xr3:uid="{4D95EF47-0D23-4A64-9042-3A76C9A2DA8C}" name="date_fin" dataDxfId="88"/>
    <tableColumn id="6" xr3:uid="{1477A144-B496-4281-A56B-28D52967B781}" name="no_version2" dataDxfId="8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20481F-0ABB-4A52-AAB8-3304404F4057}" name="bonification" displayName="bonification" ref="A1:AV18" totalsRowShown="0" headerRowDxfId="86" dataDxfId="85">
  <autoFilter ref="A1:AV18" xr:uid="{2E20481F-0ABB-4A52-AAB8-3304404F4057}"/>
  <tableColumns count="48">
    <tableColumn id="5" xr3:uid="{429574F0-E50E-4658-8F31-EEE8997103FE}" name="code" dataDxfId="84"/>
    <tableColumn id="1" xr3:uid="{AD53572B-977B-400F-8C0C-A517FF157DC0}" name="nature" dataDxfId="83"/>
    <tableColumn id="2" xr3:uid="{DD9D98E2-46DC-48FC-ACFE-4CC07B7B11BB}" name="nom" dataDxfId="82"/>
    <tableColumn id="6" xr3:uid="{7107E2B7-6025-42BA-B7CE-E564D59D542B}" name="versions" dataDxfId="81"/>
    <tableColumn id="7" xr3:uid="{C87866DC-0B83-40CD-A430-98189E6A4F5E}" name="Arrêté du 29 décembre 2014" dataDxfId="80"/>
    <tableColumn id="8" xr3:uid="{ED6C2EA1-614B-4709-9DF7-783C7B9AECAC}" name="Arrêté du 30 décembre 2015" dataDxfId="79"/>
    <tableColumn id="9" xr3:uid="{232BDD6D-7A5A-4894-A647-AAAA01191FE4}" name="Arrêté du 8 février 2016" dataDxfId="78"/>
    <tableColumn id="10" xr3:uid="{39281860-2E92-4CB4-8217-6E89D195C6DA}" name="Arrêté du 15 février 2017" dataDxfId="77"/>
    <tableColumn id="11" xr3:uid="{339C9942-A84E-4AE9-A326-9EA8F850BAD3}" name="Arrêté du 29 décembre 2017" dataDxfId="76"/>
    <tableColumn id="12" xr3:uid="{FDF66ACF-7994-45BF-881A-8CA51BF213F3}" name="Arrêté du 22 décembre 2017 " dataDxfId="75"/>
    <tableColumn id="13" xr3:uid="{6025C76D-8654-43D1-8541-C94EB848542F}" name="Arrêté du 31 décembre 2018" dataDxfId="74"/>
    <tableColumn id="14" xr3:uid="{A5CEAFAA-9329-4258-AE5D-1B31D00DFB08}" name="Arrêté du 14 mars 2019" dataDxfId="73"/>
    <tableColumn id="15" xr3:uid="{AE48747F-4D85-492F-8CF3-BB5D114B7801}" name="Arrêté du 12 juillet 2019" dataDxfId="72"/>
    <tableColumn id="16" xr3:uid="{AD8FD58E-0B69-41BB-B3C8-53E4D3E452AE}" name="Arrêté du 20 septembre 2019" dataDxfId="71"/>
    <tableColumn id="17" xr3:uid="{42704F53-764B-4096-8D8A-19E4301E4014}" name="Arrêté du 6 mars 2020" dataDxfId="70"/>
    <tableColumn id="18" xr3:uid="{A1BAB490-B52E-4887-9808-C652B8B88E13}" name="Arrêté du 11 février 2020" dataDxfId="69"/>
    <tableColumn id="19" xr3:uid="{DAB53FEB-8025-4024-88FF-7A30718EB7CE}" name="Arrêté du 25 mars 2020" dataDxfId="68"/>
    <tableColumn id="20" xr3:uid="{19B59B0F-584C-449E-9E9C-4F41B70398BA}" name="Arrêté du 14 mai 2020" dataDxfId="67"/>
    <tableColumn id="21" xr3:uid="{F2CDC22C-E3C2-4C01-AD25-4FC8E1D7FBF3}" name="Arrêté du 29 mai 2020" dataDxfId="66"/>
    <tableColumn id="22" xr3:uid="{5890408D-9AD7-4044-BC2F-39F3A72C176E}" name="Arrêté du 10 juin 2020" dataDxfId="65"/>
    <tableColumn id="23" xr3:uid="{0CBA15D0-10A9-4609-9E24-5A8170D33155}" name="Arrêté du 5 octobre 2020" dataDxfId="64"/>
    <tableColumn id="24" xr3:uid="{D4A64183-D278-4DD2-ACB8-450901C10600}" name="Arrêté du 8 octobre 2020" dataDxfId="63"/>
    <tableColumn id="25" xr3:uid="{BAAAF0DC-F3E3-4C04-9BF0-467DA29ECC00}" name="Arrêté du 16 octobre 2020" dataDxfId="62"/>
    <tableColumn id="26" xr3:uid="{14D0F360-25E9-491A-8770-CB8ACA072DF9}" name="Arrêté du 11 mars 2021" dataDxfId="61"/>
    <tableColumn id="27" xr3:uid="{2F4B3F54-B967-4A76-8A2D-C75A5B6CD925}" name="Arrêté du 25 mars 2021" dataDxfId="60"/>
    <tableColumn id="28" xr3:uid="{4A9836EB-59DD-4FE6-A637-2DA8B598612E}" name="Arrêté du 13 avril 2021" dataDxfId="59"/>
    <tableColumn id="29" xr3:uid="{FAE5AA91-C448-4A50-A2A1-785154F87C4D}" name="Arrêté du 2 juin 2021" dataDxfId="58"/>
    <tableColumn id="30" xr3:uid="{B849E87C-88FC-48DB-ACF0-C5CB1CE09277}" name="Arrêté du 30 septembre 2021" dataDxfId="57"/>
    <tableColumn id="31" xr3:uid="{B6F64570-B82D-45CE-82F2-CADD0C0AF527}" name="Arrêté du 28 septembre 2021" dataDxfId="56"/>
    <tableColumn id="32" xr3:uid="{FF74DBFC-7917-4396-BB18-FDA99BF1E5AA}" name="Arrêté du 17 décembre 2021" dataDxfId="55"/>
    <tableColumn id="33" xr3:uid="{15E79DA8-0230-4DA9-8361-3E006FA14092}" name="Arrêté du 10 décembre 2021" dataDxfId="54"/>
    <tableColumn id="34" xr3:uid="{B8D50F1A-1A13-478A-9DA7-C8593BB61BC9}" name="Arrêté du 24 mars 2022" dataDxfId="53"/>
    <tableColumn id="35" xr3:uid="{49351390-C1D7-4CF4-8C4E-2F05A1FE5B00}" name="Arrêté du 13 mai 2022" dataDxfId="52"/>
    <tableColumn id="36" xr3:uid="{77199202-1206-4495-A636-CED46BB7D4DA}" name="Arrêté du 25 juillet 2022" dataDxfId="51"/>
    <tableColumn id="37" xr3:uid="{AE766205-1D65-41B3-AC65-9B0559106C4C}" name="Arrêté du 12 juillet 2022" dataDxfId="50"/>
    <tableColumn id="38" xr3:uid="{7E3857DC-CBF6-46F2-9717-A63A18DA721F}" name="Arrêté du 21 octobre 2022" dataDxfId="49"/>
    <tableColumn id="39" xr3:uid="{D583F73C-6412-41B4-9FA9-2CE91BDBB20D}" name="Arrêté du 22 octobre 2022" dataDxfId="48"/>
    <tableColumn id="40" xr3:uid="{3BC691D7-D677-4231-942D-2AF3CB279E6E}" name="Arrêté du 12 décembre 2022" dataDxfId="47"/>
    <tableColumn id="41" xr3:uid="{D0DAB4B9-6C93-4664-8799-8E377CEAD019}" name="Arrêté du 20 décembre 2022" dataDxfId="46"/>
    <tableColumn id="42" xr3:uid="{06CDF71E-F514-4449-8FAB-228F21F6DD6E}" name="Arrêté du 2 décembre 2022 " dataDxfId="45"/>
    <tableColumn id="43" xr3:uid="{2F4595DB-3933-4152-B064-C5FE66706922}" name="Arrêté du 21 décembre 2022" dataDxfId="44"/>
    <tableColumn id="44" xr3:uid="{C950849B-3668-4296-9BDF-AC363DA3AFAE}" name="Arrêté du 27 juin 2023" dataDxfId="43"/>
    <tableColumn id="45" xr3:uid="{DD45ED4A-521F-4B42-AD29-1915A78564D6}" name="Arrêté du 4 octobre 2023" dataDxfId="42"/>
    <tableColumn id="46" xr3:uid="{756F00FB-7A4C-4268-90FD-E50BFE130019}" name="Arrêté du 22 novembre 2023" dataDxfId="41"/>
    <tableColumn id="47" xr3:uid="{5DF07CCF-D4F4-4572-BD9F-477574819620}" name="Arrêté du 19 décembre 2023" dataDxfId="40"/>
    <tableColumn id="48" xr3:uid="{FACB931F-15EF-416A-A8B4-18BA9D692D6E}" name="Arrêté du 20 décembre 2023" dataDxfId="39"/>
    <tableColumn id="49" xr3:uid="{48F19F56-6E12-4AED-BCE5-1C981C7F452A}" name="Arrêté du 22 décembre 2023" dataDxfId="38"/>
    <tableColumn id="50" xr3:uid="{8C6F7F53-513F-48EB-BF4B-A99CBA4E65A6}" name="Etat" dataDxfId="37">
      <calculatedColumnFormula>LOOKUP("zz",bonification[[#This Row],[Arrêté du 29 décembre 2014]:[Arrêté du 22 décembre 2023]])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205399-5722-4331-B9A6-036DB220D981}" name="bonification_version" displayName="bonification_version" ref="A1:G68" totalsRowShown="0" headerRowDxfId="36" dataDxfId="35">
  <autoFilter ref="A1:G68" xr:uid="{66205399-5722-4331-B9A6-036DB220D981}"/>
  <tableColumns count="7">
    <tableColumn id="5" xr3:uid="{CCF2B734-2EE2-496C-BBE4-28FFF0F77F73}" name="id" dataDxfId="34">
      <calculatedColumnFormula>_xlfn.CONCAT(bonification_version[[#This Row],[code]],"v",RIGHT(bonification_version[[#This Row],[version]],4))</calculatedColumnFormula>
    </tableColumn>
    <tableColumn id="6" xr3:uid="{C2045445-1F6D-42F5-A265-C292E0294CCA}" name="code" dataDxfId="33"/>
    <tableColumn id="3" xr3:uid="{F9B10370-8FB7-4B29-80B3-6BAD698073BF}" name="version" dataDxfId="32"/>
    <tableColumn id="1" xr3:uid="{6A270E87-B3A2-45A7-BEB7-BC7B5BC145D3}" name="index_version" dataDxfId="6">
      <calculatedColumnFormula>_xlfn.NUMBERVALUE(SUBSTITUTE(RIGHT(bonification_version[[#This Row],[version]],4),"-","."))</calculatedColumnFormula>
    </tableColumn>
    <tableColumn id="2" xr3:uid="{694A0D46-5560-443C-B14A-B184C1DCD8C0}" name="arrete" dataDxfId="31"/>
    <tableColumn id="8" xr3:uid="{CF69CD25-7D4F-4C09-A0DF-93B45E5EC5A8}" name="date_debut" dataDxfId="30">
      <calculatedColumnFormula>VLOOKUP(bonification_version[[#This Row],[version]],versions[[Version]:[Date d''entrée en vigueur]],5,FALSE)</calculatedColumnFormula>
    </tableColumn>
    <tableColumn id="9" xr3:uid="{8A7556AB-4EC0-4A90-9A60-C377D42EC0A6}" name="date_fin" dataDxfId="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31AC1E7-C174-4873-819B-E3DA2135907E}" name="fiche_bonification" displayName="fiche_bonification" ref="A1:L1309" totalsRowShown="0" headerRowDxfId="28" dataDxfId="27">
  <autoFilter ref="A1:L1309" xr:uid="{331AC1E7-C174-4873-819B-E3DA2135907E}"/>
  <sortState xmlns:xlrd2="http://schemas.microsoft.com/office/spreadsheetml/2017/richdata2" ref="A2:F1309">
    <sortCondition ref="B1:B1309"/>
  </sortState>
  <tableColumns count="12">
    <tableColumn id="1" xr3:uid="{E2239A62-865E-42C6-A29F-D884B2331F71}" name="code_fiche" dataDxfId="26"/>
    <tableColumn id="2" xr3:uid="{79F4FA57-89C7-4B10-B788-5F5AD639156B}" name="code_bonification" dataDxfId="25"/>
    <tableColumn id="3" xr3:uid="{2B16FF15-F0A6-46C6-B4F6-64C4880CABFA}" name="date_debut" dataDxfId="24">
      <calculatedColumnFormula>MAX(H2,K2)</calculatedColumnFormula>
    </tableColumn>
    <tableColumn id="4" xr3:uid="{81FBE0A1-29C1-406E-B7DD-42ADC0324893}" name="date_fin" dataDxfId="23">
      <calculatedColumnFormula>IF(AND(fiche_bonification[[#This Row],[fiche_date_fin]]="",fiche_bonification[[#This Row],[bonification_date_fin]]=""),"",MIN(I2,L2))</calculatedColumnFormula>
    </tableColumn>
    <tableColumn id="11" xr3:uid="{D1EF9D90-117A-4640-B2E1-7C74087C2BBE}" name="date_limite_engagement" dataDxfId="22"/>
    <tableColumn id="12" xr3:uid="{A617A4CC-87E3-41EE-8807-93D1B2703015}" name="date_limite_achevement" dataDxfId="21"/>
    <tableColumn id="5" xr3:uid="{B64134ED-7D8B-4999-8043-7E519F01851B}" name="fiche_version" dataDxfId="5">
      <calculatedColumnFormula>_xlfn.MAXIFS(fiche_version[index_version],fiche_version[code],fiche_bonification[[#This Row],[code_fiche]])</calculatedColumnFormula>
    </tableColumn>
    <tableColumn id="6" xr3:uid="{1A30418C-F129-49A5-8495-D5811FB818D8}" name="fiche_date_debut" dataDxfId="4">
      <calculatedColumnFormula>_xlfn.MINIFS(fiche_version[date_debut],fiche_version[code],fiche_bonification[[#This Row],[code_fiche]])</calculatedColumnFormula>
    </tableColumn>
    <tableColumn id="7" xr3:uid="{7903759F-E5E0-4128-A9E6-424EBEC5BAE8}" name="fiche_date_fin" dataDxfId="3">
      <calculatedColumnFormula array="1">INDEX(fiche_version[date_fin],MATCH(1,(fiche_version[index_version]=fiche_bonification[[#This Row],[fiche_version]]) * (fiche_version[code]=fiche_bonification[[#This Row],[code_fiche]]),0),1)</calculatedColumnFormula>
    </tableColumn>
    <tableColumn id="8" xr3:uid="{7905FFBB-451B-459D-8C5A-7EBB3F3E9845}" name="bonification_version" dataDxfId="2">
      <calculatedColumnFormula>_xlfn.MAXIFS(bonification_version[index_version],bonification_version[code],fiche_bonification[[#This Row],[code_bonification]])</calculatedColumnFormula>
    </tableColumn>
    <tableColumn id="9" xr3:uid="{21FC9B46-F502-45CD-84E6-AD017C3B312A}" name="bonification_date_debut" dataDxfId="1">
      <calculatedColumnFormula>_xlfn.MINIFS(bonification_version[date_debut],bonification_version[code],fiche_bonification[[#This Row],[code_bonification]])</calculatedColumnFormula>
    </tableColumn>
    <tableColumn id="10" xr3:uid="{98C1E72B-F1C0-442C-82EC-F6998EB0CA56}" name="bonification_date_fin" dataDxfId="0">
      <calculatedColumnFormula array="1">INDEX(bonification_version[date_fin],MATCH(1,(bonification_version[index_version]=fiche_bonification[[#This Row],[bonification_version]]) * (bonification_version[code]=fiche_bonification[[#This Row],[code_bonification]]),0),1)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A2DF8B-7BDC-4872-B5C3-1D66F21C993C}" name="versions" displayName="versions" ref="A1:G152" totalsRowShown="0">
  <autoFilter ref="A1:G152" xr:uid="{38A2DF8B-7BDC-4872-B5C3-1D66F21C993C}"/>
  <sortState xmlns:xlrd2="http://schemas.microsoft.com/office/spreadsheetml/2017/richdata2" ref="A2:G53">
    <sortCondition ref="D1:D53"/>
  </sortState>
  <tableColumns count="7">
    <tableColumn id="1" xr3:uid="{D7F61BCE-B38C-4A16-A13C-818DAC7A46F5}" name="Arrêté" dataDxfId="20"/>
    <tableColumn id="7" xr3:uid="{B65485A9-0E32-4D2A-9B19-EB309B3A7124}" name="Répertoire" dataDxfId="19"/>
    <tableColumn id="5" xr3:uid="{708A95C0-E5BE-4A24-B530-486B9D248CC6}" name="Version" dataDxfId="18"/>
    <tableColumn id="9" xr3:uid="{2094C29D-3ECF-46D2-BF6B-15774B4FC4C2}" name="N° version" dataDxfId="17"/>
    <tableColumn id="2" xr3:uid="{04F54A8A-6599-4BE3-9FD9-82C5128A9457}" name="Date" dataDxfId="16"/>
    <tableColumn id="6" xr3:uid="{A9246DB0-CD47-428C-8A84-161A12EE19EE}" name="Date de publication" dataDxfId="15"/>
    <tableColumn id="3" xr3:uid="{6CAC2FB7-1F21-45BB-9BC9-94005FFA2329}" name="Date d'entrée en vigueur" dataDxfId="1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76AD72-6179-4DDC-988A-B8B554B2BB7D}" name="enums" displayName="enums" ref="A1:D15" totalsRowShown="0" headerRowDxfId="13" dataDxfId="12">
  <autoFilter ref="A1:D15" xr:uid="{C576AD72-6179-4DDC-988A-B8B554B2BB7D}"/>
  <tableColumns count="4">
    <tableColumn id="1" xr3:uid="{12BE7B7C-EFDE-4BEA-BD6D-01ABA0F479D4}" name="id" dataDxfId="11"/>
    <tableColumn id="2" xr3:uid="{345AFBA7-BCE3-4FA3-8B41-FFA8C7CBE036}" name="table" dataDxfId="10"/>
    <tableColumn id="3" xr3:uid="{71EA8BE2-EB43-4D0D-9E20-54449F73CE9B}" name="code" dataDxfId="9"/>
    <tableColumn id="4" xr3:uid="{0BBB49F3-8812-4840-B73C-6C1CC71EDA7A}" name="nom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A580-FE03-46D7-925C-8A359E7CBA50}">
  <dimension ref="A1:BE257"/>
  <sheetViews>
    <sheetView zoomScale="85" zoomScaleNormal="85" workbookViewId="0">
      <selection activeCell="A256" sqref="A2:A256"/>
    </sheetView>
  </sheetViews>
  <sheetFormatPr baseColWidth="10" defaultRowHeight="14.4" x14ac:dyDescent="0.3"/>
  <cols>
    <col min="1" max="1" width="13.44140625" style="26" bestFit="1" customWidth="1"/>
    <col min="2" max="2" width="16.6640625" style="26" bestFit="1" customWidth="1"/>
    <col min="3" max="3" width="18.77734375" style="26" bestFit="1" customWidth="1"/>
    <col min="4" max="4" width="21.5546875" style="26" bestFit="1" customWidth="1"/>
    <col min="5" max="5" width="16.33203125" style="26" bestFit="1" customWidth="1"/>
    <col min="6" max="6" width="60.77734375" style="27" customWidth="1"/>
    <col min="7" max="7" width="14.21875" style="28" bestFit="1" customWidth="1"/>
    <col min="8" max="9" width="14.33203125" style="26" bestFit="1" customWidth="1"/>
    <col min="10" max="56" width="14.77734375" style="29" customWidth="1"/>
    <col min="57" max="57" width="12.109375" style="29" customWidth="1"/>
    <col min="58" max="16384" width="11.5546875" style="18"/>
  </cols>
  <sheetData>
    <row r="1" spans="1:57" ht="43.2" x14ac:dyDescent="0.3">
      <c r="A1" s="15" t="s">
        <v>0</v>
      </c>
      <c r="B1" s="15" t="s">
        <v>563</v>
      </c>
      <c r="C1" s="15" t="s">
        <v>341</v>
      </c>
      <c r="D1" s="15" t="s">
        <v>675</v>
      </c>
      <c r="E1" s="15" t="s">
        <v>676</v>
      </c>
      <c r="F1" s="16" t="s">
        <v>1</v>
      </c>
      <c r="G1" s="15" t="s">
        <v>369</v>
      </c>
      <c r="H1" s="15" t="s">
        <v>562</v>
      </c>
      <c r="I1" s="15" t="s">
        <v>476</v>
      </c>
      <c r="J1" s="17" t="s">
        <v>860</v>
      </c>
      <c r="K1" s="17" t="s">
        <v>861</v>
      </c>
      <c r="L1" s="17" t="s">
        <v>862</v>
      </c>
      <c r="M1" s="17" t="s">
        <v>863</v>
      </c>
      <c r="N1" s="17" t="s">
        <v>864</v>
      </c>
      <c r="O1" s="17" t="s">
        <v>865</v>
      </c>
      <c r="P1" s="17" t="s">
        <v>866</v>
      </c>
      <c r="Q1" s="17" t="s">
        <v>867</v>
      </c>
      <c r="R1" s="17" t="s">
        <v>868</v>
      </c>
      <c r="S1" s="17" t="s">
        <v>869</v>
      </c>
      <c r="T1" s="17" t="s">
        <v>870</v>
      </c>
      <c r="U1" s="17" t="s">
        <v>871</v>
      </c>
      <c r="V1" s="17" t="s">
        <v>872</v>
      </c>
      <c r="W1" s="17" t="s">
        <v>873</v>
      </c>
      <c r="X1" s="17" t="s">
        <v>874</v>
      </c>
      <c r="Y1" s="17" t="s">
        <v>875</v>
      </c>
      <c r="Z1" s="17" t="s">
        <v>876</v>
      </c>
      <c r="AA1" s="17" t="s">
        <v>877</v>
      </c>
      <c r="AB1" s="17" t="s">
        <v>878</v>
      </c>
      <c r="AC1" s="17" t="s">
        <v>879</v>
      </c>
      <c r="AD1" s="17" t="s">
        <v>880</v>
      </c>
      <c r="AE1" s="17" t="s">
        <v>881</v>
      </c>
      <c r="AF1" s="17" t="s">
        <v>882</v>
      </c>
      <c r="AG1" s="17" t="s">
        <v>746</v>
      </c>
      <c r="AH1" s="17" t="s">
        <v>747</v>
      </c>
      <c r="AI1" s="17" t="s">
        <v>748</v>
      </c>
      <c r="AJ1" s="17" t="s">
        <v>895</v>
      </c>
      <c r="AK1" s="17" t="s">
        <v>896</v>
      </c>
      <c r="AL1" s="17" t="s">
        <v>749</v>
      </c>
      <c r="AM1" s="17" t="s">
        <v>750</v>
      </c>
      <c r="AN1" s="17" t="s">
        <v>751</v>
      </c>
      <c r="AO1" s="17" t="s">
        <v>752</v>
      </c>
      <c r="AP1" s="17" t="s">
        <v>753</v>
      </c>
      <c r="AQ1" s="17" t="s">
        <v>754</v>
      </c>
      <c r="AR1" s="17" t="s">
        <v>755</v>
      </c>
      <c r="AS1" s="17" t="s">
        <v>756</v>
      </c>
      <c r="AT1" s="17" t="s">
        <v>757</v>
      </c>
      <c r="AU1" s="17" t="s">
        <v>758</v>
      </c>
      <c r="AV1" s="17" t="s">
        <v>759</v>
      </c>
      <c r="AW1" s="17" t="s">
        <v>760</v>
      </c>
      <c r="AX1" s="17" t="s">
        <v>761</v>
      </c>
      <c r="AY1" s="17" t="s">
        <v>762</v>
      </c>
      <c r="AZ1" s="17" t="s">
        <v>763</v>
      </c>
      <c r="BA1" s="17" t="s">
        <v>764</v>
      </c>
      <c r="BB1" s="17" t="s">
        <v>765</v>
      </c>
      <c r="BC1" s="17" t="s">
        <v>766</v>
      </c>
      <c r="BD1" s="17" t="s">
        <v>767</v>
      </c>
      <c r="BE1" s="17" t="s">
        <v>884</v>
      </c>
    </row>
    <row r="2" spans="1:57" ht="28.8" x14ac:dyDescent="0.3">
      <c r="A2" s="19" t="s">
        <v>23</v>
      </c>
      <c r="B2" s="19" t="s">
        <v>2</v>
      </c>
      <c r="C2" s="19" t="str">
        <f>VLOOKUP(fiche[[#This Row],[code_secteur]],enums[[code]:[nom]],2,FALSE)</f>
        <v>Agriculture</v>
      </c>
      <c r="D2" s="19" t="s">
        <v>487</v>
      </c>
      <c r="E2" s="19" t="str">
        <f>VLOOKUP(fiche[[#This Row],[code_sous_secteur]],enums[[code]:[nom]],2,FALSE)</f>
        <v>Equipement</v>
      </c>
      <c r="F2" s="20" t="s">
        <v>490</v>
      </c>
      <c r="G2" s="19">
        <v>1</v>
      </c>
      <c r="H2" s="19">
        <v>1</v>
      </c>
      <c r="I2" s="19">
        <f>COUNTIF(fiche_version[code],fiche[[#This Row],[code]])</f>
        <v>1</v>
      </c>
      <c r="J2" s="14" t="s">
        <v>383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 t="s">
        <v>383</v>
      </c>
    </row>
    <row r="3" spans="1:57" x14ac:dyDescent="0.3">
      <c r="A3" s="19" t="s">
        <v>25</v>
      </c>
      <c r="B3" s="19" t="s">
        <v>2</v>
      </c>
      <c r="C3" s="19" t="str">
        <f>VLOOKUP(fiche[[#This Row],[code_secteur]],enums[[code]:[nom]],2,FALSE)</f>
        <v>Agriculture</v>
      </c>
      <c r="D3" s="19" t="s">
        <v>487</v>
      </c>
      <c r="E3" s="19" t="str">
        <f>VLOOKUP(fiche[[#This Row],[code_sous_secteur]],enums[[code]:[nom]],2,FALSE)</f>
        <v>Equipement</v>
      </c>
      <c r="F3" s="20" t="s">
        <v>24</v>
      </c>
      <c r="G3" s="19">
        <v>1</v>
      </c>
      <c r="H3" s="19">
        <v>1</v>
      </c>
      <c r="I3" s="19">
        <f>COUNTIF(fiche_version[code],fiche[[#This Row],[code]])</f>
        <v>1</v>
      </c>
      <c r="J3" s="14" t="s">
        <v>383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 t="s">
        <v>383</v>
      </c>
    </row>
    <row r="4" spans="1:57" x14ac:dyDescent="0.3">
      <c r="A4" s="19" t="s">
        <v>27</v>
      </c>
      <c r="B4" s="19" t="s">
        <v>2</v>
      </c>
      <c r="C4" s="19" t="str">
        <f>VLOOKUP(fiche[[#This Row],[code_secteur]],enums[[code]:[nom]],2,FALSE)</f>
        <v>Agriculture</v>
      </c>
      <c r="D4" s="19" t="s">
        <v>487</v>
      </c>
      <c r="E4" s="19" t="str">
        <f>VLOOKUP(fiche[[#This Row],[code_sous_secteur]],enums[[code]:[nom]],2,FALSE)</f>
        <v>Equipement</v>
      </c>
      <c r="F4" s="20" t="s">
        <v>26</v>
      </c>
      <c r="G4" s="19">
        <v>1</v>
      </c>
      <c r="H4" s="19">
        <v>1</v>
      </c>
      <c r="I4" s="19">
        <f>COUNTIF(fiche_version[code],fiche[[#This Row],[code]])</f>
        <v>1</v>
      </c>
      <c r="J4" s="14" t="s">
        <v>383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 t="s">
        <v>383</v>
      </c>
    </row>
    <row r="5" spans="1:57" x14ac:dyDescent="0.3">
      <c r="A5" s="19" t="s">
        <v>28</v>
      </c>
      <c r="B5" s="19" t="s">
        <v>2</v>
      </c>
      <c r="C5" s="19" t="str">
        <f>VLOOKUP(fiche[[#This Row],[code_secteur]],enums[[code]:[nom]],2,FALSE)</f>
        <v>Agriculture</v>
      </c>
      <c r="D5" s="19" t="s">
        <v>487</v>
      </c>
      <c r="E5" s="19" t="str">
        <f>VLOOKUP(fiche[[#This Row],[code_sous_secteur]],enums[[code]:[nom]],2,FALSE)</f>
        <v>Equipement</v>
      </c>
      <c r="F5" s="20" t="s">
        <v>493</v>
      </c>
      <c r="G5" s="19">
        <v>1</v>
      </c>
      <c r="H5" s="19">
        <v>1</v>
      </c>
      <c r="I5" s="19">
        <f>COUNTIF(fiche_version[code],fiche[[#This Row],[code]])</f>
        <v>1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14" t="s">
        <v>384</v>
      </c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 t="s">
        <v>384</v>
      </c>
    </row>
    <row r="6" spans="1:57" ht="28.8" x14ac:dyDescent="0.3">
      <c r="A6" s="19" t="s">
        <v>768</v>
      </c>
      <c r="B6" s="19" t="s">
        <v>2</v>
      </c>
      <c r="C6" s="19" t="str">
        <f>VLOOKUP(fiche[[#This Row],[code_secteur]],enums[[code]:[nom]],2,FALSE)</f>
        <v>Agriculture</v>
      </c>
      <c r="D6" s="19" t="s">
        <v>487</v>
      </c>
      <c r="E6" s="22" t="str">
        <f>VLOOKUP(fiche[[#This Row],[code_sous_secteur]],enums[[code]:[nom]],2,FALSE)</f>
        <v>Equipement</v>
      </c>
      <c r="F6" s="20" t="s">
        <v>883</v>
      </c>
      <c r="G6" s="19">
        <v>1</v>
      </c>
      <c r="H6" s="19">
        <v>1</v>
      </c>
      <c r="I6" s="22">
        <f>COUNTIF(fiche_version[code],fiche[[#This Row],[code]])</f>
        <v>1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14" t="s">
        <v>385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 t="s">
        <v>385</v>
      </c>
    </row>
    <row r="7" spans="1:57" ht="43.2" x14ac:dyDescent="0.3">
      <c r="A7" s="19" t="s">
        <v>30</v>
      </c>
      <c r="B7" s="19" t="s">
        <v>2</v>
      </c>
      <c r="C7" s="19" t="str">
        <f>VLOOKUP(fiche[[#This Row],[code_secteur]],enums[[code]:[nom]],2,FALSE)</f>
        <v>Agriculture</v>
      </c>
      <c r="D7" s="19" t="s">
        <v>487</v>
      </c>
      <c r="E7" s="19" t="str">
        <f>VLOOKUP(fiche[[#This Row],[code_sous_secteur]],enums[[code]:[nom]],2,FALSE)</f>
        <v>Equipement</v>
      </c>
      <c r="F7" s="20" t="s">
        <v>29</v>
      </c>
      <c r="G7" s="19">
        <v>1</v>
      </c>
      <c r="H7" s="19">
        <v>1</v>
      </c>
      <c r="I7" s="19">
        <f>COUNTIF(fiche_version[code],fiche[[#This Row],[code]])</f>
        <v>1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14" t="s">
        <v>769</v>
      </c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 t="s">
        <v>432</v>
      </c>
    </row>
    <row r="8" spans="1:57" ht="43.2" x14ac:dyDescent="0.3">
      <c r="A8" s="19" t="s">
        <v>32</v>
      </c>
      <c r="B8" s="19" t="s">
        <v>2</v>
      </c>
      <c r="C8" s="19" t="str">
        <f>VLOOKUP(fiche[[#This Row],[code_secteur]],enums[[code]:[nom]],2,FALSE)</f>
        <v>Agriculture</v>
      </c>
      <c r="D8" s="19" t="s">
        <v>487</v>
      </c>
      <c r="E8" s="19" t="str">
        <f>VLOOKUP(fiche[[#This Row],[code_sous_secteur]],enums[[code]:[nom]],2,FALSE)</f>
        <v>Equipement</v>
      </c>
      <c r="F8" s="20" t="s">
        <v>31</v>
      </c>
      <c r="G8" s="19">
        <v>1</v>
      </c>
      <c r="H8" s="19">
        <v>1</v>
      </c>
      <c r="I8" s="19">
        <f>COUNTIF(fiche_version[code],fiche[[#This Row],[code]])</f>
        <v>2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14" t="s">
        <v>769</v>
      </c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 t="s">
        <v>770</v>
      </c>
      <c r="BC8" s="14"/>
      <c r="BD8" s="14"/>
      <c r="BE8" s="14" t="s">
        <v>721</v>
      </c>
    </row>
    <row r="9" spans="1:57" ht="43.2" x14ac:dyDescent="0.3">
      <c r="A9" s="19" t="s">
        <v>34</v>
      </c>
      <c r="B9" s="19" t="s">
        <v>2</v>
      </c>
      <c r="C9" s="19" t="str">
        <f>VLOOKUP(fiche[[#This Row],[code_secteur]],enums[[code]:[nom]],2,FALSE)</f>
        <v>Agriculture</v>
      </c>
      <c r="D9" s="19" t="s">
        <v>487</v>
      </c>
      <c r="E9" s="19" t="str">
        <f>VLOOKUP(fiche[[#This Row],[code_sous_secteur]],enums[[code]:[nom]],2,FALSE)</f>
        <v>Equipement</v>
      </c>
      <c r="F9" s="20" t="s">
        <v>33</v>
      </c>
      <c r="G9" s="19">
        <v>1</v>
      </c>
      <c r="H9" s="19">
        <v>1</v>
      </c>
      <c r="I9" s="19">
        <f>COUNTIF(fiche_version[code],fiche[[#This Row],[code]])</f>
        <v>2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14" t="s">
        <v>769</v>
      </c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 t="s">
        <v>770</v>
      </c>
      <c r="BC9" s="14"/>
      <c r="BD9" s="14"/>
      <c r="BE9" s="14" t="s">
        <v>721</v>
      </c>
    </row>
    <row r="10" spans="1:57" ht="43.2" x14ac:dyDescent="0.3">
      <c r="A10" s="19" t="s">
        <v>35</v>
      </c>
      <c r="B10" s="19" t="s">
        <v>2</v>
      </c>
      <c r="C10" s="19" t="str">
        <f>VLOOKUP(fiche[[#This Row],[code_secteur]],enums[[code]:[nom]],2,FALSE)</f>
        <v>Agriculture</v>
      </c>
      <c r="D10" s="19" t="s">
        <v>487</v>
      </c>
      <c r="E10" s="19" t="str">
        <f>VLOOKUP(fiche[[#This Row],[code_sous_secteur]],enums[[code]:[nom]],2,FALSE)</f>
        <v>Equipement</v>
      </c>
      <c r="F10" s="20" t="s">
        <v>504</v>
      </c>
      <c r="G10" s="19">
        <v>1</v>
      </c>
      <c r="H10" s="19">
        <v>1</v>
      </c>
      <c r="I10" s="19">
        <f>COUNTIF(fiche_version[code],fiche[[#This Row],[code]])</f>
        <v>1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14" t="s">
        <v>769</v>
      </c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 t="s">
        <v>432</v>
      </c>
    </row>
    <row r="11" spans="1:57" ht="43.2" x14ac:dyDescent="0.3">
      <c r="A11" s="19" t="s">
        <v>36</v>
      </c>
      <c r="B11" s="19" t="s">
        <v>2</v>
      </c>
      <c r="C11" s="19" t="str">
        <f>VLOOKUP(fiche[[#This Row],[code_secteur]],enums[[code]:[nom]],2,FALSE)</f>
        <v>Agriculture</v>
      </c>
      <c r="D11" s="19" t="s">
        <v>488</v>
      </c>
      <c r="E11" s="19" t="str">
        <f>VLOOKUP(fiche[[#This Row],[code_sous_secteur]],enums[[code]:[nom]],2,FALSE)</f>
        <v>Service</v>
      </c>
      <c r="F11" s="20" t="s">
        <v>505</v>
      </c>
      <c r="G11" s="19">
        <v>1</v>
      </c>
      <c r="H11" s="19">
        <v>1</v>
      </c>
      <c r="I11" s="19">
        <f>COUNTIF(fiche_version[code],fiche[[#This Row],[code]])</f>
        <v>2</v>
      </c>
      <c r="J11" s="21"/>
      <c r="K11" s="21"/>
      <c r="L11" s="21"/>
      <c r="M11" s="21"/>
      <c r="N11" s="21"/>
      <c r="O11" s="14" t="s">
        <v>386</v>
      </c>
      <c r="P11" s="14" t="s">
        <v>771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 t="s">
        <v>772</v>
      </c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 t="s">
        <v>433</v>
      </c>
    </row>
    <row r="12" spans="1:57" x14ac:dyDescent="0.3">
      <c r="A12" s="19" t="s">
        <v>37</v>
      </c>
      <c r="B12" s="19" t="s">
        <v>2</v>
      </c>
      <c r="C12" s="19" t="str">
        <f>VLOOKUP(fiche[[#This Row],[code_secteur]],enums[[code]:[nom]],2,FALSE)</f>
        <v>Agriculture</v>
      </c>
      <c r="D12" s="19" t="s">
        <v>489</v>
      </c>
      <c r="E12" s="19" t="str">
        <f>VLOOKUP(fiche[[#This Row],[code_sous_secteur]],enums[[code]:[nom]],2,FALSE)</f>
        <v>Thermique</v>
      </c>
      <c r="F12" s="20" t="s">
        <v>559</v>
      </c>
      <c r="G12" s="19">
        <v>1</v>
      </c>
      <c r="H12" s="19">
        <v>1</v>
      </c>
      <c r="I12" s="19">
        <f>COUNTIF(fiche_version[code],fiche[[#This Row],[code]])</f>
        <v>1</v>
      </c>
      <c r="J12" s="14" t="s">
        <v>383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 t="s">
        <v>383</v>
      </c>
    </row>
    <row r="13" spans="1:57" x14ac:dyDescent="0.3">
      <c r="A13" s="19" t="s">
        <v>39</v>
      </c>
      <c r="B13" s="19" t="s">
        <v>2</v>
      </c>
      <c r="C13" s="19" t="str">
        <f>VLOOKUP(fiche[[#This Row],[code_secteur]],enums[[code]:[nom]],2,FALSE)</f>
        <v>Agriculture</v>
      </c>
      <c r="D13" s="19" t="s">
        <v>489</v>
      </c>
      <c r="E13" s="19" t="str">
        <f>VLOOKUP(fiche[[#This Row],[code_sous_secteur]],enums[[code]:[nom]],2,FALSE)</f>
        <v>Thermique</v>
      </c>
      <c r="F13" s="20" t="s">
        <v>38</v>
      </c>
      <c r="G13" s="19">
        <v>1</v>
      </c>
      <c r="H13" s="19">
        <v>1</v>
      </c>
      <c r="I13" s="19">
        <f>COUNTIF(fiche_version[code],fiche[[#This Row],[code]])</f>
        <v>1</v>
      </c>
      <c r="J13" s="14" t="s">
        <v>383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 t="s">
        <v>383</v>
      </c>
    </row>
    <row r="14" spans="1:57" x14ac:dyDescent="0.3">
      <c r="A14" s="19" t="s">
        <v>41</v>
      </c>
      <c r="B14" s="19" t="s">
        <v>2</v>
      </c>
      <c r="C14" s="19" t="str">
        <f>VLOOKUP(fiche[[#This Row],[code_secteur]],enums[[code]:[nom]],2,FALSE)</f>
        <v>Agriculture</v>
      </c>
      <c r="D14" s="19" t="s">
        <v>489</v>
      </c>
      <c r="E14" s="19" t="str">
        <f>VLOOKUP(fiche[[#This Row],[code_sous_secteur]],enums[[code]:[nom]],2,FALSE)</f>
        <v>Thermique</v>
      </c>
      <c r="F14" s="20" t="s">
        <v>40</v>
      </c>
      <c r="G14" s="19">
        <v>1</v>
      </c>
      <c r="H14" s="19">
        <v>1</v>
      </c>
      <c r="I14" s="19">
        <f>COUNTIF(fiche_version[code],fiche[[#This Row],[code]])</f>
        <v>1</v>
      </c>
      <c r="J14" s="21"/>
      <c r="K14" s="14" t="s">
        <v>387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 t="s">
        <v>387</v>
      </c>
    </row>
    <row r="15" spans="1:57" ht="28.8" x14ac:dyDescent="0.3">
      <c r="A15" s="19" t="s">
        <v>42</v>
      </c>
      <c r="B15" s="19" t="s">
        <v>2</v>
      </c>
      <c r="C15" s="19" t="str">
        <f>VLOOKUP(fiche[[#This Row],[code_secteur]],enums[[code]:[nom]],2,FALSE)</f>
        <v>Agriculture</v>
      </c>
      <c r="D15" s="19" t="s">
        <v>489</v>
      </c>
      <c r="E15" s="19" t="str">
        <f>VLOOKUP(fiche[[#This Row],[code_sous_secteur]],enums[[code]:[nom]],2,FALSE)</f>
        <v>Thermique</v>
      </c>
      <c r="F15" s="20" t="s">
        <v>376</v>
      </c>
      <c r="G15" s="19">
        <v>1</v>
      </c>
      <c r="H15" s="19">
        <v>1</v>
      </c>
      <c r="I15" s="19">
        <f>COUNTIF(fiche_version[code],fiche[[#This Row],[code]])</f>
        <v>3</v>
      </c>
      <c r="J15" s="21"/>
      <c r="K15" s="21"/>
      <c r="L15" s="14" t="s">
        <v>388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 t="s">
        <v>389</v>
      </c>
      <c r="X15" s="14"/>
      <c r="Y15" s="14"/>
      <c r="Z15" s="14"/>
      <c r="AA15" s="14"/>
      <c r="AB15" s="14"/>
      <c r="AC15" s="14"/>
      <c r="AD15" s="14"/>
      <c r="AE15" s="14" t="s">
        <v>390</v>
      </c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 t="s">
        <v>390</v>
      </c>
    </row>
    <row r="16" spans="1:57" x14ac:dyDescent="0.3">
      <c r="A16" s="19" t="s">
        <v>44</v>
      </c>
      <c r="B16" s="19" t="s">
        <v>2</v>
      </c>
      <c r="C16" s="19" t="str">
        <f>VLOOKUP(fiche[[#This Row],[code_secteur]],enums[[code]:[nom]],2,FALSE)</f>
        <v>Agriculture</v>
      </c>
      <c r="D16" s="19" t="s">
        <v>489</v>
      </c>
      <c r="E16" s="19" t="str">
        <f>VLOOKUP(fiche[[#This Row],[code_sous_secteur]],enums[[code]:[nom]],2,FALSE)</f>
        <v>Thermique</v>
      </c>
      <c r="F16" s="20" t="s">
        <v>43</v>
      </c>
      <c r="G16" s="19">
        <v>1</v>
      </c>
      <c r="H16" s="19">
        <v>1</v>
      </c>
      <c r="I16" s="19">
        <f>COUNTIF(fiche_version[code],fiche[[#This Row],[code]])</f>
        <v>1</v>
      </c>
      <c r="J16" s="21"/>
      <c r="K16" s="21"/>
      <c r="L16" s="14" t="s">
        <v>388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 t="s">
        <v>388</v>
      </c>
    </row>
    <row r="17" spans="1:57" x14ac:dyDescent="0.3">
      <c r="A17" s="19" t="s">
        <v>46</v>
      </c>
      <c r="B17" s="19" t="s">
        <v>2</v>
      </c>
      <c r="C17" s="19" t="str">
        <f>VLOOKUP(fiche[[#This Row],[code_secteur]],enums[[code]:[nom]],2,FALSE)</f>
        <v>Agriculture</v>
      </c>
      <c r="D17" s="19" t="s">
        <v>489</v>
      </c>
      <c r="E17" s="19" t="str">
        <f>VLOOKUP(fiche[[#This Row],[code_sous_secteur]],enums[[code]:[nom]],2,FALSE)</f>
        <v>Thermique</v>
      </c>
      <c r="F17" s="20" t="s">
        <v>45</v>
      </c>
      <c r="G17" s="19">
        <v>1</v>
      </c>
      <c r="H17" s="19">
        <v>1</v>
      </c>
      <c r="I17" s="19">
        <f>COUNTIF(fiche_version[code],fiche[[#This Row],[code]])</f>
        <v>2</v>
      </c>
      <c r="J17" s="21"/>
      <c r="K17" s="14" t="s">
        <v>387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 t="s">
        <v>391</v>
      </c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 t="s">
        <v>391</v>
      </c>
    </row>
    <row r="18" spans="1:57" ht="43.2" x14ac:dyDescent="0.3">
      <c r="A18" s="19" t="s">
        <v>47</v>
      </c>
      <c r="B18" s="19" t="s">
        <v>2</v>
      </c>
      <c r="C18" s="19" t="str">
        <f>VLOOKUP(fiche[[#This Row],[code_secteur]],enums[[code]:[nom]],2,FALSE)</f>
        <v>Agriculture</v>
      </c>
      <c r="D18" s="19" t="s">
        <v>489</v>
      </c>
      <c r="E18" s="19" t="str">
        <f>VLOOKUP(fiche[[#This Row],[code_sous_secteur]],enums[[code]:[nom]],2,FALSE)</f>
        <v>Thermique</v>
      </c>
      <c r="F18" s="20" t="s">
        <v>506</v>
      </c>
      <c r="G18" s="19">
        <v>1</v>
      </c>
      <c r="H18" s="19">
        <v>1</v>
      </c>
      <c r="I18" s="19">
        <f>COUNTIF(fiche_version[code],fiche[[#This Row],[code]])</f>
        <v>2</v>
      </c>
      <c r="J18" s="14" t="s">
        <v>383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 t="s">
        <v>773</v>
      </c>
      <c r="AY18" s="14"/>
      <c r="AZ18" s="14"/>
      <c r="BA18" s="14"/>
      <c r="BB18" s="14"/>
      <c r="BC18" s="14"/>
      <c r="BD18" s="14"/>
      <c r="BE18" s="14" t="s">
        <v>682</v>
      </c>
    </row>
    <row r="19" spans="1:57" ht="43.2" x14ac:dyDescent="0.3">
      <c r="A19" s="19" t="s">
        <v>49</v>
      </c>
      <c r="B19" s="19" t="s">
        <v>2</v>
      </c>
      <c r="C19" s="19" t="str">
        <f>VLOOKUP(fiche[[#This Row],[code_secteur]],enums[[code]:[nom]],2,FALSE)</f>
        <v>Agriculture</v>
      </c>
      <c r="D19" s="19" t="s">
        <v>489</v>
      </c>
      <c r="E19" s="19" t="str">
        <f>VLOOKUP(fiche[[#This Row],[code_sous_secteur]],enums[[code]:[nom]],2,FALSE)</f>
        <v>Thermique</v>
      </c>
      <c r="F19" s="20" t="s">
        <v>48</v>
      </c>
      <c r="G19" s="19">
        <v>1</v>
      </c>
      <c r="H19" s="19">
        <v>1</v>
      </c>
      <c r="I19" s="19">
        <f>COUNTIF(fiche_version[code],fiche[[#This Row],[code]])</f>
        <v>3</v>
      </c>
      <c r="J19" s="14" t="s">
        <v>383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 t="s">
        <v>391</v>
      </c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 t="s">
        <v>774</v>
      </c>
      <c r="AY19" s="14"/>
      <c r="AZ19" s="14"/>
      <c r="BA19" s="14"/>
      <c r="BB19" s="14"/>
      <c r="BC19" s="14"/>
      <c r="BD19" s="14"/>
      <c r="BE19" s="14" t="s">
        <v>683</v>
      </c>
    </row>
    <row r="20" spans="1:57" ht="28.8" x14ac:dyDescent="0.3">
      <c r="A20" s="19" t="s">
        <v>50</v>
      </c>
      <c r="B20" s="19" t="s">
        <v>2</v>
      </c>
      <c r="C20" s="19" t="str">
        <f>VLOOKUP(fiche[[#This Row],[code_secteur]],enums[[code]:[nom]],2,FALSE)</f>
        <v>Agriculture</v>
      </c>
      <c r="D20" s="19" t="s">
        <v>489</v>
      </c>
      <c r="E20" s="19" t="str">
        <f>VLOOKUP(fiche[[#This Row],[code_sous_secteur]],enums[[code]:[nom]],2,FALSE)</f>
        <v>Thermique</v>
      </c>
      <c r="F20" s="20" t="s">
        <v>377</v>
      </c>
      <c r="G20" s="19">
        <v>1</v>
      </c>
      <c r="H20" s="19">
        <v>1</v>
      </c>
      <c r="I20" s="19">
        <f>COUNTIF(fiche_version[code],fiche[[#This Row],[code]])</f>
        <v>1</v>
      </c>
      <c r="J20" s="14" t="s">
        <v>383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 t="s">
        <v>383</v>
      </c>
    </row>
    <row r="21" spans="1:57" ht="28.8" x14ac:dyDescent="0.3">
      <c r="A21" s="19" t="s">
        <v>51</v>
      </c>
      <c r="B21" s="19" t="s">
        <v>2</v>
      </c>
      <c r="C21" s="19" t="str">
        <f>VLOOKUP(fiche[[#This Row],[code_secteur]],enums[[code]:[nom]],2,FALSE)</f>
        <v>Agriculture</v>
      </c>
      <c r="D21" s="19" t="s">
        <v>489</v>
      </c>
      <c r="E21" s="19" t="str">
        <f>VLOOKUP(fiche[[#This Row],[code_sous_secteur]],enums[[code]:[nom]],2,FALSE)</f>
        <v>Thermique</v>
      </c>
      <c r="F21" s="20" t="s">
        <v>507</v>
      </c>
      <c r="G21" s="19">
        <v>1</v>
      </c>
      <c r="H21" s="19">
        <v>1</v>
      </c>
      <c r="I21" s="19">
        <f>COUNTIF(fiche_version[code],fiche[[#This Row],[code]])</f>
        <v>1</v>
      </c>
      <c r="J21" s="21"/>
      <c r="K21" s="21"/>
      <c r="L21" s="21"/>
      <c r="M21" s="14" t="s">
        <v>392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7" t="s">
        <v>775</v>
      </c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 t="s">
        <v>775</v>
      </c>
    </row>
    <row r="22" spans="1:57" x14ac:dyDescent="0.3">
      <c r="A22" s="19" t="s">
        <v>53</v>
      </c>
      <c r="B22" s="19" t="s">
        <v>2</v>
      </c>
      <c r="C22" s="19" t="str">
        <f>VLOOKUP(fiche[[#This Row],[code_secteur]],enums[[code]:[nom]],2,FALSE)</f>
        <v>Agriculture</v>
      </c>
      <c r="D22" s="19" t="s">
        <v>489</v>
      </c>
      <c r="E22" s="19" t="str">
        <f>VLOOKUP(fiche[[#This Row],[code_sous_secteur]],enums[[code]:[nom]],2,FALSE)</f>
        <v>Thermique</v>
      </c>
      <c r="F22" s="20" t="s">
        <v>52</v>
      </c>
      <c r="G22" s="19">
        <v>1</v>
      </c>
      <c r="H22" s="19">
        <v>1</v>
      </c>
      <c r="I22" s="19">
        <f>COUNTIF(fiche_version[code],fiche[[#This Row],[code]])</f>
        <v>1</v>
      </c>
      <c r="J22" s="14" t="s">
        <v>383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 t="s">
        <v>383</v>
      </c>
    </row>
    <row r="23" spans="1:57" x14ac:dyDescent="0.3">
      <c r="A23" s="19" t="s">
        <v>55</v>
      </c>
      <c r="B23" s="19" t="s">
        <v>2</v>
      </c>
      <c r="C23" s="19" t="str">
        <f>VLOOKUP(fiche[[#This Row],[code_secteur]],enums[[code]:[nom]],2,FALSE)</f>
        <v>Agriculture</v>
      </c>
      <c r="D23" s="19" t="s">
        <v>489</v>
      </c>
      <c r="E23" s="19" t="str">
        <f>VLOOKUP(fiche[[#This Row],[code_sous_secteur]],enums[[code]:[nom]],2,FALSE)</f>
        <v>Thermique</v>
      </c>
      <c r="F23" s="20" t="s">
        <v>54</v>
      </c>
      <c r="G23" s="19">
        <v>1</v>
      </c>
      <c r="H23" s="19">
        <v>1</v>
      </c>
      <c r="I23" s="19">
        <f>COUNTIF(fiche_version[code],fiche[[#This Row],[code]])</f>
        <v>1</v>
      </c>
      <c r="J23" s="14" t="s">
        <v>383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 t="s">
        <v>383</v>
      </c>
    </row>
    <row r="24" spans="1:57" x14ac:dyDescent="0.3">
      <c r="A24" s="19" t="s">
        <v>57</v>
      </c>
      <c r="B24" s="19" t="s">
        <v>2</v>
      </c>
      <c r="C24" s="19" t="str">
        <f>VLOOKUP(fiche[[#This Row],[code_secteur]],enums[[code]:[nom]],2,FALSE)</f>
        <v>Agriculture</v>
      </c>
      <c r="D24" s="19" t="s">
        <v>489</v>
      </c>
      <c r="E24" s="19" t="str">
        <f>VLOOKUP(fiche[[#This Row],[code_sous_secteur]],enums[[code]:[nom]],2,FALSE)</f>
        <v>Thermique</v>
      </c>
      <c r="F24" s="20" t="s">
        <v>56</v>
      </c>
      <c r="G24" s="19">
        <v>1</v>
      </c>
      <c r="H24" s="19">
        <v>1</v>
      </c>
      <c r="I24" s="19">
        <f>COUNTIF(fiche_version[code],fiche[[#This Row],[code]])</f>
        <v>1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14" t="s">
        <v>384</v>
      </c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 t="s">
        <v>384</v>
      </c>
    </row>
    <row r="25" spans="1:57" x14ac:dyDescent="0.3">
      <c r="A25" s="19" t="s">
        <v>58</v>
      </c>
      <c r="B25" s="19" t="s">
        <v>2</v>
      </c>
      <c r="C25" s="19" t="str">
        <f>VLOOKUP(fiche[[#This Row],[code_secteur]],enums[[code]:[nom]],2,FALSE)</f>
        <v>Agriculture</v>
      </c>
      <c r="D25" s="19" t="s">
        <v>564</v>
      </c>
      <c r="E25" s="19" t="str">
        <f>VLOOKUP(fiche[[#This Row],[code_sous_secteur]],enums[[code]:[nom]],2,FALSE)</f>
        <v>Utilités</v>
      </c>
      <c r="F25" s="20" t="s">
        <v>508</v>
      </c>
      <c r="G25" s="19">
        <v>1</v>
      </c>
      <c r="H25" s="19">
        <v>1</v>
      </c>
      <c r="I25" s="19">
        <f>COUNTIF(fiche_version[code],fiche[[#This Row],[code]])</f>
        <v>2</v>
      </c>
      <c r="J25" s="21"/>
      <c r="K25" s="14" t="s">
        <v>387</v>
      </c>
      <c r="L25" s="14"/>
      <c r="M25" s="14"/>
      <c r="N25" s="14"/>
      <c r="O25" s="14"/>
      <c r="P25" s="14"/>
      <c r="Q25" s="14"/>
      <c r="R25" s="14"/>
      <c r="S25" s="14"/>
      <c r="T25" s="14" t="s">
        <v>393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 t="s">
        <v>393</v>
      </c>
    </row>
    <row r="26" spans="1:57" x14ac:dyDescent="0.3">
      <c r="A26" s="19" t="s">
        <v>59</v>
      </c>
      <c r="B26" s="19" t="s">
        <v>2</v>
      </c>
      <c r="C26" s="19" t="str">
        <f>VLOOKUP(fiche[[#This Row],[code_secteur]],enums[[code]:[nom]],2,FALSE)</f>
        <v>Agriculture</v>
      </c>
      <c r="D26" s="19" t="s">
        <v>564</v>
      </c>
      <c r="E26" s="19" t="str">
        <f>VLOOKUP(fiche[[#This Row],[code_sous_secteur]],enums[[code]:[nom]],2,FALSE)</f>
        <v>Utilités</v>
      </c>
      <c r="F26" s="20" t="s">
        <v>509</v>
      </c>
      <c r="G26" s="19">
        <v>1</v>
      </c>
      <c r="H26" s="19">
        <v>1</v>
      </c>
      <c r="I26" s="19">
        <f>COUNTIF(fiche_version[code],fiche[[#This Row],[code]])</f>
        <v>2</v>
      </c>
      <c r="J26" s="14" t="s">
        <v>383</v>
      </c>
      <c r="K26" s="14"/>
      <c r="L26" s="14"/>
      <c r="M26" s="14"/>
      <c r="N26" s="14"/>
      <c r="O26" s="14"/>
      <c r="P26" s="14"/>
      <c r="Q26" s="14"/>
      <c r="R26" s="14" t="s">
        <v>394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 t="s">
        <v>394</v>
      </c>
    </row>
    <row r="27" spans="1:57" ht="28.8" x14ac:dyDescent="0.3">
      <c r="A27" s="19" t="s">
        <v>60</v>
      </c>
      <c r="B27" s="19" t="s">
        <v>2</v>
      </c>
      <c r="C27" s="19" t="str">
        <f>VLOOKUP(fiche[[#This Row],[code_secteur]],enums[[code]:[nom]],2,FALSE)</f>
        <v>Agriculture</v>
      </c>
      <c r="D27" s="19" t="s">
        <v>564</v>
      </c>
      <c r="E27" s="19" t="str">
        <f>VLOOKUP(fiche[[#This Row],[code_sous_secteur]],enums[[code]:[nom]],2,FALSE)</f>
        <v>Utilités</v>
      </c>
      <c r="F27" s="20" t="s">
        <v>255</v>
      </c>
      <c r="G27" s="19">
        <v>1</v>
      </c>
      <c r="H27" s="19">
        <v>1</v>
      </c>
      <c r="I27" s="19">
        <f>COUNTIF(fiche_version[code],fiche[[#This Row],[code]])</f>
        <v>1</v>
      </c>
      <c r="J27" s="21"/>
      <c r="K27" s="21"/>
      <c r="L27" s="21"/>
      <c r="M27" s="21"/>
      <c r="N27" s="21"/>
      <c r="O27" s="14" t="s">
        <v>386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 t="s">
        <v>386</v>
      </c>
    </row>
    <row r="28" spans="1:57" ht="28.8" x14ac:dyDescent="0.3">
      <c r="A28" s="19" t="s">
        <v>61</v>
      </c>
      <c r="B28" s="19" t="s">
        <v>2</v>
      </c>
      <c r="C28" s="19" t="str">
        <f>VLOOKUP(fiche[[#This Row],[code_secteur]],enums[[code]:[nom]],2,FALSE)</f>
        <v>Agriculture</v>
      </c>
      <c r="D28" s="19" t="s">
        <v>564</v>
      </c>
      <c r="E28" s="19" t="str">
        <f>VLOOKUP(fiche[[#This Row],[code_sous_secteur]],enums[[code]:[nom]],2,FALSE)</f>
        <v>Utilités</v>
      </c>
      <c r="F28" s="20" t="s">
        <v>510</v>
      </c>
      <c r="G28" s="19">
        <v>1</v>
      </c>
      <c r="H28" s="19">
        <v>1</v>
      </c>
      <c r="I28" s="19">
        <f>COUNTIF(fiche_version[code],fiche[[#This Row],[code]])</f>
        <v>1</v>
      </c>
      <c r="J28" s="21"/>
      <c r="K28" s="21"/>
      <c r="L28" s="21"/>
      <c r="M28" s="21"/>
      <c r="N28" s="21"/>
      <c r="O28" s="21"/>
      <c r="P28" s="21"/>
      <c r="Q28" s="21"/>
      <c r="R28" s="21"/>
      <c r="S28" s="14" t="s">
        <v>395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 t="s">
        <v>395</v>
      </c>
    </row>
    <row r="29" spans="1:57" ht="43.2" x14ac:dyDescent="0.3">
      <c r="A29" s="19" t="s">
        <v>63</v>
      </c>
      <c r="B29" s="19" t="s">
        <v>4</v>
      </c>
      <c r="C29" s="19" t="str">
        <f>VLOOKUP(fiche[[#This Row],[code_secteur]],enums[[code]:[nom]],2,FALSE)</f>
        <v>Bâtiment Résidentiel</v>
      </c>
      <c r="D29" s="19" t="s">
        <v>486</v>
      </c>
      <c r="E29" s="19" t="str">
        <f>VLOOKUP(fiche[[#This Row],[code_sous_secteur]],enums[[code]:[nom]],2,FALSE)</f>
        <v>Enveloppe</v>
      </c>
      <c r="F29" s="20" t="s">
        <v>62</v>
      </c>
      <c r="G29" s="19">
        <v>1</v>
      </c>
      <c r="H29" s="19">
        <v>0</v>
      </c>
      <c r="I29" s="19">
        <f>COUNTIF(fiche_version[code],fiche[[#This Row],[code]])</f>
        <v>5</v>
      </c>
      <c r="J29" s="14" t="s">
        <v>383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 t="s">
        <v>389</v>
      </c>
      <c r="X29" s="14"/>
      <c r="Y29" s="14"/>
      <c r="Z29" s="14"/>
      <c r="AA29" s="14"/>
      <c r="AB29" s="14"/>
      <c r="AC29" s="14" t="s">
        <v>776</v>
      </c>
      <c r="AD29" s="14"/>
      <c r="AE29" s="14" t="s">
        <v>776</v>
      </c>
      <c r="AF29" s="14"/>
      <c r="AG29" s="14"/>
      <c r="AH29" s="14"/>
      <c r="AI29" s="14" t="s">
        <v>777</v>
      </c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 t="s">
        <v>778</v>
      </c>
      <c r="AY29" s="14"/>
      <c r="AZ29" s="14"/>
      <c r="BA29" s="14"/>
      <c r="BB29" s="14"/>
      <c r="BC29" s="14"/>
      <c r="BD29" s="14"/>
      <c r="BE29" s="14" t="s">
        <v>684</v>
      </c>
    </row>
    <row r="30" spans="1:57" ht="43.2" x14ac:dyDescent="0.3">
      <c r="A30" s="19" t="s">
        <v>65</v>
      </c>
      <c r="B30" s="19" t="s">
        <v>4</v>
      </c>
      <c r="C30" s="19" t="str">
        <f>VLOOKUP(fiche[[#This Row],[code_secteur]],enums[[code]:[nom]],2,FALSE)</f>
        <v>Bâtiment Résidentiel</v>
      </c>
      <c r="D30" s="19" t="s">
        <v>486</v>
      </c>
      <c r="E30" s="19" t="str">
        <f>VLOOKUP(fiche[[#This Row],[code_sous_secteur]],enums[[code]:[nom]],2,FALSE)</f>
        <v>Enveloppe</v>
      </c>
      <c r="F30" s="20" t="s">
        <v>64</v>
      </c>
      <c r="G30" s="19">
        <v>1</v>
      </c>
      <c r="H30" s="19">
        <v>0</v>
      </c>
      <c r="I30" s="19">
        <f>COUNTIF(fiche_version[code],fiche[[#This Row],[code]])</f>
        <v>2</v>
      </c>
      <c r="J30" s="14" t="s">
        <v>383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 t="s">
        <v>779</v>
      </c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 t="s">
        <v>436</v>
      </c>
    </row>
    <row r="31" spans="1:57" ht="43.2" x14ac:dyDescent="0.3">
      <c r="A31" s="19" t="s">
        <v>67</v>
      </c>
      <c r="B31" s="19" t="s">
        <v>4</v>
      </c>
      <c r="C31" s="19" t="str">
        <f>VLOOKUP(fiche[[#This Row],[code_secteur]],enums[[code]:[nom]],2,FALSE)</f>
        <v>Bâtiment Résidentiel</v>
      </c>
      <c r="D31" s="19" t="s">
        <v>486</v>
      </c>
      <c r="E31" s="19" t="str">
        <f>VLOOKUP(fiche[[#This Row],[code_sous_secteur]],enums[[code]:[nom]],2,FALSE)</f>
        <v>Enveloppe</v>
      </c>
      <c r="F31" s="20" t="s">
        <v>66</v>
      </c>
      <c r="G31" s="19">
        <v>1</v>
      </c>
      <c r="H31" s="19">
        <v>1</v>
      </c>
      <c r="I31" s="19">
        <f>COUNTIF(fiche_version[code],fiche[[#This Row],[code]])</f>
        <v>5</v>
      </c>
      <c r="J31" s="14" t="s">
        <v>383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 t="s">
        <v>396</v>
      </c>
      <c r="Z31" s="14"/>
      <c r="AA31" s="14"/>
      <c r="AB31" s="14"/>
      <c r="AC31" s="14" t="s">
        <v>776</v>
      </c>
      <c r="AD31" s="14"/>
      <c r="AE31" s="14" t="s">
        <v>776</v>
      </c>
      <c r="AF31" s="14" t="s">
        <v>780</v>
      </c>
      <c r="AG31" s="14"/>
      <c r="AH31" s="14"/>
      <c r="AI31" s="14" t="s">
        <v>781</v>
      </c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 t="s">
        <v>438</v>
      </c>
    </row>
    <row r="32" spans="1:57" ht="43.2" x14ac:dyDescent="0.3">
      <c r="A32" s="19" t="s">
        <v>68</v>
      </c>
      <c r="B32" s="19" t="s">
        <v>4</v>
      </c>
      <c r="C32" s="19" t="str">
        <f>VLOOKUP(fiche[[#This Row],[code_secteur]],enums[[code]:[nom]],2,FALSE)</f>
        <v>Bâtiment Résidentiel</v>
      </c>
      <c r="D32" s="19" t="s">
        <v>486</v>
      </c>
      <c r="E32" s="19" t="str">
        <f>VLOOKUP(fiche[[#This Row],[code_sous_secteur]],enums[[code]:[nom]],2,FALSE)</f>
        <v>Enveloppe</v>
      </c>
      <c r="F32" s="20" t="s">
        <v>342</v>
      </c>
      <c r="G32" s="19">
        <v>1</v>
      </c>
      <c r="H32" s="19">
        <v>1</v>
      </c>
      <c r="I32" s="19">
        <f>COUNTIF(fiche_version[code],fiche[[#This Row],[code]])</f>
        <v>2</v>
      </c>
      <c r="J32" s="14" t="s">
        <v>383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 t="s">
        <v>773</v>
      </c>
      <c r="AY32" s="14"/>
      <c r="AZ32" s="14"/>
      <c r="BA32" s="14"/>
      <c r="BB32" s="14"/>
      <c r="BC32" s="14"/>
      <c r="BD32" s="14"/>
      <c r="BE32" s="14" t="s">
        <v>682</v>
      </c>
    </row>
    <row r="33" spans="1:57" ht="43.2" x14ac:dyDescent="0.3">
      <c r="A33" s="19" t="s">
        <v>70</v>
      </c>
      <c r="B33" s="19" t="s">
        <v>4</v>
      </c>
      <c r="C33" s="19" t="str">
        <f>VLOOKUP(fiche[[#This Row],[code_secteur]],enums[[code]:[nom]],2,FALSE)</f>
        <v>Bâtiment Résidentiel</v>
      </c>
      <c r="D33" s="19" t="s">
        <v>486</v>
      </c>
      <c r="E33" s="19" t="str">
        <f>VLOOKUP(fiche[[#This Row],[code_sous_secteur]],enums[[code]:[nom]],2,FALSE)</f>
        <v>Enveloppe</v>
      </c>
      <c r="F33" s="20" t="s">
        <v>69</v>
      </c>
      <c r="G33" s="19">
        <v>1</v>
      </c>
      <c r="H33" s="19">
        <v>1</v>
      </c>
      <c r="I33" s="19">
        <f>COUNTIF(fiche_version[code],fiche[[#This Row],[code]])</f>
        <v>3</v>
      </c>
      <c r="J33" s="14" t="s">
        <v>383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 t="s">
        <v>782</v>
      </c>
      <c r="AH33" s="14"/>
      <c r="AI33" s="14" t="s">
        <v>783</v>
      </c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 t="s">
        <v>440</v>
      </c>
    </row>
    <row r="34" spans="1:57" ht="43.2" x14ac:dyDescent="0.3">
      <c r="A34" s="19" t="s">
        <v>71</v>
      </c>
      <c r="B34" s="19" t="s">
        <v>4</v>
      </c>
      <c r="C34" s="19" t="str">
        <f>VLOOKUP(fiche[[#This Row],[code_secteur]],enums[[code]:[nom]],2,FALSE)</f>
        <v>Bâtiment Résidentiel</v>
      </c>
      <c r="D34" s="19" t="s">
        <v>486</v>
      </c>
      <c r="E34" s="19" t="str">
        <f>VLOOKUP(fiche[[#This Row],[code_sous_secteur]],enums[[code]:[nom]],2,FALSE)</f>
        <v>Enveloppe</v>
      </c>
      <c r="F34" s="20" t="s">
        <v>161</v>
      </c>
      <c r="G34" s="19">
        <v>0</v>
      </c>
      <c r="H34" s="19">
        <v>1</v>
      </c>
      <c r="I34" s="19">
        <f>COUNTIF(fiche_version[code],fiche[[#This Row],[code]])</f>
        <v>4</v>
      </c>
      <c r="J34" s="21"/>
      <c r="K34" s="14" t="s">
        <v>387</v>
      </c>
      <c r="L34" s="14"/>
      <c r="M34" s="14"/>
      <c r="N34" s="14" t="s">
        <v>397</v>
      </c>
      <c r="O34" s="14"/>
      <c r="P34" s="14" t="s">
        <v>398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 t="s">
        <v>784</v>
      </c>
      <c r="AD34" s="14"/>
      <c r="AE34" s="14" t="s">
        <v>784</v>
      </c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 t="s">
        <v>441</v>
      </c>
    </row>
    <row r="35" spans="1:57" x14ac:dyDescent="0.3">
      <c r="A35" s="19" t="s">
        <v>73</v>
      </c>
      <c r="B35" s="19" t="s">
        <v>4</v>
      </c>
      <c r="C35" s="19" t="str">
        <f>VLOOKUP(fiche[[#This Row],[code_secteur]],enums[[code]:[nom]],2,FALSE)</f>
        <v>Bâtiment Résidentiel</v>
      </c>
      <c r="D35" s="19" t="s">
        <v>486</v>
      </c>
      <c r="E35" s="19" t="str">
        <f>VLOOKUP(fiche[[#This Row],[code_sous_secteur]],enums[[code]:[nom]],2,FALSE)</f>
        <v>Enveloppe</v>
      </c>
      <c r="F35" s="20" t="s">
        <v>72</v>
      </c>
      <c r="G35" s="19">
        <v>0</v>
      </c>
      <c r="H35" s="19">
        <v>1</v>
      </c>
      <c r="I35" s="19">
        <f>COUNTIF(fiche_version[code],fiche[[#This Row],[code]])</f>
        <v>3</v>
      </c>
      <c r="J35" s="21"/>
      <c r="K35" s="14" t="s">
        <v>387</v>
      </c>
      <c r="L35" s="14"/>
      <c r="M35" s="14"/>
      <c r="N35" s="14" t="s">
        <v>397</v>
      </c>
      <c r="O35" s="14"/>
      <c r="P35" s="14" t="s">
        <v>398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 t="s">
        <v>398</v>
      </c>
    </row>
    <row r="36" spans="1:57" ht="43.2" x14ac:dyDescent="0.3">
      <c r="A36" s="19" t="s">
        <v>75</v>
      </c>
      <c r="B36" s="19" t="s">
        <v>4</v>
      </c>
      <c r="C36" s="19" t="str">
        <f>VLOOKUP(fiche[[#This Row],[code_secteur]],enums[[code]:[nom]],2,FALSE)</f>
        <v>Bâtiment Résidentiel</v>
      </c>
      <c r="D36" s="19" t="s">
        <v>486</v>
      </c>
      <c r="E36" s="19" t="str">
        <f>VLOOKUP(fiche[[#This Row],[code_sous_secteur]],enums[[code]:[nom]],2,FALSE)</f>
        <v>Enveloppe</v>
      </c>
      <c r="F36" s="20" t="s">
        <v>74</v>
      </c>
      <c r="G36" s="19">
        <v>1</v>
      </c>
      <c r="H36" s="19">
        <v>1</v>
      </c>
      <c r="I36" s="19">
        <f>COUNTIF(fiche_version[code],fiche[[#This Row],[code]])</f>
        <v>3</v>
      </c>
      <c r="J36" s="14" t="s">
        <v>383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 t="s">
        <v>782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 t="s">
        <v>774</v>
      </c>
      <c r="AY36" s="14"/>
      <c r="AZ36" s="14"/>
      <c r="BA36" s="14"/>
      <c r="BB36" s="14"/>
      <c r="BC36" s="14"/>
      <c r="BD36" s="14"/>
      <c r="BE36" s="14" t="s">
        <v>683</v>
      </c>
    </row>
    <row r="37" spans="1:57" x14ac:dyDescent="0.3">
      <c r="A37" s="19" t="s">
        <v>76</v>
      </c>
      <c r="B37" s="19" t="s">
        <v>4</v>
      </c>
      <c r="C37" s="19" t="str">
        <f>VLOOKUP(fiche[[#This Row],[code_secteur]],enums[[code]:[nom]],2,FALSE)</f>
        <v>Bâtiment Résidentiel</v>
      </c>
      <c r="D37" s="19" t="s">
        <v>486</v>
      </c>
      <c r="E37" s="19" t="str">
        <f>VLOOKUP(fiche[[#This Row],[code_sous_secteur]],enums[[code]:[nom]],2,FALSE)</f>
        <v>Enveloppe</v>
      </c>
      <c r="F37" s="20" t="s">
        <v>343</v>
      </c>
      <c r="G37" s="19">
        <v>0</v>
      </c>
      <c r="H37" s="19">
        <v>1</v>
      </c>
      <c r="I37" s="19">
        <f>COUNTIF(fiche_version[code],fiche[[#This Row],[code]])</f>
        <v>1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14" t="s">
        <v>399</v>
      </c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 t="s">
        <v>399</v>
      </c>
    </row>
    <row r="38" spans="1:57" x14ac:dyDescent="0.3">
      <c r="A38" s="19" t="s">
        <v>77</v>
      </c>
      <c r="B38" s="19" t="s">
        <v>4</v>
      </c>
      <c r="C38" s="19" t="str">
        <f>VLOOKUP(fiche[[#This Row],[code_secteur]],enums[[code]:[nom]],2,FALSE)</f>
        <v>Bâtiment Résidentiel</v>
      </c>
      <c r="D38" s="19" t="s">
        <v>486</v>
      </c>
      <c r="E38" s="19" t="str">
        <f>VLOOKUP(fiche[[#This Row],[code_sous_secteur]],enums[[code]:[nom]],2,FALSE)</f>
        <v>Enveloppe</v>
      </c>
      <c r="F38" s="20" t="s">
        <v>344</v>
      </c>
      <c r="G38" s="19">
        <v>1</v>
      </c>
      <c r="H38" s="19">
        <v>1</v>
      </c>
      <c r="I38" s="19">
        <f>COUNTIF(fiche_version[code],fiche[[#This Row],[code]])</f>
        <v>1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14" t="s">
        <v>400</v>
      </c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 t="s">
        <v>400</v>
      </c>
    </row>
    <row r="39" spans="1:57" ht="57.6" x14ac:dyDescent="0.3">
      <c r="A39" s="19" t="s">
        <v>79</v>
      </c>
      <c r="B39" s="19" t="s">
        <v>4</v>
      </c>
      <c r="C39" s="19" t="str">
        <f>VLOOKUP(fiche[[#This Row],[code_secteur]],enums[[code]:[nom]],2,FALSE)</f>
        <v>Bâtiment Résidentiel</v>
      </c>
      <c r="D39" s="19" t="s">
        <v>487</v>
      </c>
      <c r="E39" s="19" t="str">
        <f>VLOOKUP(fiche[[#This Row],[code_sous_secteur]],enums[[code]:[nom]],2,FALSE)</f>
        <v>Equipement</v>
      </c>
      <c r="F39" s="20" t="s">
        <v>78</v>
      </c>
      <c r="G39" s="19">
        <v>1</v>
      </c>
      <c r="H39" s="19">
        <v>1</v>
      </c>
      <c r="I39" s="19">
        <f>COUNTIF(fiche_version[code],fiche[[#This Row],[code]])</f>
        <v>1</v>
      </c>
      <c r="J39" s="14" t="s">
        <v>383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 t="s">
        <v>785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 t="s">
        <v>891</v>
      </c>
    </row>
    <row r="40" spans="1:57" ht="28.8" x14ac:dyDescent="0.3">
      <c r="A40" s="19" t="s">
        <v>81</v>
      </c>
      <c r="B40" s="19" t="s">
        <v>4</v>
      </c>
      <c r="C40" s="19" t="str">
        <f>VLOOKUP(fiche[[#This Row],[code_secteur]],enums[[code]:[nom]],2,FALSE)</f>
        <v>Bâtiment Résidentiel</v>
      </c>
      <c r="D40" s="19" t="s">
        <v>487</v>
      </c>
      <c r="E40" s="19" t="str">
        <f>VLOOKUP(fiche[[#This Row],[code_sous_secteur]],enums[[code]:[nom]],2,FALSE)</f>
        <v>Equipement</v>
      </c>
      <c r="F40" s="20" t="s">
        <v>80</v>
      </c>
      <c r="G40" s="19">
        <v>1</v>
      </c>
      <c r="H40" s="19">
        <v>1</v>
      </c>
      <c r="I40" s="19">
        <f>COUNTIF(fiche_version[code],fiche[[#This Row],[code]])</f>
        <v>1</v>
      </c>
      <c r="J40" s="21"/>
      <c r="K40" s="14" t="s">
        <v>387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7" t="s">
        <v>786</v>
      </c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 t="s">
        <v>786</v>
      </c>
    </row>
    <row r="41" spans="1:57" ht="28.8" x14ac:dyDescent="0.3">
      <c r="A41" s="19" t="s">
        <v>83</v>
      </c>
      <c r="B41" s="19" t="s">
        <v>4</v>
      </c>
      <c r="C41" s="19" t="str">
        <f>VLOOKUP(fiche[[#This Row],[code_secteur]],enums[[code]:[nom]],2,FALSE)</f>
        <v>Bâtiment Résidentiel</v>
      </c>
      <c r="D41" s="19" t="s">
        <v>487</v>
      </c>
      <c r="E41" s="19" t="str">
        <f>VLOOKUP(fiche[[#This Row],[code_sous_secteur]],enums[[code]:[nom]],2,FALSE)</f>
        <v>Equipement</v>
      </c>
      <c r="F41" s="20" t="s">
        <v>82</v>
      </c>
      <c r="G41" s="19">
        <v>1</v>
      </c>
      <c r="H41" s="19">
        <v>1</v>
      </c>
      <c r="I41" s="19">
        <f>COUNTIF(fiche_version[code],fiche[[#This Row],[code]])</f>
        <v>1</v>
      </c>
      <c r="J41" s="21"/>
      <c r="K41" s="14" t="s">
        <v>387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 t="s">
        <v>787</v>
      </c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 t="s">
        <v>885</v>
      </c>
    </row>
    <row r="42" spans="1:57" ht="28.8" x14ac:dyDescent="0.3">
      <c r="A42" s="19" t="s">
        <v>85</v>
      </c>
      <c r="B42" s="19" t="s">
        <v>4</v>
      </c>
      <c r="C42" s="19" t="str">
        <f>VLOOKUP(fiche[[#This Row],[code_secteur]],enums[[code]:[nom]],2,FALSE)</f>
        <v>Bâtiment Résidentiel</v>
      </c>
      <c r="D42" s="19" t="s">
        <v>487</v>
      </c>
      <c r="E42" s="19" t="str">
        <f>VLOOKUP(fiche[[#This Row],[code_sous_secteur]],enums[[code]:[nom]],2,FALSE)</f>
        <v>Equipement</v>
      </c>
      <c r="F42" s="20" t="s">
        <v>84</v>
      </c>
      <c r="G42" s="19">
        <v>1</v>
      </c>
      <c r="H42" s="19">
        <v>1</v>
      </c>
      <c r="I42" s="19">
        <f>COUNTIF(fiche_version[code],fiche[[#This Row],[code]])</f>
        <v>1</v>
      </c>
      <c r="J42" s="21"/>
      <c r="K42" s="14" t="s">
        <v>387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 t="s">
        <v>387</v>
      </c>
    </row>
    <row r="43" spans="1:57" ht="43.2" x14ac:dyDescent="0.3">
      <c r="A43" s="19" t="s">
        <v>86</v>
      </c>
      <c r="B43" s="19" t="s">
        <v>4</v>
      </c>
      <c r="C43" s="19" t="str">
        <f>VLOOKUP(fiche[[#This Row],[code_secteur]],enums[[code]:[nom]],2,FALSE)</f>
        <v>Bâtiment Résidentiel</v>
      </c>
      <c r="D43" s="19" t="s">
        <v>487</v>
      </c>
      <c r="E43" s="19" t="str">
        <f>VLOOKUP(fiche[[#This Row],[code_sous_secteur]],enums[[code]:[nom]],2,FALSE)</f>
        <v>Equipement</v>
      </c>
      <c r="F43" s="20" t="s">
        <v>470</v>
      </c>
      <c r="G43" s="19">
        <v>1</v>
      </c>
      <c r="H43" s="19">
        <v>1</v>
      </c>
      <c r="I43" s="19">
        <f>COUNTIF(fiche_version[code],fiche[[#This Row],[code]])</f>
        <v>3</v>
      </c>
      <c r="J43" s="14" t="s">
        <v>383</v>
      </c>
      <c r="K43" s="14"/>
      <c r="L43" s="14"/>
      <c r="M43" s="14"/>
      <c r="N43" s="14"/>
      <c r="O43" s="14"/>
      <c r="P43" s="14"/>
      <c r="Q43" s="14" t="s">
        <v>401</v>
      </c>
      <c r="R43" s="14"/>
      <c r="S43" s="14"/>
      <c r="T43" s="14"/>
      <c r="U43" s="14"/>
      <c r="V43" s="14" t="s">
        <v>402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7" t="s">
        <v>788</v>
      </c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 t="s">
        <v>788</v>
      </c>
    </row>
    <row r="44" spans="1:57" ht="28.8" x14ac:dyDescent="0.3">
      <c r="A44" s="19" t="s">
        <v>88</v>
      </c>
      <c r="B44" s="19" t="s">
        <v>4</v>
      </c>
      <c r="C44" s="19" t="str">
        <f>VLOOKUP(fiche[[#This Row],[code_secteur]],enums[[code]:[nom]],2,FALSE)</f>
        <v>Bâtiment Résidentiel</v>
      </c>
      <c r="D44" s="19" t="s">
        <v>487</v>
      </c>
      <c r="E44" s="19" t="str">
        <f>VLOOKUP(fiche[[#This Row],[code_sous_secteur]],enums[[code]:[nom]],2,FALSE)</f>
        <v>Equipement</v>
      </c>
      <c r="F44" s="20" t="s">
        <v>87</v>
      </c>
      <c r="G44" s="19">
        <v>1</v>
      </c>
      <c r="H44" s="19">
        <v>0</v>
      </c>
      <c r="I44" s="19">
        <f>COUNTIF(fiche_version[code],fiche[[#This Row],[code]])</f>
        <v>2</v>
      </c>
      <c r="J44" s="14" t="s">
        <v>383</v>
      </c>
      <c r="K44" s="14" t="s">
        <v>403</v>
      </c>
      <c r="L44" s="14"/>
      <c r="M44" s="14"/>
      <c r="N44" s="14"/>
      <c r="O44" s="14"/>
      <c r="P44" s="14"/>
      <c r="Q44" s="14" t="s">
        <v>789</v>
      </c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 t="s">
        <v>890</v>
      </c>
    </row>
    <row r="45" spans="1:57" ht="28.8" x14ac:dyDescent="0.3">
      <c r="A45" s="19" t="s">
        <v>90</v>
      </c>
      <c r="B45" s="19" t="s">
        <v>4</v>
      </c>
      <c r="C45" s="19" t="str">
        <f>VLOOKUP(fiche[[#This Row],[code_secteur]],enums[[code]:[nom]],2,FALSE)</f>
        <v>Bâtiment Résidentiel</v>
      </c>
      <c r="D45" s="19" t="s">
        <v>487</v>
      </c>
      <c r="E45" s="19" t="str">
        <f>VLOOKUP(fiche[[#This Row],[code_sous_secteur]],enums[[code]:[nom]],2,FALSE)</f>
        <v>Equipement</v>
      </c>
      <c r="F45" s="20" t="s">
        <v>89</v>
      </c>
      <c r="G45" s="19">
        <v>1</v>
      </c>
      <c r="H45" s="19">
        <v>1</v>
      </c>
      <c r="I45" s="19">
        <f>COUNTIF(fiche_version[code],fiche[[#This Row],[code]])</f>
        <v>1</v>
      </c>
      <c r="J45" s="21"/>
      <c r="K45" s="21"/>
      <c r="L45" s="21"/>
      <c r="M45" s="14" t="s">
        <v>392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7" t="s">
        <v>790</v>
      </c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 t="s">
        <v>790</v>
      </c>
    </row>
    <row r="46" spans="1:57" ht="28.8" x14ac:dyDescent="0.3">
      <c r="A46" s="19" t="s">
        <v>92</v>
      </c>
      <c r="B46" s="19" t="s">
        <v>4</v>
      </c>
      <c r="C46" s="19" t="str">
        <f>VLOOKUP(fiche[[#This Row],[code_secteur]],enums[[code]:[nom]],2,FALSE)</f>
        <v>Bâtiment Résidentiel</v>
      </c>
      <c r="D46" s="19" t="s">
        <v>487</v>
      </c>
      <c r="E46" s="19" t="str">
        <f>VLOOKUP(fiche[[#This Row],[code_sous_secteur]],enums[[code]:[nom]],2,FALSE)</f>
        <v>Equipement</v>
      </c>
      <c r="F46" s="20" t="s">
        <v>91</v>
      </c>
      <c r="G46" s="19">
        <v>1</v>
      </c>
      <c r="H46" s="19">
        <v>1</v>
      </c>
      <c r="I46" s="19">
        <f>COUNTIF(fiche_version[code],fiche[[#This Row],[code]])</f>
        <v>1</v>
      </c>
      <c r="J46" s="21"/>
      <c r="K46" s="21"/>
      <c r="L46" s="21"/>
      <c r="M46" s="14" t="s">
        <v>392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7" t="s">
        <v>790</v>
      </c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 t="s">
        <v>790</v>
      </c>
    </row>
    <row r="47" spans="1:57" ht="28.8" x14ac:dyDescent="0.3">
      <c r="A47" s="19" t="s">
        <v>93</v>
      </c>
      <c r="B47" s="19" t="s">
        <v>4</v>
      </c>
      <c r="C47" s="19" t="str">
        <f>VLOOKUP(fiche[[#This Row],[code_secteur]],enums[[code]:[nom]],2,FALSE)</f>
        <v>Bâtiment Résidentiel</v>
      </c>
      <c r="D47" s="19" t="s">
        <v>487</v>
      </c>
      <c r="E47" s="19" t="str">
        <f>VLOOKUP(fiche[[#This Row],[code_sous_secteur]],enums[[code]:[nom]],2,FALSE)</f>
        <v>Equipement</v>
      </c>
      <c r="F47" s="20" t="s">
        <v>345</v>
      </c>
      <c r="G47" s="19">
        <v>1</v>
      </c>
      <c r="H47" s="19">
        <v>1</v>
      </c>
      <c r="I47" s="19">
        <f>COUNTIF(fiche_version[code],fiche[[#This Row],[code]])</f>
        <v>1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14" t="s">
        <v>791</v>
      </c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 t="s">
        <v>384</v>
      </c>
    </row>
    <row r="48" spans="1:57" ht="28.8" x14ac:dyDescent="0.3">
      <c r="A48" s="19" t="s">
        <v>95</v>
      </c>
      <c r="B48" s="19" t="s">
        <v>4</v>
      </c>
      <c r="C48" s="19" t="str">
        <f>VLOOKUP(fiche[[#This Row],[code_secteur]],enums[[code]:[nom]],2,FALSE)</f>
        <v>Bâtiment Résidentiel</v>
      </c>
      <c r="D48" s="19" t="s">
        <v>488</v>
      </c>
      <c r="E48" s="19" t="str">
        <f>VLOOKUP(fiche[[#This Row],[code_sous_secteur]],enums[[code]:[nom]],2,FALSE)</f>
        <v>Service</v>
      </c>
      <c r="F48" s="20" t="s">
        <v>94</v>
      </c>
      <c r="G48" s="19">
        <v>1</v>
      </c>
      <c r="H48" s="19">
        <v>1</v>
      </c>
      <c r="I48" s="19">
        <f>COUNTIF(fiche_version[code],fiche[[#This Row],[code]])</f>
        <v>1</v>
      </c>
      <c r="J48" s="21"/>
      <c r="K48" s="21"/>
      <c r="L48" s="21"/>
      <c r="M48" s="21"/>
      <c r="N48" s="21"/>
      <c r="O48" s="14" t="s">
        <v>386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 t="s">
        <v>386</v>
      </c>
    </row>
    <row r="49" spans="1:57" x14ac:dyDescent="0.3">
      <c r="A49" s="19" t="s">
        <v>96</v>
      </c>
      <c r="B49" s="19" t="s">
        <v>4</v>
      </c>
      <c r="C49" s="19" t="str">
        <f>VLOOKUP(fiche[[#This Row],[code_secteur]],enums[[code]:[nom]],2,FALSE)</f>
        <v>Bâtiment Résidentiel</v>
      </c>
      <c r="D49" s="19" t="s">
        <v>488</v>
      </c>
      <c r="E49" s="19" t="str">
        <f>VLOOKUP(fiche[[#This Row],[code_sous_secteur]],enums[[code]:[nom]],2,FALSE)</f>
        <v>Service</v>
      </c>
      <c r="F49" s="20" t="s">
        <v>346</v>
      </c>
      <c r="G49" s="19">
        <v>1</v>
      </c>
      <c r="H49" s="19">
        <v>1</v>
      </c>
      <c r="I49" s="19">
        <f>COUNTIF(fiche_version[code],fiche[[#This Row],[code]])</f>
        <v>1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14" t="s">
        <v>384</v>
      </c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 t="s">
        <v>384</v>
      </c>
    </row>
    <row r="50" spans="1:57" x14ac:dyDescent="0.3">
      <c r="A50" s="19" t="s">
        <v>699</v>
      </c>
      <c r="B50" s="19" t="s">
        <v>4</v>
      </c>
      <c r="C50" s="19" t="str">
        <f>VLOOKUP(fiche[[#This Row],[code_secteur]],enums[[code]:[nom]],2,FALSE)</f>
        <v>Bâtiment Résidentiel</v>
      </c>
      <c r="D50" s="19" t="s">
        <v>488</v>
      </c>
      <c r="E50" s="22" t="str">
        <f>VLOOKUP(fiche[[#This Row],[code_sous_secteur]],enums[[code]:[nom]],2,FALSE)</f>
        <v>Service</v>
      </c>
      <c r="F50" s="20" t="s">
        <v>700</v>
      </c>
      <c r="G50" s="19">
        <v>1</v>
      </c>
      <c r="H50" s="19">
        <v>1</v>
      </c>
      <c r="I50" s="22">
        <f>COUNTIF(fiche_version[code],fiche[[#This Row],[code]])</f>
        <v>1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14" t="s">
        <v>385</v>
      </c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 t="s">
        <v>385</v>
      </c>
    </row>
    <row r="51" spans="1:57" x14ac:dyDescent="0.3">
      <c r="A51" s="19" t="s">
        <v>97</v>
      </c>
      <c r="B51" s="19" t="s">
        <v>4</v>
      </c>
      <c r="C51" s="19" t="str">
        <f>VLOOKUP(fiche[[#This Row],[code_secteur]],enums[[code]:[nom]],2,FALSE)</f>
        <v>Bâtiment Résidentiel</v>
      </c>
      <c r="D51" s="19" t="s">
        <v>488</v>
      </c>
      <c r="E51" s="19" t="str">
        <f>VLOOKUP(fiche[[#This Row],[code_sous_secteur]],enums[[code]:[nom]],2,FALSE)</f>
        <v>Service</v>
      </c>
      <c r="F51" s="20" t="s">
        <v>347</v>
      </c>
      <c r="G51" s="19">
        <v>1</v>
      </c>
      <c r="H51" s="19">
        <v>0</v>
      </c>
      <c r="I51" s="19">
        <f>COUNTIF(fiche_version[code],fiche[[#This Row],[code]])</f>
        <v>1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14" t="s">
        <v>404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 t="s">
        <v>404</v>
      </c>
    </row>
    <row r="52" spans="1:57" ht="43.2" x14ac:dyDescent="0.3">
      <c r="A52" s="19" t="s">
        <v>405</v>
      </c>
      <c r="B52" s="19" t="s">
        <v>4</v>
      </c>
      <c r="C52" s="19" t="str">
        <f>VLOOKUP(fiche[[#This Row],[code_secteur]],enums[[code]:[nom]],2,FALSE)</f>
        <v>Bâtiment Résidentiel</v>
      </c>
      <c r="D52" s="19" t="s">
        <v>488</v>
      </c>
      <c r="E52" s="19" t="str">
        <f>VLOOKUP(fiche[[#This Row],[code_sous_secteur]],enums[[code]:[nom]],2,FALSE)</f>
        <v>Service</v>
      </c>
      <c r="F52" s="20" t="s">
        <v>484</v>
      </c>
      <c r="G52" s="19">
        <v>1</v>
      </c>
      <c r="H52" s="19">
        <v>0</v>
      </c>
      <c r="I52" s="19">
        <f>COUNTIF(fiche_version[code],fiche[[#This Row],[code]])</f>
        <v>1</v>
      </c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14" t="s">
        <v>792</v>
      </c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 t="s">
        <v>442</v>
      </c>
    </row>
    <row r="53" spans="1:57" ht="43.2" x14ac:dyDescent="0.3">
      <c r="A53" s="19" t="s">
        <v>677</v>
      </c>
      <c r="B53" s="19" t="s">
        <v>4</v>
      </c>
      <c r="C53" s="19" t="str">
        <f>VLOOKUP(fiche[[#This Row],[code_secteur]],enums[[code]:[nom]],2,FALSE)</f>
        <v>Bâtiment Résidentiel</v>
      </c>
      <c r="D53" s="19" t="s">
        <v>488</v>
      </c>
      <c r="E53" s="22" t="str">
        <f>VLOOKUP(fiche[[#This Row],[code_sous_secteur]],enums[[code]:[nom]],2,FALSE)</f>
        <v>Service</v>
      </c>
      <c r="F53" s="20" t="s">
        <v>691</v>
      </c>
      <c r="G53" s="19">
        <v>1</v>
      </c>
      <c r="H53" s="19">
        <v>0</v>
      </c>
      <c r="I53" s="22">
        <f>COUNTIF(fiche_version[code],fiche[[#This Row],[code]])</f>
        <v>1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14" t="s">
        <v>793</v>
      </c>
      <c r="AY53" s="14"/>
      <c r="AZ53" s="14"/>
      <c r="BA53" s="14"/>
      <c r="BB53" s="14"/>
      <c r="BC53" s="14"/>
      <c r="BD53" s="14"/>
      <c r="BE53" s="14" t="s">
        <v>685</v>
      </c>
    </row>
    <row r="54" spans="1:57" x14ac:dyDescent="0.3">
      <c r="A54" s="19" t="s">
        <v>98</v>
      </c>
      <c r="B54" s="19" t="s">
        <v>4</v>
      </c>
      <c r="C54" s="19" t="str">
        <f>VLOOKUP(fiche[[#This Row],[code_secteur]],enums[[code]:[nom]],2,FALSE)</f>
        <v>Bâtiment Résidentiel</v>
      </c>
      <c r="D54" s="19" t="s">
        <v>489</v>
      </c>
      <c r="E54" s="19" t="str">
        <f>VLOOKUP(fiche[[#This Row],[code_sous_secteur]],enums[[code]:[nom]],2,FALSE)</f>
        <v>Thermique</v>
      </c>
      <c r="F54" s="20" t="s">
        <v>348</v>
      </c>
      <c r="G54" s="19">
        <v>1</v>
      </c>
      <c r="H54" s="19">
        <v>0</v>
      </c>
      <c r="I54" s="19">
        <f>COUNTIF(fiche_version[code],fiche[[#This Row],[code]])</f>
        <v>1</v>
      </c>
      <c r="J54" s="21"/>
      <c r="K54" s="21"/>
      <c r="L54" s="21"/>
      <c r="M54" s="14" t="s">
        <v>392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 t="s">
        <v>392</v>
      </c>
    </row>
    <row r="55" spans="1:57" x14ac:dyDescent="0.3">
      <c r="A55" s="19" t="s">
        <v>99</v>
      </c>
      <c r="B55" s="19" t="s">
        <v>4</v>
      </c>
      <c r="C55" s="19" t="str">
        <f>VLOOKUP(fiche[[#This Row],[code_secteur]],enums[[code]:[nom]],2,FALSE)</f>
        <v>Bâtiment Résidentiel</v>
      </c>
      <c r="D55" s="19" t="s">
        <v>489</v>
      </c>
      <c r="E55" s="19" t="str">
        <f>VLOOKUP(fiche[[#This Row],[code_sous_secteur]],enums[[code]:[nom]],2,FALSE)</f>
        <v>Thermique</v>
      </c>
      <c r="F55" s="20" t="s">
        <v>349</v>
      </c>
      <c r="G55" s="19">
        <v>1</v>
      </c>
      <c r="H55" s="19">
        <v>0</v>
      </c>
      <c r="I55" s="19">
        <f>COUNTIF(fiche_version[code],fiche[[#This Row],[code]])</f>
        <v>1</v>
      </c>
      <c r="J55" s="21"/>
      <c r="K55" s="21"/>
      <c r="L55" s="21"/>
      <c r="M55" s="14" t="s">
        <v>392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 t="s">
        <v>392</v>
      </c>
    </row>
    <row r="56" spans="1:57" ht="43.2" x14ac:dyDescent="0.3">
      <c r="A56" s="19" t="s">
        <v>100</v>
      </c>
      <c r="B56" s="19" t="s">
        <v>4</v>
      </c>
      <c r="C56" s="19" t="str">
        <f>VLOOKUP(fiche[[#This Row],[code_secteur]],enums[[code]:[nom]],2,FALSE)</f>
        <v>Bâtiment Résidentiel</v>
      </c>
      <c r="D56" s="19" t="s">
        <v>489</v>
      </c>
      <c r="E56" s="19" t="str">
        <f>VLOOKUP(fiche[[#This Row],[code_sous_secteur]],enums[[code]:[nom]],2,FALSE)</f>
        <v>Thermique</v>
      </c>
      <c r="F56" s="20" t="s">
        <v>45</v>
      </c>
      <c r="G56" s="19">
        <v>1</v>
      </c>
      <c r="H56" s="19">
        <v>1</v>
      </c>
      <c r="I56" s="19">
        <f>COUNTIF(fiche_version[code],fiche[[#This Row],[code]])</f>
        <v>3</v>
      </c>
      <c r="J56" s="14" t="s">
        <v>383</v>
      </c>
      <c r="K56" s="14"/>
      <c r="L56" s="14"/>
      <c r="M56" s="14"/>
      <c r="N56" s="14"/>
      <c r="O56" s="14"/>
      <c r="P56" s="14"/>
      <c r="Q56" s="14"/>
      <c r="R56" s="14"/>
      <c r="S56" s="14" t="s">
        <v>406</v>
      </c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 t="s">
        <v>794</v>
      </c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7" t="s">
        <v>795</v>
      </c>
      <c r="AZ56" s="14"/>
      <c r="BA56" s="14"/>
      <c r="BB56" s="14"/>
      <c r="BC56" s="14"/>
      <c r="BD56" s="14"/>
      <c r="BE56" s="14" t="s">
        <v>795</v>
      </c>
    </row>
    <row r="57" spans="1:57" ht="28.8" x14ac:dyDescent="0.3">
      <c r="A57" s="19" t="s">
        <v>101</v>
      </c>
      <c r="B57" s="19" t="s">
        <v>4</v>
      </c>
      <c r="C57" s="19" t="str">
        <f>VLOOKUP(fiche[[#This Row],[code_secteur]],enums[[code]:[nom]],2,FALSE)</f>
        <v>Bâtiment Résidentiel</v>
      </c>
      <c r="D57" s="19" t="s">
        <v>489</v>
      </c>
      <c r="E57" s="19" t="str">
        <f>VLOOKUP(fiche[[#This Row],[code_sous_secteur]],enums[[code]:[nom]],2,FALSE)</f>
        <v>Thermique</v>
      </c>
      <c r="F57" s="20" t="s">
        <v>350</v>
      </c>
      <c r="G57" s="19">
        <v>1</v>
      </c>
      <c r="H57" s="19">
        <v>1</v>
      </c>
      <c r="I57" s="19">
        <f>COUNTIF(fiche_version[code],fiche[[#This Row],[code]])</f>
        <v>2</v>
      </c>
      <c r="J57" s="14" t="s">
        <v>383</v>
      </c>
      <c r="K57" s="14"/>
      <c r="L57" s="14"/>
      <c r="M57" s="14"/>
      <c r="N57" s="14"/>
      <c r="O57" s="14"/>
      <c r="P57" s="14"/>
      <c r="Q57" s="14"/>
      <c r="R57" s="14"/>
      <c r="S57" s="14" t="s">
        <v>406</v>
      </c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7" t="s">
        <v>795</v>
      </c>
      <c r="AZ57" s="14"/>
      <c r="BA57" s="14"/>
      <c r="BB57" s="14"/>
      <c r="BC57" s="14"/>
      <c r="BD57" s="14"/>
      <c r="BE57" s="14" t="s">
        <v>795</v>
      </c>
    </row>
    <row r="58" spans="1:57" x14ac:dyDescent="0.3">
      <c r="A58" s="19" t="s">
        <v>102</v>
      </c>
      <c r="B58" s="19" t="s">
        <v>4</v>
      </c>
      <c r="C58" s="19" t="str">
        <f>VLOOKUP(fiche[[#This Row],[code_secteur]],enums[[code]:[nom]],2,FALSE)</f>
        <v>Bâtiment Résidentiel</v>
      </c>
      <c r="D58" s="19" t="s">
        <v>489</v>
      </c>
      <c r="E58" s="19" t="str">
        <f>VLOOKUP(fiche[[#This Row],[code_sous_secteur]],enums[[code]:[nom]],2,FALSE)</f>
        <v>Thermique</v>
      </c>
      <c r="F58" s="20" t="s">
        <v>351</v>
      </c>
      <c r="G58" s="19">
        <v>1</v>
      </c>
      <c r="H58" s="19">
        <v>1</v>
      </c>
      <c r="I58" s="19">
        <f>COUNTIF(fiche_version[code],fiche[[#This Row],[code]])</f>
        <v>1</v>
      </c>
      <c r="J58" s="14" t="s">
        <v>383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 t="s">
        <v>383</v>
      </c>
    </row>
    <row r="59" spans="1:57" ht="28.8" x14ac:dyDescent="0.3">
      <c r="A59" s="19" t="s">
        <v>103</v>
      </c>
      <c r="B59" s="19" t="s">
        <v>4</v>
      </c>
      <c r="C59" s="19" t="str">
        <f>VLOOKUP(fiche[[#This Row],[code_secteur]],enums[[code]:[nom]],2,FALSE)</f>
        <v>Bâtiment Résidentiel</v>
      </c>
      <c r="D59" s="19" t="s">
        <v>489</v>
      </c>
      <c r="E59" s="19" t="str">
        <f>VLOOKUP(fiche[[#This Row],[code_sous_secteur]],enums[[code]:[nom]],2,FALSE)</f>
        <v>Thermique</v>
      </c>
      <c r="F59" s="20" t="s">
        <v>352</v>
      </c>
      <c r="G59" s="19">
        <v>1</v>
      </c>
      <c r="H59" s="19">
        <v>1</v>
      </c>
      <c r="I59" s="19">
        <f>COUNTIF(fiche_version[code],fiche[[#This Row],[code]])</f>
        <v>1</v>
      </c>
      <c r="J59" s="14" t="s">
        <v>383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 t="s">
        <v>383</v>
      </c>
    </row>
    <row r="60" spans="1:57" x14ac:dyDescent="0.3">
      <c r="A60" s="19" t="s">
        <v>104</v>
      </c>
      <c r="B60" s="19" t="s">
        <v>4</v>
      </c>
      <c r="C60" s="19" t="str">
        <f>VLOOKUP(fiche[[#This Row],[code_secteur]],enums[[code]:[nom]],2,FALSE)</f>
        <v>Bâtiment Résidentiel</v>
      </c>
      <c r="D60" s="19" t="s">
        <v>489</v>
      </c>
      <c r="E60" s="19" t="str">
        <f>VLOOKUP(fiche[[#This Row],[code_sous_secteur]],enums[[code]:[nom]],2,FALSE)</f>
        <v>Thermique</v>
      </c>
      <c r="F60" s="20" t="s">
        <v>353</v>
      </c>
      <c r="G60" s="19">
        <v>1</v>
      </c>
      <c r="H60" s="19">
        <v>1</v>
      </c>
      <c r="I60" s="19">
        <f>COUNTIF(fiche_version[code],fiche[[#This Row],[code]])</f>
        <v>1</v>
      </c>
      <c r="J60" s="21"/>
      <c r="K60" s="21"/>
      <c r="L60" s="14" t="s">
        <v>388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 t="s">
        <v>388</v>
      </c>
    </row>
    <row r="61" spans="1:57" x14ac:dyDescent="0.3">
      <c r="A61" s="19" t="s">
        <v>106</v>
      </c>
      <c r="B61" s="19" t="s">
        <v>4</v>
      </c>
      <c r="C61" s="19" t="str">
        <f>VLOOKUP(fiche[[#This Row],[code_secteur]],enums[[code]:[nom]],2,FALSE)</f>
        <v>Bâtiment Résidentiel</v>
      </c>
      <c r="D61" s="19" t="s">
        <v>489</v>
      </c>
      <c r="E61" s="19" t="str">
        <f>VLOOKUP(fiche[[#This Row],[code_sous_secteur]],enums[[code]:[nom]],2,FALSE)</f>
        <v>Thermique</v>
      </c>
      <c r="F61" s="20" t="s">
        <v>105</v>
      </c>
      <c r="G61" s="19">
        <v>1</v>
      </c>
      <c r="H61" s="19">
        <v>1</v>
      </c>
      <c r="I61" s="19">
        <f>COUNTIF(fiche_version[code],fiche[[#This Row],[code]])</f>
        <v>1</v>
      </c>
      <c r="J61" s="21"/>
      <c r="K61" s="21"/>
      <c r="L61" s="21"/>
      <c r="M61" s="14" t="s">
        <v>392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 t="s">
        <v>392</v>
      </c>
    </row>
    <row r="62" spans="1:57" ht="43.2" x14ac:dyDescent="0.3">
      <c r="A62" s="19" t="s">
        <v>108</v>
      </c>
      <c r="B62" s="19" t="s">
        <v>4</v>
      </c>
      <c r="C62" s="19" t="str">
        <f>VLOOKUP(fiche[[#This Row],[code_secteur]],enums[[code]:[nom]],2,FALSE)</f>
        <v>Bâtiment Résidentiel</v>
      </c>
      <c r="D62" s="19" t="s">
        <v>489</v>
      </c>
      <c r="E62" s="19" t="str">
        <f>VLOOKUP(fiche[[#This Row],[code_sous_secteur]],enums[[code]:[nom]],2,FALSE)</f>
        <v>Thermique</v>
      </c>
      <c r="F62" s="20" t="s">
        <v>107</v>
      </c>
      <c r="G62" s="19">
        <v>1</v>
      </c>
      <c r="H62" s="19">
        <v>1</v>
      </c>
      <c r="I62" s="19">
        <f>COUNTIF(fiche_version[code],fiche[[#This Row],[code]])</f>
        <v>3</v>
      </c>
      <c r="J62" s="14" t="s">
        <v>383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 t="s">
        <v>391</v>
      </c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 t="s">
        <v>796</v>
      </c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 t="s">
        <v>444</v>
      </c>
    </row>
    <row r="63" spans="1:57" ht="43.2" x14ac:dyDescent="0.3">
      <c r="A63" s="19" t="s">
        <v>110</v>
      </c>
      <c r="B63" s="19" t="s">
        <v>4</v>
      </c>
      <c r="C63" s="19" t="str">
        <f>VLOOKUP(fiche[[#This Row],[code_secteur]],enums[[code]:[nom]],2,FALSE)</f>
        <v>Bâtiment Résidentiel</v>
      </c>
      <c r="D63" s="19" t="s">
        <v>489</v>
      </c>
      <c r="E63" s="19" t="str">
        <f>VLOOKUP(fiche[[#This Row],[code_sous_secteur]],enums[[code]:[nom]],2,FALSE)</f>
        <v>Thermique</v>
      </c>
      <c r="F63" s="20" t="s">
        <v>109</v>
      </c>
      <c r="G63" s="19">
        <v>1</v>
      </c>
      <c r="H63" s="19">
        <v>1</v>
      </c>
      <c r="I63" s="19">
        <f>COUNTIF(fiche_version[code],fiche[[#This Row],[code]])</f>
        <v>3</v>
      </c>
      <c r="J63" s="14" t="s">
        <v>383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 t="s">
        <v>782</v>
      </c>
      <c r="AH63" s="14"/>
      <c r="AI63" s="14"/>
      <c r="AJ63" s="14"/>
      <c r="AK63" s="14" t="s">
        <v>794</v>
      </c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 t="s">
        <v>443</v>
      </c>
    </row>
    <row r="64" spans="1:57" ht="28.8" x14ac:dyDescent="0.3">
      <c r="A64" s="19" t="s">
        <v>111</v>
      </c>
      <c r="B64" s="19" t="s">
        <v>4</v>
      </c>
      <c r="C64" s="19" t="str">
        <f>VLOOKUP(fiche[[#This Row],[code_secteur]],enums[[code]:[nom]],2,FALSE)</f>
        <v>Bâtiment Résidentiel</v>
      </c>
      <c r="D64" s="19" t="s">
        <v>489</v>
      </c>
      <c r="E64" s="19" t="str">
        <f>VLOOKUP(fiche[[#This Row],[code_sous_secteur]],enums[[code]:[nom]],2,FALSE)</f>
        <v>Thermique</v>
      </c>
      <c r="F64" s="20" t="s">
        <v>485</v>
      </c>
      <c r="G64" s="19">
        <v>1</v>
      </c>
      <c r="H64" s="19">
        <v>1</v>
      </c>
      <c r="I64" s="19">
        <f>COUNTIF(fiche_version[code],fiche[[#This Row],[code]])</f>
        <v>2</v>
      </c>
      <c r="J64" s="21"/>
      <c r="K64" s="21"/>
      <c r="L64" s="14" t="s">
        <v>388</v>
      </c>
      <c r="M64" s="14"/>
      <c r="N64" s="14"/>
      <c r="O64" s="14"/>
      <c r="P64" s="14" t="s">
        <v>407</v>
      </c>
      <c r="Q64" s="14"/>
      <c r="R64" s="14"/>
      <c r="S64" s="14"/>
      <c r="T64" s="14"/>
      <c r="U64" s="14"/>
      <c r="V64" s="14"/>
      <c r="W64" s="14" t="s">
        <v>797</v>
      </c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 t="s">
        <v>886</v>
      </c>
    </row>
    <row r="65" spans="1:57" x14ac:dyDescent="0.3">
      <c r="A65" s="19" t="s">
        <v>112</v>
      </c>
      <c r="B65" s="19" t="s">
        <v>4</v>
      </c>
      <c r="C65" s="19" t="str">
        <f>VLOOKUP(fiche[[#This Row],[code_secteur]],enums[[code]:[nom]],2,FALSE)</f>
        <v>Bâtiment Résidentiel</v>
      </c>
      <c r="D65" s="19" t="s">
        <v>489</v>
      </c>
      <c r="E65" s="19" t="str">
        <f>VLOOKUP(fiche[[#This Row],[code_sous_secteur]],enums[[code]:[nom]],2,FALSE)</f>
        <v>Thermique</v>
      </c>
      <c r="F65" s="20" t="s">
        <v>370</v>
      </c>
      <c r="G65" s="19">
        <v>1</v>
      </c>
      <c r="H65" s="19">
        <v>1</v>
      </c>
      <c r="I65" s="19">
        <f>COUNTIF(fiche_version[code],fiche[[#This Row],[code]])</f>
        <v>1</v>
      </c>
      <c r="J65" s="21"/>
      <c r="K65" s="21"/>
      <c r="L65" s="21"/>
      <c r="M65" s="14" t="s">
        <v>392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 t="s">
        <v>392</v>
      </c>
    </row>
    <row r="66" spans="1:57" x14ac:dyDescent="0.3">
      <c r="A66" s="19" t="s">
        <v>114</v>
      </c>
      <c r="B66" s="19" t="s">
        <v>4</v>
      </c>
      <c r="C66" s="19" t="str">
        <f>VLOOKUP(fiche[[#This Row],[code_secteur]],enums[[code]:[nom]],2,FALSE)</f>
        <v>Bâtiment Résidentiel</v>
      </c>
      <c r="D66" s="19" t="s">
        <v>489</v>
      </c>
      <c r="E66" s="19" t="str">
        <f>VLOOKUP(fiche[[#This Row],[code_sous_secteur]],enums[[code]:[nom]],2,FALSE)</f>
        <v>Thermique</v>
      </c>
      <c r="F66" s="20" t="s">
        <v>113</v>
      </c>
      <c r="G66" s="19">
        <v>1</v>
      </c>
      <c r="H66" s="19">
        <v>1</v>
      </c>
      <c r="I66" s="19">
        <f>COUNTIF(fiche_version[code],fiche[[#This Row],[code]])</f>
        <v>1</v>
      </c>
      <c r="J66" s="14" t="s">
        <v>383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 t="s">
        <v>383</v>
      </c>
    </row>
    <row r="67" spans="1:57" ht="28.8" x14ac:dyDescent="0.3">
      <c r="A67" s="19" t="s">
        <v>115</v>
      </c>
      <c r="B67" s="19" t="s">
        <v>4</v>
      </c>
      <c r="C67" s="19" t="str">
        <f>VLOOKUP(fiche[[#This Row],[code_secteur]],enums[[code]:[nom]],2,FALSE)</f>
        <v>Bâtiment Résidentiel</v>
      </c>
      <c r="D67" s="19" t="s">
        <v>489</v>
      </c>
      <c r="E67" s="19" t="str">
        <f>VLOOKUP(fiche[[#This Row],[code_sous_secteur]],enums[[code]:[nom]],2,FALSE)</f>
        <v>Thermique</v>
      </c>
      <c r="F67" s="20" t="s">
        <v>371</v>
      </c>
      <c r="G67" s="19">
        <v>1</v>
      </c>
      <c r="H67" s="19">
        <v>1</v>
      </c>
      <c r="I67" s="19">
        <f>COUNTIF(fiche_version[code],fiche[[#This Row],[code]])</f>
        <v>1</v>
      </c>
      <c r="J67" s="14" t="s">
        <v>383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 t="s">
        <v>798</v>
      </c>
      <c r="BA67" s="14"/>
      <c r="BB67" s="14"/>
      <c r="BC67" s="14"/>
      <c r="BD67" s="14"/>
      <c r="BE67" s="14" t="s">
        <v>887</v>
      </c>
    </row>
    <row r="68" spans="1:57" ht="28.8" x14ac:dyDescent="0.3">
      <c r="A68" s="19" t="s">
        <v>116</v>
      </c>
      <c r="B68" s="19" t="s">
        <v>4</v>
      </c>
      <c r="C68" s="19" t="str">
        <f>VLOOKUP(fiche[[#This Row],[code_secteur]],enums[[code]:[nom]],2,FALSE)</f>
        <v>Bâtiment Résidentiel</v>
      </c>
      <c r="D68" s="19" t="s">
        <v>489</v>
      </c>
      <c r="E68" s="19" t="str">
        <f>VLOOKUP(fiche[[#This Row],[code_sous_secteur]],enums[[code]:[nom]],2,FALSE)</f>
        <v>Thermique</v>
      </c>
      <c r="F68" s="20" t="s">
        <v>378</v>
      </c>
      <c r="G68" s="19">
        <v>1</v>
      </c>
      <c r="H68" s="19">
        <v>1</v>
      </c>
      <c r="I68" s="19">
        <f>COUNTIF(fiche_version[code],fiche[[#This Row],[code]])</f>
        <v>2</v>
      </c>
      <c r="J68" s="21"/>
      <c r="K68" s="21"/>
      <c r="L68" s="14" t="s">
        <v>388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 t="s">
        <v>389</v>
      </c>
      <c r="X68" s="14"/>
      <c r="Y68" s="14"/>
      <c r="Z68" s="14"/>
      <c r="AA68" s="14"/>
      <c r="AB68" s="14"/>
      <c r="AC68" s="14"/>
      <c r="AD68" s="14"/>
      <c r="AE68" s="14" t="s">
        <v>799</v>
      </c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 t="s">
        <v>888</v>
      </c>
    </row>
    <row r="69" spans="1:57" x14ac:dyDescent="0.3">
      <c r="A69" s="19" t="s">
        <v>118</v>
      </c>
      <c r="B69" s="19" t="s">
        <v>4</v>
      </c>
      <c r="C69" s="19" t="str">
        <f>VLOOKUP(fiche[[#This Row],[code_secteur]],enums[[code]:[nom]],2,FALSE)</f>
        <v>Bâtiment Résidentiel</v>
      </c>
      <c r="D69" s="19" t="s">
        <v>489</v>
      </c>
      <c r="E69" s="19" t="str">
        <f>VLOOKUP(fiche[[#This Row],[code_sous_secteur]],enums[[code]:[nom]],2,FALSE)</f>
        <v>Thermique</v>
      </c>
      <c r="F69" s="20" t="s">
        <v>117</v>
      </c>
      <c r="G69" s="19">
        <v>1</v>
      </c>
      <c r="H69" s="19">
        <v>1</v>
      </c>
      <c r="I69" s="19">
        <f>COUNTIF(fiche_version[code],fiche[[#This Row],[code]])</f>
        <v>1</v>
      </c>
      <c r="J69" s="21"/>
      <c r="K69" s="14" t="s">
        <v>387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 t="s">
        <v>387</v>
      </c>
    </row>
    <row r="70" spans="1:57" ht="43.2" x14ac:dyDescent="0.3">
      <c r="A70" s="19" t="s">
        <v>120</v>
      </c>
      <c r="B70" s="19" t="s">
        <v>4</v>
      </c>
      <c r="C70" s="19" t="str">
        <f>VLOOKUP(fiche[[#This Row],[code_secteur]],enums[[code]:[nom]],2,FALSE)</f>
        <v>Bâtiment Résidentiel</v>
      </c>
      <c r="D70" s="19" t="s">
        <v>489</v>
      </c>
      <c r="E70" s="19" t="str">
        <f>VLOOKUP(fiche[[#This Row],[code_sous_secteur]],enums[[code]:[nom]],2,FALSE)</f>
        <v>Thermique</v>
      </c>
      <c r="F70" s="20" t="s">
        <v>119</v>
      </c>
      <c r="G70" s="19">
        <v>1</v>
      </c>
      <c r="H70" s="19">
        <v>1</v>
      </c>
      <c r="I70" s="19">
        <f>COUNTIF(fiche_version[code],fiche[[#This Row],[code]])</f>
        <v>2</v>
      </c>
      <c r="J70" s="21"/>
      <c r="K70" s="21"/>
      <c r="L70" s="21"/>
      <c r="M70" s="14" t="s">
        <v>392</v>
      </c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 t="s">
        <v>800</v>
      </c>
      <c r="AY70" s="14"/>
      <c r="AZ70" s="14"/>
      <c r="BA70" s="14"/>
      <c r="BB70" s="14"/>
      <c r="BC70" s="14"/>
      <c r="BD70" s="14"/>
      <c r="BE70" s="14" t="s">
        <v>682</v>
      </c>
    </row>
    <row r="71" spans="1:57" x14ac:dyDescent="0.3">
      <c r="A71" s="19" t="s">
        <v>121</v>
      </c>
      <c r="B71" s="19" t="s">
        <v>4</v>
      </c>
      <c r="C71" s="19" t="str">
        <f>VLOOKUP(fiche[[#This Row],[code_secteur]],enums[[code]:[nom]],2,FALSE)</f>
        <v>Bâtiment Résidentiel</v>
      </c>
      <c r="D71" s="19" t="s">
        <v>489</v>
      </c>
      <c r="E71" s="19" t="str">
        <f>VLOOKUP(fiche[[#This Row],[code_sous_secteur]],enums[[code]:[nom]],2,FALSE)</f>
        <v>Thermique</v>
      </c>
      <c r="F71" s="20" t="s">
        <v>354</v>
      </c>
      <c r="G71" s="19">
        <v>0</v>
      </c>
      <c r="H71" s="19">
        <v>1</v>
      </c>
      <c r="I71" s="19">
        <f>COUNTIF(fiche_version[code],fiche[[#This Row],[code]])</f>
        <v>3</v>
      </c>
      <c r="J71" s="14" t="s">
        <v>383</v>
      </c>
      <c r="K71" s="14"/>
      <c r="L71" s="14"/>
      <c r="M71" s="14"/>
      <c r="N71" s="14" t="s">
        <v>397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 t="s">
        <v>390</v>
      </c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 t="s">
        <v>390</v>
      </c>
    </row>
    <row r="72" spans="1:57" ht="43.2" x14ac:dyDescent="0.3">
      <c r="A72" s="19" t="s">
        <v>122</v>
      </c>
      <c r="B72" s="19" t="s">
        <v>4</v>
      </c>
      <c r="C72" s="19" t="str">
        <f>VLOOKUP(fiche[[#This Row],[code_secteur]],enums[[code]:[nom]],2,FALSE)</f>
        <v>Bâtiment Résidentiel</v>
      </c>
      <c r="D72" s="19" t="s">
        <v>489</v>
      </c>
      <c r="E72" s="19" t="str">
        <f>VLOOKUP(fiche[[#This Row],[code_sous_secteur]],enums[[code]:[nom]],2,FALSE)</f>
        <v>Thermique</v>
      </c>
      <c r="F72" s="20" t="s">
        <v>355</v>
      </c>
      <c r="G72" s="19">
        <v>1</v>
      </c>
      <c r="H72" s="19">
        <v>0</v>
      </c>
      <c r="I72" s="19">
        <f>COUNTIF(fiche_version[code],fiche[[#This Row],[code]])</f>
        <v>5</v>
      </c>
      <c r="J72" s="21"/>
      <c r="K72" s="21"/>
      <c r="L72" s="14" t="s">
        <v>388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 t="s">
        <v>408</v>
      </c>
      <c r="AC72" s="14"/>
      <c r="AD72" s="14"/>
      <c r="AE72" s="14"/>
      <c r="AF72" s="14" t="s">
        <v>801</v>
      </c>
      <c r="AG72" s="14"/>
      <c r="AH72" s="14"/>
      <c r="AI72" s="14"/>
      <c r="AJ72" s="14" t="s">
        <v>802</v>
      </c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 t="s">
        <v>803</v>
      </c>
      <c r="AY72" s="14"/>
      <c r="AZ72" s="14"/>
      <c r="BA72" s="14"/>
      <c r="BB72" s="14"/>
      <c r="BC72" s="14"/>
      <c r="BD72" s="14"/>
      <c r="BE72" s="14" t="s">
        <v>684</v>
      </c>
    </row>
    <row r="73" spans="1:57" ht="43.2" x14ac:dyDescent="0.3">
      <c r="A73" s="19" t="s">
        <v>124</v>
      </c>
      <c r="B73" s="19" t="s">
        <v>4</v>
      </c>
      <c r="C73" s="19" t="str">
        <f>VLOOKUP(fiche[[#This Row],[code_secteur]],enums[[code]:[nom]],2,FALSE)</f>
        <v>Bâtiment Résidentiel</v>
      </c>
      <c r="D73" s="19" t="s">
        <v>489</v>
      </c>
      <c r="E73" s="19" t="str">
        <f>VLOOKUP(fiche[[#This Row],[code_sous_secteur]],enums[[code]:[nom]],2,FALSE)</f>
        <v>Thermique</v>
      </c>
      <c r="F73" s="20" t="s">
        <v>123</v>
      </c>
      <c r="G73" s="19">
        <v>1</v>
      </c>
      <c r="H73" s="19">
        <v>0</v>
      </c>
      <c r="I73" s="19">
        <f>COUNTIF(fiche_version[code],fiche[[#This Row],[code]])</f>
        <v>6</v>
      </c>
      <c r="J73" s="21"/>
      <c r="K73" s="21"/>
      <c r="L73" s="14" t="s">
        <v>388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 t="s">
        <v>408</v>
      </c>
      <c r="AC73" s="14"/>
      <c r="AD73" s="14"/>
      <c r="AE73" s="14"/>
      <c r="AF73" s="14" t="s">
        <v>801</v>
      </c>
      <c r="AG73" s="14"/>
      <c r="AH73" s="14"/>
      <c r="AI73" s="14"/>
      <c r="AJ73" s="14" t="s">
        <v>802</v>
      </c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 t="s">
        <v>803</v>
      </c>
      <c r="AY73" s="14"/>
      <c r="AZ73" s="14"/>
      <c r="BA73" s="14"/>
      <c r="BB73" s="14" t="s">
        <v>804</v>
      </c>
      <c r="BC73" s="14"/>
      <c r="BD73" s="14"/>
      <c r="BE73" s="14" t="s">
        <v>722</v>
      </c>
    </row>
    <row r="74" spans="1:57" x14ac:dyDescent="0.3">
      <c r="A74" s="19" t="s">
        <v>126</v>
      </c>
      <c r="B74" s="19" t="s">
        <v>4</v>
      </c>
      <c r="C74" s="19" t="str">
        <f>VLOOKUP(fiche[[#This Row],[code_secteur]],enums[[code]:[nom]],2,FALSE)</f>
        <v>Bâtiment Résidentiel</v>
      </c>
      <c r="D74" s="19" t="s">
        <v>489</v>
      </c>
      <c r="E74" s="19" t="str">
        <f>VLOOKUP(fiche[[#This Row],[code_sous_secteur]],enums[[code]:[nom]],2,FALSE)</f>
        <v>Thermique</v>
      </c>
      <c r="F74" s="20" t="s">
        <v>125</v>
      </c>
      <c r="G74" s="19">
        <v>1</v>
      </c>
      <c r="H74" s="19">
        <v>1</v>
      </c>
      <c r="I74" s="19">
        <f>COUNTIF(fiche_version[code],fiche[[#This Row],[code]])</f>
        <v>3</v>
      </c>
      <c r="J74" s="14" t="s">
        <v>383</v>
      </c>
      <c r="K74" s="14"/>
      <c r="L74" s="14"/>
      <c r="M74" s="14" t="s">
        <v>409</v>
      </c>
      <c r="N74" s="14"/>
      <c r="O74" s="14"/>
      <c r="P74" s="14"/>
      <c r="Q74" s="14"/>
      <c r="R74" s="14"/>
      <c r="S74" s="14"/>
      <c r="T74" s="14"/>
      <c r="U74" s="14"/>
      <c r="V74" s="14"/>
      <c r="W74" s="14" t="s">
        <v>410</v>
      </c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 t="s">
        <v>410</v>
      </c>
    </row>
    <row r="75" spans="1:57" ht="43.2" x14ac:dyDescent="0.3">
      <c r="A75" s="19" t="s">
        <v>127</v>
      </c>
      <c r="B75" s="19" t="s">
        <v>4</v>
      </c>
      <c r="C75" s="19" t="str">
        <f>VLOOKUP(fiche[[#This Row],[code_secteur]],enums[[code]:[nom]],2,FALSE)</f>
        <v>Bâtiment Résidentiel</v>
      </c>
      <c r="D75" s="19" t="s">
        <v>489</v>
      </c>
      <c r="E75" s="19" t="str">
        <f>VLOOKUP(fiche[[#This Row],[code_sous_secteur]],enums[[code]:[nom]],2,FALSE)</f>
        <v>Thermique</v>
      </c>
      <c r="F75" s="20" t="s">
        <v>356</v>
      </c>
      <c r="G75" s="19">
        <v>1</v>
      </c>
      <c r="H75" s="19">
        <v>0</v>
      </c>
      <c r="I75" s="19">
        <f>COUNTIF(fiche_version[code],fiche[[#This Row],[code]])</f>
        <v>3</v>
      </c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14" t="s">
        <v>411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 t="s">
        <v>800</v>
      </c>
      <c r="AY75" s="14"/>
      <c r="AZ75" s="14"/>
      <c r="BA75" s="14"/>
      <c r="BB75" s="14" t="s">
        <v>805</v>
      </c>
      <c r="BC75" s="14"/>
      <c r="BD75" s="14"/>
      <c r="BE75" s="14" t="s">
        <v>723</v>
      </c>
    </row>
    <row r="76" spans="1:57" ht="28.8" x14ac:dyDescent="0.3">
      <c r="A76" s="19" t="s">
        <v>128</v>
      </c>
      <c r="B76" s="19" t="s">
        <v>4</v>
      </c>
      <c r="C76" s="19" t="str">
        <f>VLOOKUP(fiche[[#This Row],[code_secteur]],enums[[code]:[nom]],2,FALSE)</f>
        <v>Bâtiment Résidentiel</v>
      </c>
      <c r="D76" s="19" t="s">
        <v>489</v>
      </c>
      <c r="E76" s="19" t="str">
        <f>VLOOKUP(fiche[[#This Row],[code_sous_secteur]],enums[[code]:[nom]],2,FALSE)</f>
        <v>Thermique</v>
      </c>
      <c r="F76" s="20" t="s">
        <v>483</v>
      </c>
      <c r="G76" s="19">
        <v>1</v>
      </c>
      <c r="H76" s="19">
        <v>1</v>
      </c>
      <c r="I76" s="19">
        <f>COUNTIF(fiche_version[code],fiche[[#This Row],[code]])</f>
        <v>2</v>
      </c>
      <c r="J76" s="21"/>
      <c r="K76" s="21"/>
      <c r="L76" s="14" t="s">
        <v>388</v>
      </c>
      <c r="M76" s="14"/>
      <c r="N76" s="14"/>
      <c r="O76" s="14"/>
      <c r="P76" s="14" t="s">
        <v>407</v>
      </c>
      <c r="Q76" s="14"/>
      <c r="R76" s="14"/>
      <c r="S76" s="14"/>
      <c r="T76" s="14"/>
      <c r="U76" s="14"/>
      <c r="V76" s="14"/>
      <c r="W76" s="14" t="s">
        <v>797</v>
      </c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 t="s">
        <v>886</v>
      </c>
    </row>
    <row r="77" spans="1:57" x14ac:dyDescent="0.3">
      <c r="A77" s="19" t="s">
        <v>129</v>
      </c>
      <c r="B77" s="19" t="s">
        <v>4</v>
      </c>
      <c r="C77" s="19" t="str">
        <f>VLOOKUP(fiche[[#This Row],[code_secteur]],enums[[code]:[nom]],2,FALSE)</f>
        <v>Bâtiment Résidentiel</v>
      </c>
      <c r="D77" s="19" t="s">
        <v>489</v>
      </c>
      <c r="E77" s="19" t="str">
        <f>VLOOKUP(fiche[[#This Row],[code_sous_secteur]],enums[[code]:[nom]],2,FALSE)</f>
        <v>Thermique</v>
      </c>
      <c r="F77" s="20" t="s">
        <v>357</v>
      </c>
      <c r="G77" s="19">
        <v>0</v>
      </c>
      <c r="H77" s="19">
        <v>1</v>
      </c>
      <c r="I77" s="19">
        <f>COUNTIF(fiche_version[code],fiche[[#This Row],[code]])</f>
        <v>2</v>
      </c>
      <c r="J77" s="14" t="s">
        <v>383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 t="s">
        <v>391</v>
      </c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 t="s">
        <v>391</v>
      </c>
    </row>
    <row r="78" spans="1:57" ht="43.2" x14ac:dyDescent="0.3">
      <c r="A78" s="19" t="s">
        <v>130</v>
      </c>
      <c r="B78" s="19" t="s">
        <v>4</v>
      </c>
      <c r="C78" s="19" t="str">
        <f>VLOOKUP(fiche[[#This Row],[code_secteur]],enums[[code]:[nom]],2,FALSE)</f>
        <v>Bâtiment Résidentiel</v>
      </c>
      <c r="D78" s="19" t="s">
        <v>489</v>
      </c>
      <c r="E78" s="19" t="str">
        <f>VLOOKUP(fiche[[#This Row],[code_sous_secteur]],enums[[code]:[nom]],2,FALSE)</f>
        <v>Thermique</v>
      </c>
      <c r="F78" s="20" t="s">
        <v>358</v>
      </c>
      <c r="G78" s="19">
        <v>1</v>
      </c>
      <c r="H78" s="19">
        <v>1</v>
      </c>
      <c r="I78" s="19">
        <f>COUNTIF(fiche_version[code],fiche[[#This Row],[code]])</f>
        <v>3</v>
      </c>
      <c r="J78" s="21"/>
      <c r="K78" s="21"/>
      <c r="L78" s="21"/>
      <c r="M78" s="14" t="s">
        <v>392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 t="s">
        <v>391</v>
      </c>
      <c r="AF78" s="14"/>
      <c r="AG78" s="14"/>
      <c r="AH78" s="14"/>
      <c r="AI78" s="14"/>
      <c r="AJ78" s="14"/>
      <c r="AK78" s="14"/>
      <c r="AL78" s="14"/>
      <c r="AM78" s="14"/>
      <c r="AN78" s="14"/>
      <c r="AO78" s="14" t="s">
        <v>806</v>
      </c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 t="s">
        <v>447</v>
      </c>
    </row>
    <row r="79" spans="1:57" x14ac:dyDescent="0.3">
      <c r="A79" s="19" t="s">
        <v>132</v>
      </c>
      <c r="B79" s="19" t="s">
        <v>4</v>
      </c>
      <c r="C79" s="19" t="str">
        <f>VLOOKUP(fiche[[#This Row],[code_secteur]],enums[[code]:[nom]],2,FALSE)</f>
        <v>Bâtiment Résidentiel</v>
      </c>
      <c r="D79" s="19" t="s">
        <v>489</v>
      </c>
      <c r="E79" s="19" t="str">
        <f>VLOOKUP(fiche[[#This Row],[code_sous_secteur]],enums[[code]:[nom]],2,FALSE)</f>
        <v>Thermique</v>
      </c>
      <c r="F79" s="20" t="s">
        <v>131</v>
      </c>
      <c r="G79" s="19">
        <v>1</v>
      </c>
      <c r="H79" s="19">
        <v>1</v>
      </c>
      <c r="I79" s="19">
        <f>COUNTIF(fiche_version[code],fiche[[#This Row],[code]])</f>
        <v>2</v>
      </c>
      <c r="J79" s="14" t="s">
        <v>383</v>
      </c>
      <c r="K79" s="14"/>
      <c r="L79" s="14"/>
      <c r="M79" s="14"/>
      <c r="N79" s="14"/>
      <c r="O79" s="14"/>
      <c r="P79" s="14"/>
      <c r="Q79" s="14"/>
      <c r="R79" s="14"/>
      <c r="S79" s="14" t="s">
        <v>406</v>
      </c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 t="s">
        <v>406</v>
      </c>
    </row>
    <row r="80" spans="1:57" x14ac:dyDescent="0.3">
      <c r="A80" s="19" t="s">
        <v>134</v>
      </c>
      <c r="B80" s="19" t="s">
        <v>4</v>
      </c>
      <c r="C80" s="19" t="str">
        <f>VLOOKUP(fiche[[#This Row],[code_secteur]],enums[[code]:[nom]],2,FALSE)</f>
        <v>Bâtiment Résidentiel</v>
      </c>
      <c r="D80" s="19" t="s">
        <v>489</v>
      </c>
      <c r="E80" s="19" t="str">
        <f>VLOOKUP(fiche[[#This Row],[code_sous_secteur]],enums[[code]:[nom]],2,FALSE)</f>
        <v>Thermique</v>
      </c>
      <c r="F80" s="20" t="s">
        <v>133</v>
      </c>
      <c r="G80" s="19">
        <v>0</v>
      </c>
      <c r="H80" s="19">
        <v>1</v>
      </c>
      <c r="I80" s="19">
        <f>COUNTIF(fiche_version[code],fiche[[#This Row],[code]])</f>
        <v>1</v>
      </c>
      <c r="J80" s="21"/>
      <c r="K80" s="14" t="s">
        <v>387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 t="s">
        <v>387</v>
      </c>
    </row>
    <row r="81" spans="1:57" ht="43.2" x14ac:dyDescent="0.3">
      <c r="A81" s="19" t="s">
        <v>135</v>
      </c>
      <c r="B81" s="19" t="s">
        <v>4</v>
      </c>
      <c r="C81" s="19" t="str">
        <f>VLOOKUP(fiche[[#This Row],[code_secteur]],enums[[code]:[nom]],2,FALSE)</f>
        <v>Bâtiment Résidentiel</v>
      </c>
      <c r="D81" s="19" t="s">
        <v>489</v>
      </c>
      <c r="E81" s="19" t="str">
        <f>VLOOKUP(fiche[[#This Row],[code_sous_secteur]],enums[[code]:[nom]],2,FALSE)</f>
        <v>Thermique</v>
      </c>
      <c r="F81" s="20" t="s">
        <v>359</v>
      </c>
      <c r="G81" s="19">
        <v>1</v>
      </c>
      <c r="H81" s="19">
        <v>0</v>
      </c>
      <c r="I81" s="19">
        <f>COUNTIF(fiche_version[code],fiche[[#This Row],[code]])</f>
        <v>2</v>
      </c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14" t="s">
        <v>412</v>
      </c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 t="s">
        <v>807</v>
      </c>
      <c r="AV81" s="14"/>
      <c r="AW81" s="14"/>
      <c r="AX81" s="14"/>
      <c r="AY81" s="14"/>
      <c r="AZ81" s="14"/>
      <c r="BA81" s="14"/>
      <c r="BB81" s="14"/>
      <c r="BC81" s="14"/>
      <c r="BD81" s="14"/>
      <c r="BE81" s="14" t="s">
        <v>448</v>
      </c>
    </row>
    <row r="82" spans="1:57" ht="43.2" x14ac:dyDescent="0.3">
      <c r="A82" s="19" t="s">
        <v>136</v>
      </c>
      <c r="B82" s="19" t="s">
        <v>4</v>
      </c>
      <c r="C82" s="19" t="str">
        <f>VLOOKUP(fiche[[#This Row],[code_secteur]],enums[[code]:[nom]],2,FALSE)</f>
        <v>Bâtiment Résidentiel</v>
      </c>
      <c r="D82" s="19" t="s">
        <v>489</v>
      </c>
      <c r="E82" s="19" t="str">
        <f>VLOOKUP(fiche[[#This Row],[code_sous_secteur]],enums[[code]:[nom]],2,FALSE)</f>
        <v>Thermique</v>
      </c>
      <c r="F82" s="20" t="s">
        <v>360</v>
      </c>
      <c r="G82" s="19">
        <v>1</v>
      </c>
      <c r="H82" s="19">
        <v>0</v>
      </c>
      <c r="I82" s="19">
        <f>COUNTIF(fiche_version[code],fiche[[#This Row],[code]])</f>
        <v>4</v>
      </c>
      <c r="J82" s="21"/>
      <c r="K82" s="21"/>
      <c r="L82" s="21"/>
      <c r="M82" s="21"/>
      <c r="N82" s="21"/>
      <c r="O82" s="14" t="s">
        <v>386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 t="s">
        <v>408</v>
      </c>
      <c r="AC82" s="14"/>
      <c r="AD82" s="14"/>
      <c r="AE82" s="14"/>
      <c r="AF82" s="14" t="s">
        <v>801</v>
      </c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 t="s">
        <v>808</v>
      </c>
      <c r="AW82" s="14"/>
      <c r="AX82" s="14"/>
      <c r="AY82" s="14"/>
      <c r="AZ82" s="14"/>
      <c r="BA82" s="14"/>
      <c r="BB82" s="14"/>
      <c r="BC82" s="14"/>
      <c r="BD82" s="14"/>
      <c r="BE82" s="14" t="s">
        <v>673</v>
      </c>
    </row>
    <row r="83" spans="1:57" x14ac:dyDescent="0.3">
      <c r="A83" s="19" t="s">
        <v>138</v>
      </c>
      <c r="B83" s="19" t="s">
        <v>4</v>
      </c>
      <c r="C83" s="19" t="str">
        <f>VLOOKUP(fiche[[#This Row],[code_secteur]],enums[[code]:[nom]],2,FALSE)</f>
        <v>Bâtiment Résidentiel</v>
      </c>
      <c r="D83" s="19" t="s">
        <v>489</v>
      </c>
      <c r="E83" s="19" t="str">
        <f>VLOOKUP(fiche[[#This Row],[code_sous_secteur]],enums[[code]:[nom]],2,FALSE)</f>
        <v>Thermique</v>
      </c>
      <c r="F83" s="20" t="s">
        <v>137</v>
      </c>
      <c r="G83" s="19">
        <v>1</v>
      </c>
      <c r="H83" s="19">
        <v>1</v>
      </c>
      <c r="I83" s="19">
        <f>COUNTIF(fiche_version[code],fiche[[#This Row],[code]])</f>
        <v>2</v>
      </c>
      <c r="J83" s="14" t="s">
        <v>383</v>
      </c>
      <c r="K83" s="14" t="s">
        <v>403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 t="s">
        <v>403</v>
      </c>
    </row>
    <row r="84" spans="1:57" x14ac:dyDescent="0.3">
      <c r="A84" s="19" t="s">
        <v>140</v>
      </c>
      <c r="B84" s="19" t="s">
        <v>4</v>
      </c>
      <c r="C84" s="19" t="str">
        <f>VLOOKUP(fiche[[#This Row],[code_secteur]],enums[[code]:[nom]],2,FALSE)</f>
        <v>Bâtiment Résidentiel</v>
      </c>
      <c r="D84" s="19" t="s">
        <v>489</v>
      </c>
      <c r="E84" s="19" t="str">
        <f>VLOOKUP(fiche[[#This Row],[code_sous_secteur]],enums[[code]:[nom]],2,FALSE)</f>
        <v>Thermique</v>
      </c>
      <c r="F84" s="20" t="s">
        <v>139</v>
      </c>
      <c r="G84" s="19">
        <v>1</v>
      </c>
      <c r="H84" s="19">
        <v>1</v>
      </c>
      <c r="I84" s="19">
        <f>COUNTIF(fiche_version[code],fiche[[#This Row],[code]])</f>
        <v>1</v>
      </c>
      <c r="J84" s="14" t="s">
        <v>383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 t="s">
        <v>383</v>
      </c>
    </row>
    <row r="85" spans="1:57" ht="43.2" x14ac:dyDescent="0.3">
      <c r="A85" s="19" t="s">
        <v>142</v>
      </c>
      <c r="B85" s="19" t="s">
        <v>4</v>
      </c>
      <c r="C85" s="19" t="str">
        <f>VLOOKUP(fiche[[#This Row],[code_secteur]],enums[[code]:[nom]],2,FALSE)</f>
        <v>Bâtiment Résidentiel</v>
      </c>
      <c r="D85" s="19" t="s">
        <v>489</v>
      </c>
      <c r="E85" s="19" t="str">
        <f>VLOOKUP(fiche[[#This Row],[code_sous_secteur]],enums[[code]:[nom]],2,FALSE)</f>
        <v>Thermique</v>
      </c>
      <c r="F85" s="20" t="s">
        <v>141</v>
      </c>
      <c r="G85" s="19">
        <v>1</v>
      </c>
      <c r="H85" s="19">
        <v>0</v>
      </c>
      <c r="I85" s="19">
        <f>COUNTIF(fiche_version[code],fiche[[#This Row],[code]])</f>
        <v>4</v>
      </c>
      <c r="J85" s="21"/>
      <c r="K85" s="21"/>
      <c r="L85" s="14" t="s">
        <v>388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 t="s">
        <v>408</v>
      </c>
      <c r="AC85" s="14"/>
      <c r="AD85" s="14"/>
      <c r="AE85" s="14"/>
      <c r="AF85" s="14" t="s">
        <v>801</v>
      </c>
      <c r="AG85" s="14"/>
      <c r="AH85" s="14"/>
      <c r="AI85" s="14"/>
      <c r="AJ85" s="14" t="s">
        <v>802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 t="s">
        <v>446</v>
      </c>
    </row>
    <row r="86" spans="1:57" x14ac:dyDescent="0.3">
      <c r="A86" s="19" t="s">
        <v>143</v>
      </c>
      <c r="B86" s="19" t="s">
        <v>4</v>
      </c>
      <c r="C86" s="19" t="str">
        <f>VLOOKUP(fiche[[#This Row],[code_secteur]],enums[[code]:[nom]],2,FALSE)</f>
        <v>Bâtiment Résidentiel</v>
      </c>
      <c r="D86" s="19" t="s">
        <v>489</v>
      </c>
      <c r="E86" s="19" t="str">
        <f>VLOOKUP(fiche[[#This Row],[code_sous_secteur]],enums[[code]:[nom]],2,FALSE)</f>
        <v>Thermique</v>
      </c>
      <c r="F86" s="20" t="s">
        <v>361</v>
      </c>
      <c r="G86" s="19">
        <v>1</v>
      </c>
      <c r="H86" s="19">
        <v>1</v>
      </c>
      <c r="I86" s="19">
        <f>COUNTIF(fiche_version[code],fiche[[#This Row],[code]])</f>
        <v>2</v>
      </c>
      <c r="J86" s="21"/>
      <c r="K86" s="14" t="s">
        <v>387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 t="s">
        <v>391</v>
      </c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 t="s">
        <v>391</v>
      </c>
    </row>
    <row r="87" spans="1:57" ht="43.2" x14ac:dyDescent="0.3">
      <c r="A87" s="19" t="s">
        <v>145</v>
      </c>
      <c r="B87" s="19" t="s">
        <v>4</v>
      </c>
      <c r="C87" s="19" t="str">
        <f>VLOOKUP(fiche[[#This Row],[code_secteur]],enums[[code]:[nom]],2,FALSE)</f>
        <v>Bâtiment Résidentiel</v>
      </c>
      <c r="D87" s="19" t="s">
        <v>489</v>
      </c>
      <c r="E87" s="19" t="str">
        <f>VLOOKUP(fiche[[#This Row],[code_sous_secteur]],enums[[code]:[nom]],2,FALSE)</f>
        <v>Thermique</v>
      </c>
      <c r="F87" s="20" t="s">
        <v>144</v>
      </c>
      <c r="G87" s="19">
        <v>1</v>
      </c>
      <c r="H87" s="19">
        <v>1</v>
      </c>
      <c r="I87" s="19">
        <f>COUNTIF(fiche_version[code],fiche[[#This Row],[code]])</f>
        <v>4</v>
      </c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14" t="s">
        <v>411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 t="s">
        <v>809</v>
      </c>
      <c r="AL87" s="14"/>
      <c r="AM87" s="14"/>
      <c r="AN87" s="14" t="s">
        <v>810</v>
      </c>
      <c r="AO87" s="14"/>
      <c r="AP87" s="14"/>
      <c r="AQ87" s="14"/>
      <c r="AR87" s="14"/>
      <c r="AS87" s="14"/>
      <c r="AT87" s="14" t="s">
        <v>811</v>
      </c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 t="s">
        <v>451</v>
      </c>
    </row>
    <row r="88" spans="1:57" ht="43.2" x14ac:dyDescent="0.3">
      <c r="A88" s="19" t="s">
        <v>146</v>
      </c>
      <c r="B88" s="19" t="s">
        <v>4</v>
      </c>
      <c r="C88" s="19" t="str">
        <f>VLOOKUP(fiche[[#This Row],[code_secteur]],enums[[code]:[nom]],2,FALSE)</f>
        <v>Bâtiment Résidentiel</v>
      </c>
      <c r="D88" s="19" t="s">
        <v>489</v>
      </c>
      <c r="E88" s="19" t="str">
        <f>VLOOKUP(fiche[[#This Row],[code_sous_secteur]],enums[[code]:[nom]],2,FALSE)</f>
        <v>Thermique</v>
      </c>
      <c r="F88" s="20" t="s">
        <v>362</v>
      </c>
      <c r="G88" s="19">
        <v>1</v>
      </c>
      <c r="H88" s="19">
        <v>0</v>
      </c>
      <c r="I88" s="19">
        <f>COUNTIF(fiche_version[code],fiche[[#This Row],[code]])</f>
        <v>4</v>
      </c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14" t="s">
        <v>812</v>
      </c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 t="s">
        <v>779</v>
      </c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 t="s">
        <v>813</v>
      </c>
      <c r="AU88" s="14"/>
      <c r="AV88" s="14"/>
      <c r="AW88" s="14"/>
      <c r="AX88" s="14" t="s">
        <v>814</v>
      </c>
      <c r="AY88" s="14"/>
      <c r="AZ88" s="14"/>
      <c r="BA88" s="14"/>
      <c r="BB88" s="14"/>
      <c r="BC88" s="14"/>
      <c r="BD88" s="14"/>
      <c r="BE88" s="14" t="s">
        <v>686</v>
      </c>
    </row>
    <row r="89" spans="1:57" ht="43.2" x14ac:dyDescent="0.3">
      <c r="A89" s="19" t="s">
        <v>148</v>
      </c>
      <c r="B89" s="19" t="s">
        <v>4</v>
      </c>
      <c r="C89" s="19" t="str">
        <f>VLOOKUP(fiche[[#This Row],[code_secteur]],enums[[code]:[nom]],2,FALSE)</f>
        <v>Bâtiment Résidentiel</v>
      </c>
      <c r="D89" s="19" t="s">
        <v>489</v>
      </c>
      <c r="E89" s="19" t="str">
        <f>VLOOKUP(fiche[[#This Row],[code_sous_secteur]],enums[[code]:[nom]],2,FALSE)</f>
        <v>Thermique</v>
      </c>
      <c r="F89" s="20" t="s">
        <v>147</v>
      </c>
      <c r="G89" s="19">
        <v>1</v>
      </c>
      <c r="H89" s="19">
        <v>1</v>
      </c>
      <c r="I89" s="19">
        <f>COUNTIF(fiche_version[code],fiche[[#This Row],[code]])</f>
        <v>2</v>
      </c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14" t="s">
        <v>384</v>
      </c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 t="s">
        <v>815</v>
      </c>
      <c r="AY89" s="14"/>
      <c r="AZ89" s="14"/>
      <c r="BA89" s="14"/>
      <c r="BB89" s="14"/>
      <c r="BC89" s="14"/>
      <c r="BD89" s="14"/>
      <c r="BE89" s="14" t="s">
        <v>682</v>
      </c>
    </row>
    <row r="90" spans="1:57" ht="28.8" x14ac:dyDescent="0.3">
      <c r="A90" s="19" t="s">
        <v>149</v>
      </c>
      <c r="B90" s="19" t="s">
        <v>4</v>
      </c>
      <c r="C90" s="19" t="str">
        <f>VLOOKUP(fiche[[#This Row],[code_secteur]],enums[[code]:[nom]],2,FALSE)</f>
        <v>Bâtiment Résidentiel</v>
      </c>
      <c r="D90" s="19" t="s">
        <v>489</v>
      </c>
      <c r="E90" s="19" t="str">
        <f>VLOOKUP(fiche[[#This Row],[code_sous_secteur]],enums[[code]:[nom]],2,FALSE)</f>
        <v>Thermique</v>
      </c>
      <c r="F90" s="20" t="s">
        <v>363</v>
      </c>
      <c r="G90" s="19">
        <v>1</v>
      </c>
      <c r="H90" s="19">
        <v>0</v>
      </c>
      <c r="I90" s="19">
        <f>COUNTIF(fiche_version[code],fiche[[#This Row],[code]])</f>
        <v>1</v>
      </c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14" t="s">
        <v>384</v>
      </c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 t="s">
        <v>384</v>
      </c>
    </row>
    <row r="91" spans="1:57" ht="43.2" x14ac:dyDescent="0.3">
      <c r="A91" s="19" t="s">
        <v>150</v>
      </c>
      <c r="B91" s="19" t="s">
        <v>4</v>
      </c>
      <c r="C91" s="19" t="str">
        <f>VLOOKUP(fiche[[#This Row],[code_secteur]],enums[[code]:[nom]],2,FALSE)</f>
        <v>Bâtiment Résidentiel</v>
      </c>
      <c r="D91" s="19" t="s">
        <v>489</v>
      </c>
      <c r="E91" s="19" t="str">
        <f>VLOOKUP(fiche[[#This Row],[code_sous_secteur]],enums[[code]:[nom]],2,FALSE)</f>
        <v>Thermique</v>
      </c>
      <c r="F91" s="20" t="s">
        <v>364</v>
      </c>
      <c r="G91" s="19">
        <v>1</v>
      </c>
      <c r="H91" s="19">
        <v>1</v>
      </c>
      <c r="I91" s="19">
        <f>COUNTIF(fiche_version[code],fiche[[#This Row],[code]])</f>
        <v>2</v>
      </c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14" t="s">
        <v>413</v>
      </c>
      <c r="AA91" s="14"/>
      <c r="AB91" s="14"/>
      <c r="AC91" s="14"/>
      <c r="AD91" s="14"/>
      <c r="AE91" s="14"/>
      <c r="AF91" s="14"/>
      <c r="AG91" s="14"/>
      <c r="AH91" s="14" t="s">
        <v>816</v>
      </c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 t="s">
        <v>453</v>
      </c>
    </row>
    <row r="92" spans="1:57" ht="43.2" x14ac:dyDescent="0.3">
      <c r="A92" s="19" t="s">
        <v>151</v>
      </c>
      <c r="B92" s="19" t="s">
        <v>4</v>
      </c>
      <c r="C92" s="19" t="str">
        <f>VLOOKUP(fiche[[#This Row],[code_secteur]],enums[[code]:[nom]],2,FALSE)</f>
        <v>Bâtiment Résidentiel</v>
      </c>
      <c r="D92" s="19" t="s">
        <v>489</v>
      </c>
      <c r="E92" s="19" t="str">
        <f>VLOOKUP(fiche[[#This Row],[code_sous_secteur]],enums[[code]:[nom]],2,FALSE)</f>
        <v>Thermique</v>
      </c>
      <c r="F92" s="20" t="s">
        <v>365</v>
      </c>
      <c r="G92" s="19">
        <v>1</v>
      </c>
      <c r="H92" s="19">
        <v>0</v>
      </c>
      <c r="I92" s="19">
        <f>COUNTIF(fiche_version[code],fiche[[#This Row],[code]])</f>
        <v>3</v>
      </c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4" t="s">
        <v>414</v>
      </c>
      <c r="AB92" s="14"/>
      <c r="AC92" s="14"/>
      <c r="AD92" s="14"/>
      <c r="AE92" s="14"/>
      <c r="AF92" s="14" t="s">
        <v>817</v>
      </c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 t="s">
        <v>818</v>
      </c>
      <c r="AW92" s="14"/>
      <c r="AX92" s="14"/>
      <c r="AY92" s="14"/>
      <c r="AZ92" s="14"/>
      <c r="BA92" s="17" t="s">
        <v>795</v>
      </c>
      <c r="BB92" s="14"/>
      <c r="BC92" s="14"/>
      <c r="BD92" s="14"/>
      <c r="BE92" s="14" t="s">
        <v>795</v>
      </c>
    </row>
    <row r="93" spans="1:57" x14ac:dyDescent="0.3">
      <c r="A93" s="19" t="s">
        <v>153</v>
      </c>
      <c r="B93" s="19" t="s">
        <v>4</v>
      </c>
      <c r="C93" s="19" t="str">
        <f>VLOOKUP(fiche[[#This Row],[code_secteur]],enums[[code]:[nom]],2,FALSE)</f>
        <v>Bâtiment Résidentiel</v>
      </c>
      <c r="D93" s="19" t="s">
        <v>489</v>
      </c>
      <c r="E93" s="19" t="str">
        <f>VLOOKUP(fiche[[#This Row],[code_sous_secteur]],enums[[code]:[nom]],2,FALSE)</f>
        <v>Thermique</v>
      </c>
      <c r="F93" s="20" t="s">
        <v>152</v>
      </c>
      <c r="G93" s="19">
        <v>1</v>
      </c>
      <c r="H93" s="19">
        <v>1</v>
      </c>
      <c r="I93" s="19">
        <f>COUNTIF(fiche_version[code],fiche[[#This Row],[code]])</f>
        <v>1</v>
      </c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14" t="s">
        <v>415</v>
      </c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 t="s">
        <v>415</v>
      </c>
    </row>
    <row r="94" spans="1:57" ht="43.2" x14ac:dyDescent="0.3">
      <c r="A94" s="19" t="s">
        <v>154</v>
      </c>
      <c r="B94" s="19" t="s">
        <v>4</v>
      </c>
      <c r="C94" s="19" t="str">
        <f>VLOOKUP(fiche[[#This Row],[code_secteur]],enums[[code]:[nom]],2,FALSE)</f>
        <v>Bâtiment Résidentiel</v>
      </c>
      <c r="D94" s="19" t="s">
        <v>489</v>
      </c>
      <c r="E94" s="19" t="str">
        <f>VLOOKUP(fiche[[#This Row],[code_sous_secteur]],enums[[code]:[nom]],2,FALSE)</f>
        <v>Thermique</v>
      </c>
      <c r="F94" s="20" t="s">
        <v>366</v>
      </c>
      <c r="G94" s="19">
        <v>1</v>
      </c>
      <c r="H94" s="19">
        <v>1</v>
      </c>
      <c r="I94" s="19">
        <f>COUNTIF(fiche_version[code],fiche[[#This Row],[code]])</f>
        <v>1</v>
      </c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14" t="s">
        <v>769</v>
      </c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 t="s">
        <v>432</v>
      </c>
    </row>
    <row r="95" spans="1:57" ht="43.2" x14ac:dyDescent="0.3">
      <c r="A95" s="19" t="s">
        <v>155</v>
      </c>
      <c r="B95" s="19" t="s">
        <v>4</v>
      </c>
      <c r="C95" s="19" t="str">
        <f>VLOOKUP(fiche[[#This Row],[code_secteur]],enums[[code]:[nom]],2,FALSE)</f>
        <v>Bâtiment Résidentiel</v>
      </c>
      <c r="D95" s="19" t="s">
        <v>489</v>
      </c>
      <c r="E95" s="19" t="str">
        <f>VLOOKUP(fiche[[#This Row],[code_sous_secteur]],enums[[code]:[nom]],2,FALSE)</f>
        <v>Thermique</v>
      </c>
      <c r="F95" s="20" t="s">
        <v>367</v>
      </c>
      <c r="G95" s="19">
        <v>1</v>
      </c>
      <c r="H95" s="19">
        <v>0</v>
      </c>
      <c r="I95" s="19">
        <f>COUNTIF(fiche_version[code],fiche[[#This Row],[code]])</f>
        <v>1</v>
      </c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14" t="s">
        <v>769</v>
      </c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 t="s">
        <v>432</v>
      </c>
    </row>
    <row r="96" spans="1:57" ht="43.2" x14ac:dyDescent="0.3">
      <c r="A96" s="19" t="s">
        <v>156</v>
      </c>
      <c r="B96" s="19" t="s">
        <v>4</v>
      </c>
      <c r="C96" s="19" t="str">
        <f>VLOOKUP(fiche[[#This Row],[code_secteur]],enums[[code]:[nom]],2,FALSE)</f>
        <v>Bâtiment Résidentiel</v>
      </c>
      <c r="D96" s="19" t="s">
        <v>489</v>
      </c>
      <c r="E96" s="19" t="str">
        <f>VLOOKUP(fiche[[#This Row],[code_sous_secteur]],enums[[code]:[nom]],2,FALSE)</f>
        <v>Thermique</v>
      </c>
      <c r="F96" s="20" t="s">
        <v>368</v>
      </c>
      <c r="G96" s="19">
        <v>1</v>
      </c>
      <c r="H96" s="19">
        <v>0</v>
      </c>
      <c r="I96" s="19">
        <f>COUNTIF(fiche_version[code],fiche[[#This Row],[code]])</f>
        <v>1</v>
      </c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14" t="s">
        <v>819</v>
      </c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 t="s">
        <v>455</v>
      </c>
    </row>
    <row r="97" spans="1:57" ht="43.2" x14ac:dyDescent="0.3">
      <c r="A97" s="19" t="s">
        <v>416</v>
      </c>
      <c r="B97" s="19" t="s">
        <v>4</v>
      </c>
      <c r="C97" s="19" t="str">
        <f>VLOOKUP(fiche[[#This Row],[code_secteur]],enums[[code]:[nom]],2,FALSE)</f>
        <v>Bâtiment Résidentiel</v>
      </c>
      <c r="D97" s="19" t="s">
        <v>489</v>
      </c>
      <c r="E97" s="19" t="str">
        <f>VLOOKUP(fiche[[#This Row],[code_sous_secteur]],enums[[code]:[nom]],2,FALSE)</f>
        <v>Thermique</v>
      </c>
      <c r="F97" s="20" t="s">
        <v>482</v>
      </c>
      <c r="G97" s="19">
        <v>1</v>
      </c>
      <c r="H97" s="19">
        <v>1</v>
      </c>
      <c r="I97" s="19">
        <f>COUNTIF(fiche_version[code],fiche[[#This Row],[code]])</f>
        <v>1</v>
      </c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14" t="s">
        <v>820</v>
      </c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 t="s">
        <v>456</v>
      </c>
    </row>
    <row r="98" spans="1:57" ht="43.2" x14ac:dyDescent="0.3">
      <c r="A98" s="19" t="s">
        <v>678</v>
      </c>
      <c r="B98" s="19" t="s">
        <v>4</v>
      </c>
      <c r="C98" s="19" t="str">
        <f>VLOOKUP(fiche[[#This Row],[code_secteur]],enums[[code]:[nom]],2,FALSE)</f>
        <v>Bâtiment Résidentiel</v>
      </c>
      <c r="D98" s="19" t="s">
        <v>489</v>
      </c>
      <c r="E98" s="22" t="str">
        <f>VLOOKUP(fiche[[#This Row],[code_sous_secteur]],enums[[code]:[nom]],2,FALSE)</f>
        <v>Thermique</v>
      </c>
      <c r="F98" s="20" t="s">
        <v>690</v>
      </c>
      <c r="G98" s="19">
        <v>1</v>
      </c>
      <c r="H98" s="19">
        <v>1</v>
      </c>
      <c r="I98" s="22">
        <f>COUNTIF(fiche_version[code],fiche[[#This Row],[code]])</f>
        <v>1</v>
      </c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14" t="s">
        <v>793</v>
      </c>
      <c r="AY98" s="14"/>
      <c r="AZ98" s="14"/>
      <c r="BA98" s="14"/>
      <c r="BB98" s="14"/>
      <c r="BC98" s="14"/>
      <c r="BD98" s="14"/>
      <c r="BE98" s="14" t="s">
        <v>685</v>
      </c>
    </row>
    <row r="99" spans="1:57" ht="43.2" x14ac:dyDescent="0.3">
      <c r="A99" s="19" t="s">
        <v>692</v>
      </c>
      <c r="B99" s="19" t="s">
        <v>4</v>
      </c>
      <c r="C99" s="19" t="str">
        <f>VLOOKUP(fiche[[#This Row],[code_secteur]],enums[[code]:[nom]],2,FALSE)</f>
        <v>Bâtiment Résidentiel</v>
      </c>
      <c r="D99" s="19" t="s">
        <v>489</v>
      </c>
      <c r="E99" s="22" t="str">
        <f>VLOOKUP(fiche[[#This Row],[code_sous_secteur]],enums[[code]:[nom]],2,FALSE)</f>
        <v>Thermique</v>
      </c>
      <c r="F99" s="20" t="s">
        <v>694</v>
      </c>
      <c r="G99" s="19">
        <v>1</v>
      </c>
      <c r="H99" s="19">
        <v>1</v>
      </c>
      <c r="I99" s="22">
        <f>COUNTIF(fiche_version[code],fiche[[#This Row],[code]])</f>
        <v>1</v>
      </c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14" t="s">
        <v>821</v>
      </c>
      <c r="AZ99" s="14"/>
      <c r="BA99" s="14"/>
      <c r="BB99" s="14" t="s">
        <v>821</v>
      </c>
      <c r="BC99" s="14"/>
      <c r="BD99" s="14"/>
      <c r="BE99" s="14" t="s">
        <v>697</v>
      </c>
    </row>
    <row r="100" spans="1:57" ht="43.2" x14ac:dyDescent="0.3">
      <c r="A100" s="19" t="s">
        <v>693</v>
      </c>
      <c r="B100" s="19" t="s">
        <v>4</v>
      </c>
      <c r="C100" s="19" t="str">
        <f>VLOOKUP(fiche[[#This Row],[code_secteur]],enums[[code]:[nom]],2,FALSE)</f>
        <v>Bâtiment Résidentiel</v>
      </c>
      <c r="D100" s="19" t="s">
        <v>489</v>
      </c>
      <c r="E100" s="22" t="str">
        <f>VLOOKUP(fiche[[#This Row],[code_sous_secteur]],enums[[code]:[nom]],2,FALSE)</f>
        <v>Thermique</v>
      </c>
      <c r="F100" s="20" t="s">
        <v>695</v>
      </c>
      <c r="G100" s="19">
        <v>1</v>
      </c>
      <c r="H100" s="19">
        <v>1</v>
      </c>
      <c r="I100" s="22">
        <f>COUNTIF(fiche_version[code],fiche[[#This Row],[code]])</f>
        <v>1</v>
      </c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14" t="s">
        <v>821</v>
      </c>
      <c r="AZ100" s="14"/>
      <c r="BA100" s="14"/>
      <c r="BB100" s="14" t="s">
        <v>821</v>
      </c>
      <c r="BC100" s="14"/>
      <c r="BD100" s="14"/>
      <c r="BE100" s="14" t="s">
        <v>697</v>
      </c>
    </row>
    <row r="101" spans="1:57" ht="43.2" x14ac:dyDescent="0.3">
      <c r="A101" s="19" t="s">
        <v>715</v>
      </c>
      <c r="B101" s="19" t="s">
        <v>4</v>
      </c>
      <c r="C101" s="19" t="str">
        <f>VLOOKUP(fiche[[#This Row],[code_secteur]],enums[[code]:[nom]],2,FALSE)</f>
        <v>Bâtiment Résidentiel</v>
      </c>
      <c r="D101" s="19" t="s">
        <v>489</v>
      </c>
      <c r="E101" s="22" t="str">
        <f>VLOOKUP(fiche[[#This Row],[code_sous_secteur]],enums[[code]:[nom]],2,FALSE)</f>
        <v>Thermique</v>
      </c>
      <c r="F101" s="20" t="s">
        <v>716</v>
      </c>
      <c r="G101" s="19">
        <v>1</v>
      </c>
      <c r="H101" s="19">
        <v>1</v>
      </c>
      <c r="I101" s="22">
        <f>COUNTIF(fiche_version[code],fiche[[#This Row],[code]])</f>
        <v>1</v>
      </c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14" t="s">
        <v>822</v>
      </c>
      <c r="BA101" s="14"/>
      <c r="BB101" s="14"/>
      <c r="BC101" s="14"/>
      <c r="BD101" s="14"/>
      <c r="BE101" s="14" t="s">
        <v>706</v>
      </c>
    </row>
    <row r="102" spans="1:57" ht="43.2" x14ac:dyDescent="0.3">
      <c r="A102" s="19" t="s">
        <v>717</v>
      </c>
      <c r="B102" s="19" t="s">
        <v>4</v>
      </c>
      <c r="C102" s="19" t="str">
        <f>VLOOKUP(fiche[[#This Row],[code_secteur]],enums[[code]:[nom]],2,FALSE)</f>
        <v>Bâtiment Résidentiel</v>
      </c>
      <c r="D102" s="19" t="s">
        <v>489</v>
      </c>
      <c r="E102" s="22" t="str">
        <f>VLOOKUP(fiche[[#This Row],[code_sous_secteur]],enums[[code]:[nom]],2,FALSE)</f>
        <v>Thermique</v>
      </c>
      <c r="F102" s="20" t="s">
        <v>719</v>
      </c>
      <c r="G102" s="19">
        <v>1</v>
      </c>
      <c r="H102" s="19">
        <v>0</v>
      </c>
      <c r="I102" s="22">
        <f>COUNTIF(fiche_version[code],fiche[[#This Row],[code]])</f>
        <v>1</v>
      </c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14" t="s">
        <v>823</v>
      </c>
      <c r="BB102" s="14"/>
      <c r="BC102" s="14"/>
      <c r="BD102" s="14"/>
      <c r="BE102" s="14" t="s">
        <v>707</v>
      </c>
    </row>
    <row r="103" spans="1:57" ht="43.2" x14ac:dyDescent="0.3">
      <c r="A103" s="19" t="s">
        <v>718</v>
      </c>
      <c r="B103" s="19" t="s">
        <v>4</v>
      </c>
      <c r="C103" s="19" t="str">
        <f>VLOOKUP(fiche[[#This Row],[code_secteur]],enums[[code]:[nom]],2,FALSE)</f>
        <v>Bâtiment Résidentiel</v>
      </c>
      <c r="D103" s="19" t="s">
        <v>489</v>
      </c>
      <c r="E103" s="22" t="str">
        <f>VLOOKUP(fiche[[#This Row],[code_sous_secteur]],enums[[code]:[nom]],2,FALSE)</f>
        <v>Thermique</v>
      </c>
      <c r="F103" s="20" t="s">
        <v>720</v>
      </c>
      <c r="G103" s="19">
        <v>1</v>
      </c>
      <c r="H103" s="19">
        <v>0</v>
      </c>
      <c r="I103" s="22">
        <f>COUNTIF(fiche_version[code],fiche[[#This Row],[code]])</f>
        <v>1</v>
      </c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14" t="s">
        <v>823</v>
      </c>
      <c r="BB103" s="14"/>
      <c r="BC103" s="14"/>
      <c r="BD103" s="14"/>
      <c r="BE103" s="14" t="s">
        <v>707</v>
      </c>
    </row>
    <row r="104" spans="1:57" ht="43.2" x14ac:dyDescent="0.3">
      <c r="A104" s="19" t="s">
        <v>724</v>
      </c>
      <c r="B104" s="19" t="s">
        <v>4</v>
      </c>
      <c r="C104" s="19" t="str">
        <f>VLOOKUP(fiche[[#This Row],[code_secteur]],enums[[code]:[nom]],2,FALSE)</f>
        <v>Bâtiment Résidentiel</v>
      </c>
      <c r="D104" s="19" t="s">
        <v>489</v>
      </c>
      <c r="E104" s="22" t="str">
        <f>VLOOKUP(fiche[[#This Row],[code_sous_secteur]],enums[[code]:[nom]],2,FALSE)</f>
        <v>Thermique</v>
      </c>
      <c r="F104" s="20" t="s">
        <v>725</v>
      </c>
      <c r="G104" s="19">
        <v>1</v>
      </c>
      <c r="H104" s="19">
        <v>1</v>
      </c>
      <c r="I104" s="22">
        <f>COUNTIF(fiche_version[code],fiche[[#This Row],[code]])</f>
        <v>1</v>
      </c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14" t="s">
        <v>824</v>
      </c>
      <c r="BC104" s="14"/>
      <c r="BD104" s="14"/>
      <c r="BE104" s="14" t="s">
        <v>708</v>
      </c>
    </row>
    <row r="105" spans="1:57" ht="43.2" x14ac:dyDescent="0.3">
      <c r="A105" s="19" t="s">
        <v>157</v>
      </c>
      <c r="B105" s="19" t="s">
        <v>6</v>
      </c>
      <c r="C105" s="19" t="str">
        <f>VLOOKUP(fiche[[#This Row],[code_secteur]],enums[[code]:[nom]],2,FALSE)</f>
        <v>Bâtiment Tertiaire</v>
      </c>
      <c r="D105" s="19" t="s">
        <v>486</v>
      </c>
      <c r="E105" s="19" t="str">
        <f>VLOOKUP(fiche[[#This Row],[code_sous_secteur]],enums[[code]:[nom]],2,FALSE)</f>
        <v>Enveloppe</v>
      </c>
      <c r="F105" s="20" t="s">
        <v>62</v>
      </c>
      <c r="G105" s="19">
        <v>1</v>
      </c>
      <c r="H105" s="19">
        <v>1</v>
      </c>
      <c r="I105" s="19">
        <f>COUNTIF(fiche_version[code],fiche[[#This Row],[code]])</f>
        <v>3</v>
      </c>
      <c r="J105" s="14" t="s">
        <v>383</v>
      </c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 t="s">
        <v>389</v>
      </c>
      <c r="X105" s="14"/>
      <c r="Y105" s="14"/>
      <c r="Z105" s="14"/>
      <c r="AA105" s="14"/>
      <c r="AB105" s="14"/>
      <c r="AC105" s="14" t="s">
        <v>776</v>
      </c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 t="s">
        <v>434</v>
      </c>
    </row>
    <row r="106" spans="1:57" x14ac:dyDescent="0.3">
      <c r="A106" s="19" t="s">
        <v>158</v>
      </c>
      <c r="B106" s="19" t="s">
        <v>6</v>
      </c>
      <c r="C106" s="19" t="str">
        <f>VLOOKUP(fiche[[#This Row],[code_secteur]],enums[[code]:[nom]],2,FALSE)</f>
        <v>Bâtiment Tertiaire</v>
      </c>
      <c r="D106" s="19" t="s">
        <v>486</v>
      </c>
      <c r="E106" s="19" t="str">
        <f>VLOOKUP(fiche[[#This Row],[code_sous_secteur]],enums[[code]:[nom]],2,FALSE)</f>
        <v>Enveloppe</v>
      </c>
      <c r="F106" s="20" t="s">
        <v>64</v>
      </c>
      <c r="G106" s="19">
        <v>1</v>
      </c>
      <c r="H106" s="19">
        <v>1</v>
      </c>
      <c r="I106" s="19">
        <f>COUNTIF(fiche_version[code],fiche[[#This Row],[code]])</f>
        <v>2</v>
      </c>
      <c r="J106" s="14" t="s">
        <v>383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 t="s">
        <v>389</v>
      </c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 t="s">
        <v>389</v>
      </c>
    </row>
    <row r="107" spans="1:57" ht="43.2" x14ac:dyDescent="0.3">
      <c r="A107" s="19" t="s">
        <v>159</v>
      </c>
      <c r="B107" s="19" t="s">
        <v>6</v>
      </c>
      <c r="C107" s="19" t="str">
        <f>VLOOKUP(fiche[[#This Row],[code_secteur]],enums[[code]:[nom]],2,FALSE)</f>
        <v>Bâtiment Tertiaire</v>
      </c>
      <c r="D107" s="19" t="s">
        <v>486</v>
      </c>
      <c r="E107" s="19" t="str">
        <f>VLOOKUP(fiche[[#This Row],[code_sous_secteur]],enums[[code]:[nom]],2,FALSE)</f>
        <v>Enveloppe</v>
      </c>
      <c r="F107" s="20" t="s">
        <v>66</v>
      </c>
      <c r="G107" s="19">
        <v>1</v>
      </c>
      <c r="H107" s="19">
        <v>1</v>
      </c>
      <c r="I107" s="19">
        <f>COUNTIF(fiche_version[code],fiche[[#This Row],[code]])</f>
        <v>3</v>
      </c>
      <c r="J107" s="14" t="s">
        <v>383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 t="s">
        <v>389</v>
      </c>
      <c r="X107" s="14"/>
      <c r="Y107" s="14"/>
      <c r="Z107" s="14"/>
      <c r="AA107" s="14"/>
      <c r="AB107" s="14"/>
      <c r="AC107" s="14" t="s">
        <v>776</v>
      </c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 t="s">
        <v>434</v>
      </c>
    </row>
    <row r="108" spans="1:57" ht="43.2" x14ac:dyDescent="0.3">
      <c r="A108" s="19" t="s">
        <v>160</v>
      </c>
      <c r="B108" s="19" t="s">
        <v>6</v>
      </c>
      <c r="C108" s="19" t="str">
        <f>VLOOKUP(fiche[[#This Row],[code_secteur]],enums[[code]:[nom]],2,FALSE)</f>
        <v>Bâtiment Tertiaire</v>
      </c>
      <c r="D108" s="19" t="s">
        <v>486</v>
      </c>
      <c r="E108" s="19" t="str">
        <f>VLOOKUP(fiche[[#This Row],[code_sous_secteur]],enums[[code]:[nom]],2,FALSE)</f>
        <v>Enveloppe</v>
      </c>
      <c r="F108" s="20" t="s">
        <v>342</v>
      </c>
      <c r="G108" s="19">
        <v>1</v>
      </c>
      <c r="H108" s="19">
        <v>1</v>
      </c>
      <c r="I108" s="19">
        <f>COUNTIF(fiche_version[code],fiche[[#This Row],[code]])</f>
        <v>3</v>
      </c>
      <c r="J108" s="14" t="s">
        <v>383</v>
      </c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 t="s">
        <v>389</v>
      </c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 t="s">
        <v>774</v>
      </c>
      <c r="AY108" s="14"/>
      <c r="AZ108" s="14"/>
      <c r="BA108" s="14"/>
      <c r="BB108" s="14"/>
      <c r="BC108" s="14"/>
      <c r="BD108" s="14"/>
      <c r="BE108" s="14" t="s">
        <v>683</v>
      </c>
    </row>
    <row r="109" spans="1:57" ht="43.2" x14ac:dyDescent="0.3">
      <c r="A109" s="19" t="s">
        <v>162</v>
      </c>
      <c r="B109" s="19" t="s">
        <v>6</v>
      </c>
      <c r="C109" s="19" t="str">
        <f>VLOOKUP(fiche[[#This Row],[code_secteur]],enums[[code]:[nom]],2,FALSE)</f>
        <v>Bâtiment Tertiaire</v>
      </c>
      <c r="D109" s="19" t="s">
        <v>486</v>
      </c>
      <c r="E109" s="19" t="str">
        <f>VLOOKUP(fiche[[#This Row],[code_sous_secteur]],enums[[code]:[nom]],2,FALSE)</f>
        <v>Enveloppe</v>
      </c>
      <c r="F109" s="20" t="s">
        <v>161</v>
      </c>
      <c r="G109" s="19">
        <v>0</v>
      </c>
      <c r="H109" s="19">
        <v>0</v>
      </c>
      <c r="I109" s="19">
        <f>COUNTIF(fiche_version[code],fiche[[#This Row],[code]])</f>
        <v>2</v>
      </c>
      <c r="J109" s="21"/>
      <c r="K109" s="21"/>
      <c r="L109" s="21"/>
      <c r="M109" s="21"/>
      <c r="N109" s="21"/>
      <c r="O109" s="14" t="s">
        <v>386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 t="s">
        <v>825</v>
      </c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 t="s">
        <v>457</v>
      </c>
    </row>
    <row r="110" spans="1:57" x14ac:dyDescent="0.3">
      <c r="A110" s="19" t="s">
        <v>163</v>
      </c>
      <c r="B110" s="19" t="s">
        <v>6</v>
      </c>
      <c r="C110" s="19" t="str">
        <f>VLOOKUP(fiche[[#This Row],[code_secteur]],enums[[code]:[nom]],2,FALSE)</f>
        <v>Bâtiment Tertiaire</v>
      </c>
      <c r="D110" s="19" t="s">
        <v>486</v>
      </c>
      <c r="E110" s="19" t="str">
        <f>VLOOKUP(fiche[[#This Row],[code_sous_secteur]],enums[[code]:[nom]],2,FALSE)</f>
        <v>Enveloppe</v>
      </c>
      <c r="F110" s="20" t="s">
        <v>69</v>
      </c>
      <c r="G110" s="19">
        <v>1</v>
      </c>
      <c r="H110" s="19">
        <v>1</v>
      </c>
      <c r="I110" s="19">
        <f>COUNTIF(fiche_version[code],fiche[[#This Row],[code]])</f>
        <v>2</v>
      </c>
      <c r="J110" s="14" t="s">
        <v>383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 t="s">
        <v>389</v>
      </c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 t="s">
        <v>389</v>
      </c>
    </row>
    <row r="111" spans="1:57" x14ac:dyDescent="0.3">
      <c r="A111" s="19" t="s">
        <v>164</v>
      </c>
      <c r="B111" s="19" t="s">
        <v>6</v>
      </c>
      <c r="C111" s="19" t="str">
        <f>VLOOKUP(fiche[[#This Row],[code_secteur]],enums[[code]:[nom]],2,FALSE)</f>
        <v>Bâtiment Tertiaire</v>
      </c>
      <c r="D111" s="19" t="s">
        <v>486</v>
      </c>
      <c r="E111" s="19" t="str">
        <f>VLOOKUP(fiche[[#This Row],[code_sous_secteur]],enums[[code]:[nom]],2,FALSE)</f>
        <v>Enveloppe</v>
      </c>
      <c r="F111" s="20" t="s">
        <v>72</v>
      </c>
      <c r="G111" s="19">
        <v>0</v>
      </c>
      <c r="H111" s="19">
        <v>0</v>
      </c>
      <c r="I111" s="19">
        <f>COUNTIF(fiche_version[code],fiche[[#This Row],[code]])</f>
        <v>1</v>
      </c>
      <c r="J111" s="21"/>
      <c r="K111" s="21"/>
      <c r="L111" s="21"/>
      <c r="M111" s="21"/>
      <c r="N111" s="21"/>
      <c r="O111" s="14" t="s">
        <v>386</v>
      </c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 t="s">
        <v>386</v>
      </c>
    </row>
    <row r="112" spans="1:57" x14ac:dyDescent="0.3">
      <c r="A112" s="19" t="s">
        <v>165</v>
      </c>
      <c r="B112" s="19" t="s">
        <v>6</v>
      </c>
      <c r="C112" s="19" t="str">
        <f>VLOOKUP(fiche[[#This Row],[code_secteur]],enums[[code]:[nom]],2,FALSE)</f>
        <v>Bâtiment Tertiaire</v>
      </c>
      <c r="D112" s="19" t="s">
        <v>486</v>
      </c>
      <c r="E112" s="19" t="str">
        <f>VLOOKUP(fiche[[#This Row],[code_sous_secteur]],enums[[code]:[nom]],2,FALSE)</f>
        <v>Enveloppe</v>
      </c>
      <c r="F112" s="20" t="s">
        <v>511</v>
      </c>
      <c r="G112" s="19">
        <v>0</v>
      </c>
      <c r="H112" s="19">
        <v>0</v>
      </c>
      <c r="I112" s="19">
        <f>COUNTIF(fiche_version[code],fiche[[#This Row],[code]])</f>
        <v>1</v>
      </c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14" t="s">
        <v>399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 t="s">
        <v>399</v>
      </c>
    </row>
    <row r="113" spans="1:57" ht="28.8" x14ac:dyDescent="0.3">
      <c r="A113" s="19" t="s">
        <v>166</v>
      </c>
      <c r="B113" s="19" t="s">
        <v>6</v>
      </c>
      <c r="C113" s="19" t="str">
        <f>VLOOKUP(fiche[[#This Row],[code_secteur]],enums[[code]:[nom]],2,FALSE)</f>
        <v>Bâtiment Tertiaire</v>
      </c>
      <c r="D113" s="19" t="s">
        <v>486</v>
      </c>
      <c r="E113" s="19" t="str">
        <f>VLOOKUP(fiche[[#This Row],[code_sous_secteur]],enums[[code]:[nom]],2,FALSE)</f>
        <v>Enveloppe</v>
      </c>
      <c r="F113" s="20" t="s">
        <v>494</v>
      </c>
      <c r="G113" s="19">
        <v>0</v>
      </c>
      <c r="H113" s="19">
        <v>0</v>
      </c>
      <c r="I113" s="19">
        <f>COUNTIF(fiche_version[code],fiche[[#This Row],[code]])</f>
        <v>1</v>
      </c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14" t="s">
        <v>412</v>
      </c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 t="s">
        <v>412</v>
      </c>
    </row>
    <row r="114" spans="1:57" ht="43.2" x14ac:dyDescent="0.3">
      <c r="A114" s="19" t="s">
        <v>167</v>
      </c>
      <c r="B114" s="19" t="s">
        <v>6</v>
      </c>
      <c r="C114" s="19" t="str">
        <f>VLOOKUP(fiche[[#This Row],[code_secteur]],enums[[code]:[nom]],2,FALSE)</f>
        <v>Bâtiment Tertiaire</v>
      </c>
      <c r="D114" s="19" t="s">
        <v>486</v>
      </c>
      <c r="E114" s="19" t="str">
        <f>VLOOKUP(fiche[[#This Row],[code_sous_secteur]],enums[[code]:[nom]],2,FALSE)</f>
        <v>Enveloppe</v>
      </c>
      <c r="F114" s="20" t="s">
        <v>545</v>
      </c>
      <c r="G114" s="19">
        <v>1</v>
      </c>
      <c r="H114" s="19">
        <v>1</v>
      </c>
      <c r="I114" s="19">
        <f>COUNTIF(fiche_version[code],fiche[[#This Row],[code]])</f>
        <v>1</v>
      </c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14" t="s">
        <v>769</v>
      </c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 t="s">
        <v>432</v>
      </c>
    </row>
    <row r="115" spans="1:57" ht="28.8" x14ac:dyDescent="0.3">
      <c r="A115" s="19" t="s">
        <v>169</v>
      </c>
      <c r="B115" s="19" t="s">
        <v>6</v>
      </c>
      <c r="C115" s="19" t="str">
        <f>VLOOKUP(fiche[[#This Row],[code_secteur]],enums[[code]:[nom]],2,FALSE)</f>
        <v>Bâtiment Tertiaire</v>
      </c>
      <c r="D115" s="19" t="s">
        <v>486</v>
      </c>
      <c r="E115" s="19" t="str">
        <f>VLOOKUP(fiche[[#This Row],[code_sous_secteur]],enums[[code]:[nom]],2,FALSE)</f>
        <v>Enveloppe</v>
      </c>
      <c r="F115" s="20" t="s">
        <v>168</v>
      </c>
      <c r="G115" s="19">
        <v>1</v>
      </c>
      <c r="H115" s="19">
        <v>1</v>
      </c>
      <c r="I115" s="19">
        <f>COUNTIF(fiche_version[code],fiche[[#This Row],[code]])</f>
        <v>1</v>
      </c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14" t="s">
        <v>826</v>
      </c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 t="s">
        <v>432</v>
      </c>
    </row>
    <row r="116" spans="1:57" ht="43.2" x14ac:dyDescent="0.3">
      <c r="A116" s="19" t="s">
        <v>679</v>
      </c>
      <c r="B116" s="19" t="s">
        <v>6</v>
      </c>
      <c r="C116" s="19" t="str">
        <f>VLOOKUP(fiche[[#This Row],[code_secteur]],enums[[code]:[nom]],2,FALSE)</f>
        <v>Bâtiment Tertiaire</v>
      </c>
      <c r="D116" s="19" t="s">
        <v>486</v>
      </c>
      <c r="E116" s="22" t="str">
        <f>VLOOKUP(fiche[[#This Row],[code_sous_secteur]],enums[[code]:[nom]],2,FALSE)</f>
        <v>Enveloppe</v>
      </c>
      <c r="F116" s="20" t="s">
        <v>689</v>
      </c>
      <c r="G116" s="19">
        <v>1</v>
      </c>
      <c r="H116" s="19">
        <v>1</v>
      </c>
      <c r="I116" s="22">
        <f>COUNTIF(fiche_version[code],fiche[[#This Row],[code]])</f>
        <v>1</v>
      </c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14" t="s">
        <v>793</v>
      </c>
      <c r="AY116" s="14"/>
      <c r="AZ116" s="14"/>
      <c r="BA116" s="14"/>
      <c r="BB116" s="14"/>
      <c r="BC116" s="14"/>
      <c r="BD116" s="14"/>
      <c r="BE116" s="14" t="s">
        <v>685</v>
      </c>
    </row>
    <row r="117" spans="1:57" ht="28.8" x14ac:dyDescent="0.3">
      <c r="A117" s="19" t="s">
        <v>170</v>
      </c>
      <c r="B117" s="19" t="s">
        <v>6</v>
      </c>
      <c r="C117" s="19" t="str">
        <f>VLOOKUP(fiche[[#This Row],[code_secteur]],enums[[code]:[nom]],2,FALSE)</f>
        <v>Bâtiment Tertiaire</v>
      </c>
      <c r="D117" s="19" t="s">
        <v>487</v>
      </c>
      <c r="E117" s="19" t="str">
        <f>VLOOKUP(fiche[[#This Row],[code_sous_secteur]],enums[[code]:[nom]],2,FALSE)</f>
        <v>Equipement</v>
      </c>
      <c r="F117" s="20" t="s">
        <v>512</v>
      </c>
      <c r="G117" s="19">
        <v>1</v>
      </c>
      <c r="H117" s="19">
        <v>1</v>
      </c>
      <c r="I117" s="19">
        <f>COUNTIF(fiche_version[code],fiche[[#This Row],[code]])</f>
        <v>1</v>
      </c>
      <c r="J117" s="21"/>
      <c r="K117" s="21"/>
      <c r="L117" s="14" t="s">
        <v>388</v>
      </c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 t="s">
        <v>827</v>
      </c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 t="s">
        <v>889</v>
      </c>
    </row>
    <row r="118" spans="1:57" ht="28.8" x14ac:dyDescent="0.3">
      <c r="A118" s="19" t="s">
        <v>171</v>
      </c>
      <c r="B118" s="19" t="s">
        <v>6</v>
      </c>
      <c r="C118" s="19" t="str">
        <f>VLOOKUP(fiche[[#This Row],[code_secteur]],enums[[code]:[nom]],2,FALSE)</f>
        <v>Bâtiment Tertiaire</v>
      </c>
      <c r="D118" s="19" t="s">
        <v>487</v>
      </c>
      <c r="E118" s="19" t="str">
        <f>VLOOKUP(fiche[[#This Row],[code_sous_secteur]],enums[[code]:[nom]],2,FALSE)</f>
        <v>Equipement</v>
      </c>
      <c r="F118" s="20" t="s">
        <v>495</v>
      </c>
      <c r="G118" s="19">
        <v>1</v>
      </c>
      <c r="H118" s="19">
        <v>1</v>
      </c>
      <c r="I118" s="19">
        <f>COUNTIF(fiche_version[code],fiche[[#This Row],[code]])</f>
        <v>1</v>
      </c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14" t="s">
        <v>399</v>
      </c>
      <c r="U118" s="14"/>
      <c r="V118" s="14"/>
      <c r="W118" s="14"/>
      <c r="X118" s="17" t="s">
        <v>828</v>
      </c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 t="s">
        <v>828</v>
      </c>
    </row>
    <row r="119" spans="1:57" ht="28.8" x14ac:dyDescent="0.3">
      <c r="A119" s="19" t="s">
        <v>172</v>
      </c>
      <c r="B119" s="19" t="s">
        <v>6</v>
      </c>
      <c r="C119" s="19" t="str">
        <f>VLOOKUP(fiche[[#This Row],[code_secteur]],enums[[code]:[nom]],2,FALSE)</f>
        <v>Bâtiment Tertiaire</v>
      </c>
      <c r="D119" s="19" t="s">
        <v>487</v>
      </c>
      <c r="E119" s="19" t="str">
        <f>VLOOKUP(fiche[[#This Row],[code_sous_secteur]],enums[[code]:[nom]],2,FALSE)</f>
        <v>Equipement</v>
      </c>
      <c r="F119" s="20" t="s">
        <v>513</v>
      </c>
      <c r="G119" s="19">
        <v>0</v>
      </c>
      <c r="H119" s="19">
        <v>1</v>
      </c>
      <c r="I119" s="19">
        <f>COUNTIF(fiche_version[code],fiche[[#This Row],[code]])</f>
        <v>1</v>
      </c>
      <c r="J119" s="14" t="s">
        <v>383</v>
      </c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 t="s">
        <v>827</v>
      </c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 t="s">
        <v>889</v>
      </c>
    </row>
    <row r="120" spans="1:57" ht="43.2" x14ac:dyDescent="0.3">
      <c r="A120" s="19" t="s">
        <v>173</v>
      </c>
      <c r="B120" s="19" t="s">
        <v>6</v>
      </c>
      <c r="C120" s="19" t="str">
        <f>VLOOKUP(fiche[[#This Row],[code_secteur]],enums[[code]:[nom]],2,FALSE)</f>
        <v>Bâtiment Tertiaire</v>
      </c>
      <c r="D120" s="19" t="s">
        <v>487</v>
      </c>
      <c r="E120" s="19" t="str">
        <f>VLOOKUP(fiche[[#This Row],[code_sous_secteur]],enums[[code]:[nom]],2,FALSE)</f>
        <v>Equipement</v>
      </c>
      <c r="F120" s="20" t="s">
        <v>546</v>
      </c>
      <c r="G120" s="19">
        <v>1</v>
      </c>
      <c r="H120" s="19">
        <v>1</v>
      </c>
      <c r="I120" s="19">
        <f>COUNTIF(fiche_version[code],fiche[[#This Row],[code]])</f>
        <v>2</v>
      </c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14" t="s">
        <v>399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 t="s">
        <v>772</v>
      </c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 t="s">
        <v>433</v>
      </c>
    </row>
    <row r="121" spans="1:57" x14ac:dyDescent="0.3">
      <c r="A121" s="19" t="s">
        <v>174</v>
      </c>
      <c r="B121" s="19" t="s">
        <v>6</v>
      </c>
      <c r="C121" s="19" t="str">
        <f>VLOOKUP(fiche[[#This Row],[code_secteur]],enums[[code]:[nom]],2,FALSE)</f>
        <v>Bâtiment Tertiaire</v>
      </c>
      <c r="D121" s="19" t="s">
        <v>487</v>
      </c>
      <c r="E121" s="19" t="str">
        <f>VLOOKUP(fiche[[#This Row],[code_sous_secteur]],enums[[code]:[nom]],2,FALSE)</f>
        <v>Equipement</v>
      </c>
      <c r="F121" s="20" t="s">
        <v>508</v>
      </c>
      <c r="G121" s="19">
        <v>1</v>
      </c>
      <c r="H121" s="19">
        <v>1</v>
      </c>
      <c r="I121" s="19">
        <f>COUNTIF(fiche_version[code],fiche[[#This Row],[code]])</f>
        <v>2</v>
      </c>
      <c r="J121" s="21"/>
      <c r="K121" s="21"/>
      <c r="L121" s="21"/>
      <c r="M121" s="21"/>
      <c r="N121" s="21"/>
      <c r="O121" s="21"/>
      <c r="P121" s="21"/>
      <c r="Q121" s="21"/>
      <c r="R121" s="14" t="s">
        <v>417</v>
      </c>
      <c r="S121" s="14"/>
      <c r="T121" s="14"/>
      <c r="U121" s="14" t="s">
        <v>418</v>
      </c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 t="s">
        <v>418</v>
      </c>
    </row>
    <row r="122" spans="1:57" x14ac:dyDescent="0.3">
      <c r="A122" s="19" t="s">
        <v>176</v>
      </c>
      <c r="B122" s="19" t="s">
        <v>6</v>
      </c>
      <c r="C122" s="19" t="str">
        <f>VLOOKUP(fiche[[#This Row],[code_secteur]],enums[[code]:[nom]],2,FALSE)</f>
        <v>Bâtiment Tertiaire</v>
      </c>
      <c r="D122" s="19" t="s">
        <v>487</v>
      </c>
      <c r="E122" s="19" t="str">
        <f>VLOOKUP(fiche[[#This Row],[code_sous_secteur]],enums[[code]:[nom]],2,FALSE)</f>
        <v>Equipement</v>
      </c>
      <c r="F122" s="20" t="s">
        <v>175</v>
      </c>
      <c r="G122" s="19">
        <v>1</v>
      </c>
      <c r="H122" s="19">
        <v>1</v>
      </c>
      <c r="I122" s="19">
        <f>COUNTIF(fiche_version[code],fiche[[#This Row],[code]])</f>
        <v>1</v>
      </c>
      <c r="J122" s="21"/>
      <c r="K122" s="14" t="s">
        <v>387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 t="s">
        <v>387</v>
      </c>
    </row>
    <row r="123" spans="1:57" x14ac:dyDescent="0.3">
      <c r="A123" s="19" t="s">
        <v>178</v>
      </c>
      <c r="B123" s="19" t="s">
        <v>6</v>
      </c>
      <c r="C123" s="19" t="str">
        <f>VLOOKUP(fiche[[#This Row],[code_secteur]],enums[[code]:[nom]],2,FALSE)</f>
        <v>Bâtiment Tertiaire</v>
      </c>
      <c r="D123" s="19" t="s">
        <v>487</v>
      </c>
      <c r="E123" s="19" t="str">
        <f>VLOOKUP(fiche[[#This Row],[code_sous_secteur]],enums[[code]:[nom]],2,FALSE)</f>
        <v>Equipement</v>
      </c>
      <c r="F123" s="20" t="s">
        <v>177</v>
      </c>
      <c r="G123" s="19">
        <v>1</v>
      </c>
      <c r="H123" s="19">
        <v>1</v>
      </c>
      <c r="I123" s="19">
        <f>COUNTIF(fiche_version[code],fiche[[#This Row],[code]])</f>
        <v>1</v>
      </c>
      <c r="J123" s="21"/>
      <c r="K123" s="21"/>
      <c r="L123" s="21"/>
      <c r="M123" s="21"/>
      <c r="N123" s="21"/>
      <c r="O123" s="21"/>
      <c r="P123" s="21"/>
      <c r="Q123" s="21"/>
      <c r="R123" s="14" t="s">
        <v>417</v>
      </c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 t="s">
        <v>417</v>
      </c>
    </row>
    <row r="124" spans="1:57" ht="28.8" x14ac:dyDescent="0.3">
      <c r="A124" s="19" t="s">
        <v>180</v>
      </c>
      <c r="B124" s="19" t="s">
        <v>6</v>
      </c>
      <c r="C124" s="19" t="str">
        <f>VLOOKUP(fiche[[#This Row],[code_secteur]],enums[[code]:[nom]],2,FALSE)</f>
        <v>Bâtiment Tertiaire</v>
      </c>
      <c r="D124" s="19" t="s">
        <v>487</v>
      </c>
      <c r="E124" s="19" t="str">
        <f>VLOOKUP(fiche[[#This Row],[code_sous_secteur]],enums[[code]:[nom]],2,FALSE)</f>
        <v>Equipement</v>
      </c>
      <c r="F124" s="20" t="s">
        <v>179</v>
      </c>
      <c r="G124" s="19">
        <v>1</v>
      </c>
      <c r="H124" s="19">
        <v>1</v>
      </c>
      <c r="I124" s="19">
        <f>COUNTIF(fiche_version[code],fiche[[#This Row],[code]])</f>
        <v>1</v>
      </c>
      <c r="J124" s="21"/>
      <c r="K124" s="21"/>
      <c r="L124" s="14" t="s">
        <v>388</v>
      </c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7" t="s">
        <v>829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 t="s">
        <v>829</v>
      </c>
    </row>
    <row r="125" spans="1:57" ht="28.8" x14ac:dyDescent="0.3">
      <c r="A125" s="19" t="s">
        <v>182</v>
      </c>
      <c r="B125" s="19" t="s">
        <v>6</v>
      </c>
      <c r="C125" s="19" t="str">
        <f>VLOOKUP(fiche[[#This Row],[code_secteur]],enums[[code]:[nom]],2,FALSE)</f>
        <v>Bâtiment Tertiaire</v>
      </c>
      <c r="D125" s="19" t="s">
        <v>487</v>
      </c>
      <c r="E125" s="19" t="str">
        <f>VLOOKUP(fiche[[#This Row],[code_sous_secteur]],enums[[code]:[nom]],2,FALSE)</f>
        <v>Equipement</v>
      </c>
      <c r="F125" s="20" t="s">
        <v>181</v>
      </c>
      <c r="G125" s="19">
        <v>1</v>
      </c>
      <c r="H125" s="19">
        <v>1</v>
      </c>
      <c r="I125" s="19">
        <f>COUNTIF(fiche_version[code],fiche[[#This Row],[code]])</f>
        <v>4</v>
      </c>
      <c r="J125" s="14" t="s">
        <v>383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 t="s">
        <v>419</v>
      </c>
      <c r="Y125" s="14"/>
      <c r="Z125" s="14"/>
      <c r="AA125" s="14"/>
      <c r="AB125" s="14"/>
      <c r="AC125" s="14"/>
      <c r="AD125" s="14"/>
      <c r="AE125" s="14" t="s">
        <v>390</v>
      </c>
      <c r="AF125" s="14"/>
      <c r="AG125" s="14"/>
      <c r="AH125" s="14"/>
      <c r="AI125" s="14"/>
      <c r="AJ125" s="14" t="s">
        <v>830</v>
      </c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 t="s">
        <v>446</v>
      </c>
    </row>
    <row r="126" spans="1:57" x14ac:dyDescent="0.3">
      <c r="A126" s="19" t="s">
        <v>183</v>
      </c>
      <c r="B126" s="19" t="s">
        <v>6</v>
      </c>
      <c r="C126" s="19" t="str">
        <f>VLOOKUP(fiche[[#This Row],[code_secteur]],enums[[code]:[nom]],2,FALSE)</f>
        <v>Bâtiment Tertiaire</v>
      </c>
      <c r="D126" s="19" t="s">
        <v>487</v>
      </c>
      <c r="E126" s="19" t="str">
        <f>VLOOKUP(fiche[[#This Row],[code_sous_secteur]],enums[[code]:[nom]],2,FALSE)</f>
        <v>Equipement</v>
      </c>
      <c r="F126" s="20" t="s">
        <v>514</v>
      </c>
      <c r="G126" s="19">
        <v>1</v>
      </c>
      <c r="H126" s="19">
        <v>1</v>
      </c>
      <c r="I126" s="19">
        <f>COUNTIF(fiche_version[code],fiche[[#This Row],[code]])</f>
        <v>1</v>
      </c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14" t="s">
        <v>411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 t="s">
        <v>411</v>
      </c>
    </row>
    <row r="127" spans="1:57" x14ac:dyDescent="0.3">
      <c r="A127" s="19" t="s">
        <v>184</v>
      </c>
      <c r="B127" s="19" t="s">
        <v>6</v>
      </c>
      <c r="C127" s="19" t="str">
        <f>VLOOKUP(fiche[[#This Row],[code_secteur]],enums[[code]:[nom]],2,FALSE)</f>
        <v>Bâtiment Tertiaire</v>
      </c>
      <c r="D127" s="19" t="s">
        <v>487</v>
      </c>
      <c r="E127" s="19" t="str">
        <f>VLOOKUP(fiche[[#This Row],[code_sous_secteur]],enums[[code]:[nom]],2,FALSE)</f>
        <v>Equipement</v>
      </c>
      <c r="F127" s="20" t="s">
        <v>515</v>
      </c>
      <c r="G127" s="19">
        <v>1</v>
      </c>
      <c r="H127" s="19">
        <v>1</v>
      </c>
      <c r="I127" s="19">
        <f>COUNTIF(fiche_version[code],fiche[[#This Row],[code]])</f>
        <v>1</v>
      </c>
      <c r="J127" s="21"/>
      <c r="K127" s="21"/>
      <c r="L127" s="21"/>
      <c r="M127" s="21"/>
      <c r="N127" s="21"/>
      <c r="O127" s="21"/>
      <c r="P127" s="21"/>
      <c r="Q127" s="21"/>
      <c r="R127" s="14" t="s">
        <v>417</v>
      </c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 t="s">
        <v>417</v>
      </c>
    </row>
    <row r="128" spans="1:57" x14ac:dyDescent="0.3">
      <c r="A128" s="19" t="s">
        <v>186</v>
      </c>
      <c r="B128" s="19" t="s">
        <v>6</v>
      </c>
      <c r="C128" s="19" t="str">
        <f>VLOOKUP(fiche[[#This Row],[code_secteur]],enums[[code]:[nom]],2,FALSE)</f>
        <v>Bâtiment Tertiaire</v>
      </c>
      <c r="D128" s="19" t="s">
        <v>487</v>
      </c>
      <c r="E128" s="19" t="str">
        <f>VLOOKUP(fiche[[#This Row],[code_sous_secteur]],enums[[code]:[nom]],2,FALSE)</f>
        <v>Equipement</v>
      </c>
      <c r="F128" s="20" t="s">
        <v>185</v>
      </c>
      <c r="G128" s="19">
        <v>1</v>
      </c>
      <c r="H128" s="19">
        <v>1</v>
      </c>
      <c r="I128" s="19">
        <f>COUNTIF(fiche_version[code],fiche[[#This Row],[code]])</f>
        <v>1</v>
      </c>
      <c r="J128" s="21"/>
      <c r="K128" s="14" t="s">
        <v>387</v>
      </c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 t="s">
        <v>387</v>
      </c>
    </row>
    <row r="129" spans="1:57" ht="28.8" x14ac:dyDescent="0.3">
      <c r="A129" s="19" t="s">
        <v>188</v>
      </c>
      <c r="B129" s="19" t="s">
        <v>6</v>
      </c>
      <c r="C129" s="19" t="str">
        <f>VLOOKUP(fiche[[#This Row],[code_secteur]],enums[[code]:[nom]],2,FALSE)</f>
        <v>Bâtiment Tertiaire</v>
      </c>
      <c r="D129" s="19" t="s">
        <v>487</v>
      </c>
      <c r="E129" s="19" t="str">
        <f>VLOOKUP(fiche[[#This Row],[code_sous_secteur]],enums[[code]:[nom]],2,FALSE)</f>
        <v>Equipement</v>
      </c>
      <c r="F129" s="20" t="s">
        <v>187</v>
      </c>
      <c r="G129" s="19">
        <v>1</v>
      </c>
      <c r="H129" s="19">
        <v>1</v>
      </c>
      <c r="I129" s="19">
        <f>COUNTIF(fiche_version[code],fiche[[#This Row],[code]])</f>
        <v>2</v>
      </c>
      <c r="J129" s="21"/>
      <c r="K129" s="21"/>
      <c r="L129" s="14" t="s">
        <v>388</v>
      </c>
      <c r="M129" s="14"/>
      <c r="N129" s="14"/>
      <c r="O129" s="14" t="s">
        <v>420</v>
      </c>
      <c r="P129" s="14"/>
      <c r="Q129" s="14"/>
      <c r="R129" s="14"/>
      <c r="S129" s="14"/>
      <c r="T129" s="14"/>
      <c r="U129" s="14"/>
      <c r="V129" s="14"/>
      <c r="W129" s="14"/>
      <c r="X129" s="14" t="s">
        <v>827</v>
      </c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 t="s">
        <v>889</v>
      </c>
    </row>
    <row r="130" spans="1:57" x14ac:dyDescent="0.3">
      <c r="A130" s="19" t="s">
        <v>189</v>
      </c>
      <c r="B130" s="19" t="s">
        <v>6</v>
      </c>
      <c r="C130" s="19" t="str">
        <f>VLOOKUP(fiche[[#This Row],[code_secteur]],enums[[code]:[nom]],2,FALSE)</f>
        <v>Bâtiment Tertiaire</v>
      </c>
      <c r="D130" s="19" t="s">
        <v>487</v>
      </c>
      <c r="E130" s="19" t="str">
        <f>VLOOKUP(fiche[[#This Row],[code_sous_secteur]],enums[[code]:[nom]],2,FALSE)</f>
        <v>Equipement</v>
      </c>
      <c r="F130" s="20" t="s">
        <v>547</v>
      </c>
      <c r="G130" s="19">
        <v>1</v>
      </c>
      <c r="H130" s="19">
        <v>1</v>
      </c>
      <c r="I130" s="19">
        <f>COUNTIF(fiche_version[code],fiche[[#This Row],[code]])</f>
        <v>1</v>
      </c>
      <c r="J130" s="21"/>
      <c r="K130" s="21"/>
      <c r="L130" s="21"/>
      <c r="M130" s="14" t="s">
        <v>392</v>
      </c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 t="s">
        <v>392</v>
      </c>
    </row>
    <row r="131" spans="1:57" ht="43.2" x14ac:dyDescent="0.3">
      <c r="A131" s="19" t="s">
        <v>190</v>
      </c>
      <c r="B131" s="19" t="s">
        <v>6</v>
      </c>
      <c r="C131" s="19" t="str">
        <f>VLOOKUP(fiche[[#This Row],[code_secteur]],enums[[code]:[nom]],2,FALSE)</f>
        <v>Bâtiment Tertiaire</v>
      </c>
      <c r="D131" s="19" t="s">
        <v>487</v>
      </c>
      <c r="E131" s="19" t="str">
        <f>VLOOKUP(fiche[[#This Row],[code_sous_secteur]],enums[[code]:[nom]],2,FALSE)</f>
        <v>Equipement</v>
      </c>
      <c r="F131" s="20" t="s">
        <v>379</v>
      </c>
      <c r="G131" s="19">
        <v>1</v>
      </c>
      <c r="H131" s="19">
        <v>1</v>
      </c>
      <c r="I131" s="19">
        <f>COUNTIF(fiche_version[code],fiche[[#This Row],[code]])</f>
        <v>2</v>
      </c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14" t="s">
        <v>819</v>
      </c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 t="s">
        <v>831</v>
      </c>
      <c r="BC131" s="14"/>
      <c r="BD131" s="14"/>
      <c r="BE131" s="14" t="s">
        <v>721</v>
      </c>
    </row>
    <row r="132" spans="1:57" ht="28.8" x14ac:dyDescent="0.3">
      <c r="A132" s="19" t="s">
        <v>191</v>
      </c>
      <c r="B132" s="19" t="s">
        <v>6</v>
      </c>
      <c r="C132" s="19" t="str">
        <f>VLOOKUP(fiche[[#This Row],[code_secteur]],enums[[code]:[nom]],2,FALSE)</f>
        <v>Bâtiment Tertiaire</v>
      </c>
      <c r="D132" s="19" t="s">
        <v>488</v>
      </c>
      <c r="E132" s="19" t="str">
        <f>VLOOKUP(fiche[[#This Row],[code_sous_secteur]],enums[[code]:[nom]],2,FALSE)</f>
        <v>Service</v>
      </c>
      <c r="F132" s="20" t="s">
        <v>94</v>
      </c>
      <c r="G132" s="19">
        <v>1</v>
      </c>
      <c r="H132" s="19">
        <v>1</v>
      </c>
      <c r="I132" s="19">
        <f>COUNTIF(fiche_version[code],fiche[[#This Row],[code]])</f>
        <v>1</v>
      </c>
      <c r="J132" s="21"/>
      <c r="K132" s="21"/>
      <c r="L132" s="21"/>
      <c r="M132" s="21"/>
      <c r="N132" s="21"/>
      <c r="O132" s="14" t="s">
        <v>386</v>
      </c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 t="s">
        <v>386</v>
      </c>
    </row>
    <row r="133" spans="1:57" x14ac:dyDescent="0.3">
      <c r="A133" s="19" t="s">
        <v>192</v>
      </c>
      <c r="B133" s="19" t="s">
        <v>6</v>
      </c>
      <c r="C133" s="19" t="str">
        <f>VLOOKUP(fiche[[#This Row],[code_secteur]],enums[[code]:[nom]],2,FALSE)</f>
        <v>Bâtiment Tertiaire</v>
      </c>
      <c r="D133" s="19" t="s">
        <v>488</v>
      </c>
      <c r="E133" s="19" t="str">
        <f>VLOOKUP(fiche[[#This Row],[code_sous_secteur]],enums[[code]:[nom]],2,FALSE)</f>
        <v>Service</v>
      </c>
      <c r="F133" s="20" t="s">
        <v>548</v>
      </c>
      <c r="G133" s="19">
        <v>1</v>
      </c>
      <c r="H133" s="19">
        <v>1</v>
      </c>
      <c r="I133" s="19">
        <f>COUNTIF(fiche_version[code],fiche[[#This Row],[code]])</f>
        <v>1</v>
      </c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4" t="s">
        <v>414</v>
      </c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 t="s">
        <v>414</v>
      </c>
    </row>
    <row r="134" spans="1:57" x14ac:dyDescent="0.3">
      <c r="A134" s="19" t="s">
        <v>832</v>
      </c>
      <c r="B134" s="19" t="s">
        <v>6</v>
      </c>
      <c r="C134" s="19" t="str">
        <f>VLOOKUP(fiche[[#This Row],[code_secteur]],enums[[code]:[nom]],2,FALSE)</f>
        <v>Bâtiment Tertiaire</v>
      </c>
      <c r="D134" s="19" t="s">
        <v>488</v>
      </c>
      <c r="E134" s="22" t="str">
        <f>VLOOKUP(fiche[[#This Row],[code_sous_secteur]],enums[[code]:[nom]],2,FALSE)</f>
        <v>Service</v>
      </c>
      <c r="F134" s="20" t="s">
        <v>347</v>
      </c>
      <c r="G134" s="19">
        <v>1</v>
      </c>
      <c r="H134" s="19">
        <v>0</v>
      </c>
      <c r="I134" s="22">
        <f>COUNTIF(fiche_version[code],fiche[[#This Row],[code]])</f>
        <v>1</v>
      </c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14" t="s">
        <v>385</v>
      </c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 t="s">
        <v>385</v>
      </c>
    </row>
    <row r="135" spans="1:57" x14ac:dyDescent="0.3">
      <c r="A135" s="19" t="s">
        <v>193</v>
      </c>
      <c r="B135" s="19" t="s">
        <v>6</v>
      </c>
      <c r="C135" s="19" t="str">
        <f>VLOOKUP(fiche[[#This Row],[code_secteur]],enums[[code]:[nom]],2,FALSE)</f>
        <v>Bâtiment Tertiaire</v>
      </c>
      <c r="D135" s="19" t="s">
        <v>489</v>
      </c>
      <c r="E135" s="19" t="str">
        <f>VLOOKUP(fiche[[#This Row],[code_sous_secteur]],enums[[code]:[nom]],2,FALSE)</f>
        <v>Thermique</v>
      </c>
      <c r="F135" s="20" t="s">
        <v>351</v>
      </c>
      <c r="G135" s="19">
        <v>1</v>
      </c>
      <c r="H135" s="19">
        <v>1</v>
      </c>
      <c r="I135" s="19">
        <f>COUNTIF(fiche_version[code],fiche[[#This Row],[code]])</f>
        <v>2</v>
      </c>
      <c r="J135" s="14" t="s">
        <v>383</v>
      </c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 t="s">
        <v>419</v>
      </c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 t="s">
        <v>419</v>
      </c>
    </row>
    <row r="136" spans="1:57" x14ac:dyDescent="0.3">
      <c r="A136" s="19" t="s">
        <v>194</v>
      </c>
      <c r="B136" s="19" t="s">
        <v>6</v>
      </c>
      <c r="C136" s="19" t="str">
        <f>VLOOKUP(fiche[[#This Row],[code_secteur]],enums[[code]:[nom]],2,FALSE)</f>
        <v>Bâtiment Tertiaire</v>
      </c>
      <c r="D136" s="19" t="s">
        <v>489</v>
      </c>
      <c r="E136" s="19" t="str">
        <f>VLOOKUP(fiche[[#This Row],[code_sous_secteur]],enums[[code]:[nom]],2,FALSE)</f>
        <v>Thermique</v>
      </c>
      <c r="F136" s="20" t="s">
        <v>370</v>
      </c>
      <c r="G136" s="19">
        <v>1</v>
      </c>
      <c r="H136" s="19">
        <v>1</v>
      </c>
      <c r="I136" s="19">
        <f>COUNTIF(fiche_version[code],fiche[[#This Row],[code]])</f>
        <v>2</v>
      </c>
      <c r="J136" s="21"/>
      <c r="K136" s="21"/>
      <c r="L136" s="21"/>
      <c r="M136" s="14" t="s">
        <v>392</v>
      </c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 t="s">
        <v>421</v>
      </c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 t="s">
        <v>421</v>
      </c>
    </row>
    <row r="137" spans="1:57" x14ac:dyDescent="0.3">
      <c r="A137" s="19" t="s">
        <v>195</v>
      </c>
      <c r="B137" s="19" t="s">
        <v>6</v>
      </c>
      <c r="C137" s="19" t="str">
        <f>VLOOKUP(fiche[[#This Row],[code_secteur]],enums[[code]:[nom]],2,FALSE)</f>
        <v>Bâtiment Tertiaire</v>
      </c>
      <c r="D137" s="19" t="s">
        <v>489</v>
      </c>
      <c r="E137" s="19" t="str">
        <f>VLOOKUP(fiche[[#This Row],[code_sous_secteur]],enums[[code]:[nom]],2,FALSE)</f>
        <v>Thermique</v>
      </c>
      <c r="F137" s="20" t="s">
        <v>113</v>
      </c>
      <c r="G137" s="19">
        <v>1</v>
      </c>
      <c r="H137" s="19">
        <v>1</v>
      </c>
      <c r="I137" s="19">
        <f>COUNTIF(fiche_version[code],fiche[[#This Row],[code]])</f>
        <v>2</v>
      </c>
      <c r="J137" s="14" t="s">
        <v>383</v>
      </c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 t="s">
        <v>408</v>
      </c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 t="s">
        <v>408</v>
      </c>
    </row>
    <row r="138" spans="1:57" x14ac:dyDescent="0.3">
      <c r="A138" s="19" t="s">
        <v>196</v>
      </c>
      <c r="B138" s="19" t="s">
        <v>6</v>
      </c>
      <c r="C138" s="19" t="str">
        <f>VLOOKUP(fiche[[#This Row],[code_secteur]],enums[[code]:[nom]],2,FALSE)</f>
        <v>Bâtiment Tertiaire</v>
      </c>
      <c r="D138" s="19" t="s">
        <v>489</v>
      </c>
      <c r="E138" s="19" t="str">
        <f>VLOOKUP(fiche[[#This Row],[code_sous_secteur]],enums[[code]:[nom]],2,FALSE)</f>
        <v>Thermique</v>
      </c>
      <c r="F138" s="20" t="s">
        <v>353</v>
      </c>
      <c r="G138" s="19">
        <v>1</v>
      </c>
      <c r="H138" s="19">
        <v>1</v>
      </c>
      <c r="I138" s="19">
        <f>COUNTIF(fiche_version[code],fiche[[#This Row],[code]])</f>
        <v>2</v>
      </c>
      <c r="J138" s="21"/>
      <c r="K138" s="21"/>
      <c r="L138" s="14" t="s">
        <v>388</v>
      </c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 t="s">
        <v>408</v>
      </c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 t="s">
        <v>408</v>
      </c>
    </row>
    <row r="139" spans="1:57" ht="28.8" x14ac:dyDescent="0.3">
      <c r="A139" s="19" t="s">
        <v>197</v>
      </c>
      <c r="B139" s="19" t="s">
        <v>6</v>
      </c>
      <c r="C139" s="19" t="str">
        <f>VLOOKUP(fiche[[#This Row],[code_secteur]],enums[[code]:[nom]],2,FALSE)</f>
        <v>Bâtiment Tertiaire</v>
      </c>
      <c r="D139" s="19" t="s">
        <v>489</v>
      </c>
      <c r="E139" s="19" t="str">
        <f>VLOOKUP(fiche[[#This Row],[code_sous_secteur]],enums[[code]:[nom]],2,FALSE)</f>
        <v>Thermique</v>
      </c>
      <c r="F139" s="20" t="s">
        <v>485</v>
      </c>
      <c r="G139" s="19">
        <v>1</v>
      </c>
      <c r="H139" s="19">
        <v>1</v>
      </c>
      <c r="I139" s="19">
        <f>COUNTIF(fiche_version[code],fiche[[#This Row],[code]])</f>
        <v>2</v>
      </c>
      <c r="J139" s="21"/>
      <c r="K139" s="21"/>
      <c r="L139" s="14" t="s">
        <v>388</v>
      </c>
      <c r="M139" s="14"/>
      <c r="N139" s="14"/>
      <c r="O139" s="14"/>
      <c r="P139" s="14" t="s">
        <v>407</v>
      </c>
      <c r="Q139" s="14"/>
      <c r="R139" s="14"/>
      <c r="S139" s="14"/>
      <c r="T139" s="14"/>
      <c r="U139" s="14"/>
      <c r="V139" s="14"/>
      <c r="W139" s="14" t="s">
        <v>797</v>
      </c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 t="s">
        <v>886</v>
      </c>
    </row>
    <row r="140" spans="1:57" x14ac:dyDescent="0.3">
      <c r="A140" s="19" t="s">
        <v>198</v>
      </c>
      <c r="B140" s="19" t="s">
        <v>6</v>
      </c>
      <c r="C140" s="19" t="str">
        <f>VLOOKUP(fiche[[#This Row],[code_secteur]],enums[[code]:[nom]],2,FALSE)</f>
        <v>Bâtiment Tertiaire</v>
      </c>
      <c r="D140" s="19" t="s">
        <v>489</v>
      </c>
      <c r="E140" s="19" t="str">
        <f>VLOOKUP(fiche[[#This Row],[code_sous_secteur]],enums[[code]:[nom]],2,FALSE)</f>
        <v>Thermique</v>
      </c>
      <c r="F140" s="20" t="s">
        <v>371</v>
      </c>
      <c r="G140" s="19">
        <v>1</v>
      </c>
      <c r="H140" s="19">
        <v>1</v>
      </c>
      <c r="I140" s="19">
        <f>COUNTIF(fiche_version[code],fiche[[#This Row],[code]])</f>
        <v>1</v>
      </c>
      <c r="J140" s="21"/>
      <c r="K140" s="21"/>
      <c r="L140" s="21"/>
      <c r="M140" s="21"/>
      <c r="N140" s="21"/>
      <c r="O140" s="21"/>
      <c r="P140" s="21"/>
      <c r="Q140" s="21"/>
      <c r="R140" s="14" t="s">
        <v>417</v>
      </c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 t="s">
        <v>417</v>
      </c>
    </row>
    <row r="141" spans="1:57" ht="43.2" x14ac:dyDescent="0.3">
      <c r="A141" s="19" t="s">
        <v>199</v>
      </c>
      <c r="B141" s="19" t="s">
        <v>6</v>
      </c>
      <c r="C141" s="19" t="str">
        <f>VLOOKUP(fiche[[#This Row],[code_secteur]],enums[[code]:[nom]],2,FALSE)</f>
        <v>Bâtiment Tertiaire</v>
      </c>
      <c r="D141" s="19" t="s">
        <v>489</v>
      </c>
      <c r="E141" s="19" t="str">
        <f>VLOOKUP(fiche[[#This Row],[code_sous_secteur]],enums[[code]:[nom]],2,FALSE)</f>
        <v>Thermique</v>
      </c>
      <c r="F141" s="20" t="s">
        <v>496</v>
      </c>
      <c r="G141" s="19">
        <v>1</v>
      </c>
      <c r="H141" s="19">
        <v>1</v>
      </c>
      <c r="I141" s="19">
        <f>COUNTIF(fiche_version[code],fiche[[#This Row],[code]])</f>
        <v>3</v>
      </c>
      <c r="J141" s="21"/>
      <c r="K141" s="21"/>
      <c r="L141" s="21"/>
      <c r="M141" s="21"/>
      <c r="N141" s="21"/>
      <c r="O141" s="21"/>
      <c r="P141" s="21"/>
      <c r="Q141" s="21"/>
      <c r="R141" s="14" t="s">
        <v>417</v>
      </c>
      <c r="S141" s="14"/>
      <c r="T141" s="14"/>
      <c r="U141" s="14"/>
      <c r="V141" s="14"/>
      <c r="W141" s="14"/>
      <c r="X141" s="14"/>
      <c r="Y141" s="14"/>
      <c r="Z141" s="14"/>
      <c r="AA141" s="14" t="s">
        <v>421</v>
      </c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 t="s">
        <v>774</v>
      </c>
      <c r="AY141" s="14"/>
      <c r="AZ141" s="14"/>
      <c r="BA141" s="14"/>
      <c r="BB141" s="14"/>
      <c r="BC141" s="14"/>
      <c r="BD141" s="14"/>
      <c r="BE141" s="14" t="s">
        <v>683</v>
      </c>
    </row>
    <row r="142" spans="1:57" x14ac:dyDescent="0.3">
      <c r="A142" s="19" t="s">
        <v>200</v>
      </c>
      <c r="B142" s="19" t="s">
        <v>6</v>
      </c>
      <c r="C142" s="19" t="str">
        <f>VLOOKUP(fiche[[#This Row],[code_secteur]],enums[[code]:[nom]],2,FALSE)</f>
        <v>Bâtiment Tertiaire</v>
      </c>
      <c r="D142" s="19" t="s">
        <v>489</v>
      </c>
      <c r="E142" s="19" t="str">
        <f>VLOOKUP(fiche[[#This Row],[code_sous_secteur]],enums[[code]:[nom]],2,FALSE)</f>
        <v>Thermique</v>
      </c>
      <c r="F142" s="20" t="s">
        <v>117</v>
      </c>
      <c r="G142" s="19">
        <v>1</v>
      </c>
      <c r="H142" s="19">
        <v>1</v>
      </c>
      <c r="I142" s="19">
        <f>COUNTIF(fiche_version[code],fiche[[#This Row],[code]])</f>
        <v>1</v>
      </c>
      <c r="J142" s="21"/>
      <c r="K142" s="14" t="s">
        <v>387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 t="s">
        <v>387</v>
      </c>
    </row>
    <row r="143" spans="1:57" x14ac:dyDescent="0.3">
      <c r="A143" s="19" t="s">
        <v>201</v>
      </c>
      <c r="B143" s="19" t="s">
        <v>6</v>
      </c>
      <c r="C143" s="19" t="str">
        <f>VLOOKUP(fiche[[#This Row],[code_secteur]],enums[[code]:[nom]],2,FALSE)</f>
        <v>Bâtiment Tertiaire</v>
      </c>
      <c r="D143" s="19" t="s">
        <v>489</v>
      </c>
      <c r="E143" s="19" t="str">
        <f>VLOOKUP(fiche[[#This Row],[code_sous_secteur]],enums[[code]:[nom]],2,FALSE)</f>
        <v>Thermique</v>
      </c>
      <c r="F143" s="20" t="s">
        <v>349</v>
      </c>
      <c r="G143" s="19">
        <v>1</v>
      </c>
      <c r="H143" s="19">
        <v>1</v>
      </c>
      <c r="I143" s="19">
        <f>COUNTIF(fiche_version[code],fiche[[#This Row],[code]])</f>
        <v>1</v>
      </c>
      <c r="J143" s="21"/>
      <c r="K143" s="21"/>
      <c r="L143" s="21"/>
      <c r="M143" s="14" t="s">
        <v>392</v>
      </c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 t="s">
        <v>392</v>
      </c>
    </row>
    <row r="144" spans="1:57" x14ac:dyDescent="0.3">
      <c r="A144" s="19" t="s">
        <v>202</v>
      </c>
      <c r="B144" s="19" t="s">
        <v>6</v>
      </c>
      <c r="C144" s="19" t="str">
        <f>VLOOKUP(fiche[[#This Row],[code_secteur]],enums[[code]:[nom]],2,FALSE)</f>
        <v>Bâtiment Tertiaire</v>
      </c>
      <c r="D144" s="19" t="s">
        <v>489</v>
      </c>
      <c r="E144" s="19" t="str">
        <f>VLOOKUP(fiche[[#This Row],[code_sous_secteur]],enums[[code]:[nom]],2,FALSE)</f>
        <v>Thermique</v>
      </c>
      <c r="F144" s="20" t="s">
        <v>509</v>
      </c>
      <c r="G144" s="19">
        <v>1</v>
      </c>
      <c r="H144" s="19">
        <v>1</v>
      </c>
      <c r="I144" s="19">
        <f>COUNTIF(fiche_version[code],fiche[[#This Row],[code]])</f>
        <v>2</v>
      </c>
      <c r="J144" s="14" t="s">
        <v>383</v>
      </c>
      <c r="K144" s="14"/>
      <c r="L144" s="14"/>
      <c r="M144" s="14"/>
      <c r="N144" s="14"/>
      <c r="O144" s="14"/>
      <c r="P144" s="14"/>
      <c r="Q144" s="14"/>
      <c r="R144" s="14" t="s">
        <v>394</v>
      </c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 t="s">
        <v>394</v>
      </c>
    </row>
    <row r="145" spans="1:57" ht="43.2" x14ac:dyDescent="0.3">
      <c r="A145" s="19" t="s">
        <v>203</v>
      </c>
      <c r="B145" s="19" t="s">
        <v>6</v>
      </c>
      <c r="C145" s="19" t="str">
        <f>VLOOKUP(fiche[[#This Row],[code_secteur]],enums[[code]:[nom]],2,FALSE)</f>
        <v>Bâtiment Tertiaire</v>
      </c>
      <c r="D145" s="19" t="s">
        <v>489</v>
      </c>
      <c r="E145" s="19" t="str">
        <f>VLOOKUP(fiche[[#This Row],[code_sous_secteur]],enums[[code]:[nom]],2,FALSE)</f>
        <v>Thermique</v>
      </c>
      <c r="F145" s="20" t="s">
        <v>45</v>
      </c>
      <c r="G145" s="19">
        <v>1</v>
      </c>
      <c r="H145" s="19">
        <v>1</v>
      </c>
      <c r="I145" s="19">
        <f>COUNTIF(fiche_version[code],fiche[[#This Row],[code]])</f>
        <v>4</v>
      </c>
      <c r="J145" s="14" t="s">
        <v>383</v>
      </c>
      <c r="K145" s="14" t="s">
        <v>403</v>
      </c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 t="s">
        <v>422</v>
      </c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 t="s">
        <v>833</v>
      </c>
      <c r="AY145" s="14"/>
      <c r="AZ145" s="14"/>
      <c r="BA145" s="14"/>
      <c r="BB145" s="14"/>
      <c r="BC145" s="14"/>
      <c r="BD145" s="14"/>
      <c r="BE145" s="14" t="s">
        <v>686</v>
      </c>
    </row>
    <row r="146" spans="1:57" x14ac:dyDescent="0.3">
      <c r="A146" s="19" t="s">
        <v>205</v>
      </c>
      <c r="B146" s="19" t="s">
        <v>6</v>
      </c>
      <c r="C146" s="19" t="str">
        <f>VLOOKUP(fiche[[#This Row],[code_secteur]],enums[[code]:[nom]],2,FALSE)</f>
        <v>Bâtiment Tertiaire</v>
      </c>
      <c r="D146" s="19" t="s">
        <v>489</v>
      </c>
      <c r="E146" s="19" t="str">
        <f>VLOOKUP(fiche[[#This Row],[code_sous_secteur]],enums[[code]:[nom]],2,FALSE)</f>
        <v>Thermique</v>
      </c>
      <c r="F146" s="20" t="s">
        <v>204</v>
      </c>
      <c r="G146" s="19">
        <v>0</v>
      </c>
      <c r="H146" s="19">
        <v>0</v>
      </c>
      <c r="I146" s="19">
        <f>COUNTIF(fiche_version[code],fiche[[#This Row],[code]])</f>
        <v>2</v>
      </c>
      <c r="J146" s="14" t="s">
        <v>383</v>
      </c>
      <c r="K146" s="14" t="s">
        <v>403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 t="s">
        <v>403</v>
      </c>
    </row>
    <row r="147" spans="1:57" ht="43.2" x14ac:dyDescent="0.3">
      <c r="A147" s="19" t="s">
        <v>206</v>
      </c>
      <c r="B147" s="19" t="s">
        <v>6</v>
      </c>
      <c r="C147" s="19" t="str">
        <f>VLOOKUP(fiche[[#This Row],[code_secteur]],enums[[code]:[nom]],2,FALSE)</f>
        <v>Bâtiment Tertiaire</v>
      </c>
      <c r="D147" s="19" t="s">
        <v>489</v>
      </c>
      <c r="E147" s="19" t="str">
        <f>VLOOKUP(fiche[[#This Row],[code_sous_secteur]],enums[[code]:[nom]],2,FALSE)</f>
        <v>Thermique</v>
      </c>
      <c r="F147" s="20" t="s">
        <v>549</v>
      </c>
      <c r="G147" s="19">
        <v>1</v>
      </c>
      <c r="H147" s="19">
        <v>1</v>
      </c>
      <c r="I147" s="19">
        <f>COUNTIF(fiche_version[code],fiche[[#This Row],[code]])</f>
        <v>5</v>
      </c>
      <c r="J147" s="21"/>
      <c r="K147" s="14" t="s">
        <v>387</v>
      </c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 t="s">
        <v>419</v>
      </c>
      <c r="Y147" s="14"/>
      <c r="Z147" s="14"/>
      <c r="AA147" s="14"/>
      <c r="AB147" s="14"/>
      <c r="AC147" s="14"/>
      <c r="AD147" s="14"/>
      <c r="AE147" s="14"/>
      <c r="AF147" s="14"/>
      <c r="AG147" s="14"/>
      <c r="AH147" s="14" t="s">
        <v>834</v>
      </c>
      <c r="AI147" s="14"/>
      <c r="AJ147" s="14"/>
      <c r="AK147" s="14"/>
      <c r="AL147" s="14"/>
      <c r="AM147" s="14"/>
      <c r="AN147" s="14"/>
      <c r="AO147" s="14"/>
      <c r="AP147" s="14" t="s">
        <v>835</v>
      </c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 t="s">
        <v>836</v>
      </c>
      <c r="BD147" s="14"/>
      <c r="BE147" s="14" t="s">
        <v>726</v>
      </c>
    </row>
    <row r="148" spans="1:57" ht="28.8" x14ac:dyDescent="0.3">
      <c r="A148" s="19" t="s">
        <v>207</v>
      </c>
      <c r="B148" s="19" t="s">
        <v>6</v>
      </c>
      <c r="C148" s="19" t="str">
        <f>VLOOKUP(fiche[[#This Row],[code_secteur]],enums[[code]:[nom]],2,FALSE)</f>
        <v>Bâtiment Tertiaire</v>
      </c>
      <c r="D148" s="19" t="s">
        <v>489</v>
      </c>
      <c r="E148" s="19" t="str">
        <f>VLOOKUP(fiche[[#This Row],[code_sous_secteur]],enums[[code]:[nom]],2,FALSE)</f>
        <v>Thermique</v>
      </c>
      <c r="F148" s="20" t="s">
        <v>483</v>
      </c>
      <c r="G148" s="19">
        <v>1</v>
      </c>
      <c r="H148" s="19">
        <v>1</v>
      </c>
      <c r="I148" s="19">
        <f>COUNTIF(fiche_version[code],fiche[[#This Row],[code]])</f>
        <v>2</v>
      </c>
      <c r="J148" s="21"/>
      <c r="K148" s="21"/>
      <c r="L148" s="14" t="s">
        <v>388</v>
      </c>
      <c r="M148" s="14"/>
      <c r="N148" s="14"/>
      <c r="O148" s="14"/>
      <c r="P148" s="14" t="s">
        <v>407</v>
      </c>
      <c r="Q148" s="14"/>
      <c r="R148" s="14"/>
      <c r="S148" s="14"/>
      <c r="T148" s="14"/>
      <c r="U148" s="14"/>
      <c r="V148" s="14"/>
      <c r="W148" s="14" t="s">
        <v>797</v>
      </c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 t="s">
        <v>886</v>
      </c>
    </row>
    <row r="149" spans="1:57" x14ac:dyDescent="0.3">
      <c r="A149" s="19" t="s">
        <v>209</v>
      </c>
      <c r="B149" s="19" t="s">
        <v>6</v>
      </c>
      <c r="C149" s="19" t="str">
        <f>VLOOKUP(fiche[[#This Row],[code_secteur]],enums[[code]:[nom]],2,FALSE)</f>
        <v>Bâtiment Tertiaire</v>
      </c>
      <c r="D149" s="19" t="s">
        <v>489</v>
      </c>
      <c r="E149" s="19" t="str">
        <f>VLOOKUP(fiche[[#This Row],[code_sous_secteur]],enums[[code]:[nom]],2,FALSE)</f>
        <v>Thermique</v>
      </c>
      <c r="F149" s="20" t="s">
        <v>208</v>
      </c>
      <c r="G149" s="19">
        <v>0</v>
      </c>
      <c r="H149" s="19">
        <v>0</v>
      </c>
      <c r="I149" s="19">
        <f>COUNTIF(fiche_version[code],fiche[[#This Row],[code]])</f>
        <v>3</v>
      </c>
      <c r="J149" s="14" t="s">
        <v>383</v>
      </c>
      <c r="K149" s="14" t="s">
        <v>403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 t="s">
        <v>390</v>
      </c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 t="s">
        <v>390</v>
      </c>
    </row>
    <row r="150" spans="1:57" ht="28.8" x14ac:dyDescent="0.3">
      <c r="A150" s="19" t="s">
        <v>210</v>
      </c>
      <c r="B150" s="19" t="s">
        <v>6</v>
      </c>
      <c r="C150" s="19" t="str">
        <f>VLOOKUP(fiche[[#This Row],[code_secteur]],enums[[code]:[nom]],2,FALSE)</f>
        <v>Bâtiment Tertiaire</v>
      </c>
      <c r="D150" s="19" t="s">
        <v>489</v>
      </c>
      <c r="E150" s="19" t="str">
        <f>VLOOKUP(fiche[[#This Row],[code_sous_secteur]],enums[[code]:[nom]],2,FALSE)</f>
        <v>Thermique</v>
      </c>
      <c r="F150" s="20" t="s">
        <v>550</v>
      </c>
      <c r="G150" s="19">
        <v>0</v>
      </c>
      <c r="H150" s="19">
        <v>0</v>
      </c>
      <c r="I150" s="19">
        <f>COUNTIF(fiche_version[code],fiche[[#This Row],[code]])</f>
        <v>1</v>
      </c>
      <c r="J150" s="21"/>
      <c r="K150" s="21"/>
      <c r="L150" s="21"/>
      <c r="M150" s="21"/>
      <c r="N150" s="21"/>
      <c r="O150" s="21"/>
      <c r="P150" s="21"/>
      <c r="Q150" s="21"/>
      <c r="R150" s="14" t="s">
        <v>417</v>
      </c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 t="s">
        <v>417</v>
      </c>
    </row>
    <row r="151" spans="1:57" x14ac:dyDescent="0.3">
      <c r="A151" s="19" t="s">
        <v>211</v>
      </c>
      <c r="B151" s="19" t="s">
        <v>6</v>
      </c>
      <c r="C151" s="19" t="str">
        <f>VLOOKUP(fiche[[#This Row],[code_secteur]],enums[[code]:[nom]],2,FALSE)</f>
        <v>Bâtiment Tertiaire</v>
      </c>
      <c r="D151" s="19" t="s">
        <v>489</v>
      </c>
      <c r="E151" s="19" t="str">
        <f>VLOOKUP(fiche[[#This Row],[code_sous_secteur]],enums[[code]:[nom]],2,FALSE)</f>
        <v>Thermique</v>
      </c>
      <c r="F151" s="20" t="s">
        <v>516</v>
      </c>
      <c r="G151" s="19">
        <v>1</v>
      </c>
      <c r="H151" s="19">
        <v>1</v>
      </c>
      <c r="I151" s="19">
        <f>COUNTIF(fiche_version[code],fiche[[#This Row],[code]])</f>
        <v>2</v>
      </c>
      <c r="J151" s="21"/>
      <c r="K151" s="21"/>
      <c r="L151" s="21"/>
      <c r="M151" s="14" t="s">
        <v>392</v>
      </c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 t="s">
        <v>408</v>
      </c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 t="s">
        <v>408</v>
      </c>
    </row>
    <row r="152" spans="1:57" ht="28.8" x14ac:dyDescent="0.3">
      <c r="A152" s="19" t="s">
        <v>212</v>
      </c>
      <c r="B152" s="19" t="s">
        <v>6</v>
      </c>
      <c r="C152" s="19" t="str">
        <f>VLOOKUP(fiche[[#This Row],[code_secteur]],enums[[code]:[nom]],2,FALSE)</f>
        <v>Bâtiment Tertiaire</v>
      </c>
      <c r="D152" s="19" t="s">
        <v>489</v>
      </c>
      <c r="E152" s="19" t="str">
        <f>VLOOKUP(fiche[[#This Row],[code_sous_secteur]],enums[[code]:[nom]],2,FALSE)</f>
        <v>Thermique</v>
      </c>
      <c r="F152" s="20" t="s">
        <v>551</v>
      </c>
      <c r="G152" s="19">
        <v>1</v>
      </c>
      <c r="H152" s="19">
        <v>1</v>
      </c>
      <c r="I152" s="19">
        <f>COUNTIF(fiche_version[code],fiche[[#This Row],[code]])</f>
        <v>2</v>
      </c>
      <c r="J152" s="21"/>
      <c r="K152" s="21"/>
      <c r="L152" s="21"/>
      <c r="M152" s="14" t="s">
        <v>392</v>
      </c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 t="s">
        <v>408</v>
      </c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 t="s">
        <v>408</v>
      </c>
    </row>
    <row r="153" spans="1:57" ht="28.8" x14ac:dyDescent="0.3">
      <c r="A153" s="19" t="s">
        <v>214</v>
      </c>
      <c r="B153" s="19" t="s">
        <v>6</v>
      </c>
      <c r="C153" s="19" t="str">
        <f>VLOOKUP(fiche[[#This Row],[code_secteur]],enums[[code]:[nom]],2,FALSE)</f>
        <v>Bâtiment Tertiaire</v>
      </c>
      <c r="D153" s="19" t="s">
        <v>489</v>
      </c>
      <c r="E153" s="19" t="str">
        <f>VLOOKUP(fiche[[#This Row],[code_sous_secteur]],enums[[code]:[nom]],2,FALSE)</f>
        <v>Thermique</v>
      </c>
      <c r="F153" s="20" t="s">
        <v>213</v>
      </c>
      <c r="G153" s="19">
        <v>1</v>
      </c>
      <c r="H153" s="19">
        <v>1</v>
      </c>
      <c r="I153" s="19">
        <f>COUNTIF(fiche_version[code],fiche[[#This Row],[code]])</f>
        <v>4</v>
      </c>
      <c r="J153" s="21"/>
      <c r="K153" s="21"/>
      <c r="L153" s="21"/>
      <c r="M153" s="14" t="s">
        <v>392</v>
      </c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 t="s">
        <v>419</v>
      </c>
      <c r="Y153" s="14"/>
      <c r="Z153" s="14"/>
      <c r="AA153" s="14"/>
      <c r="AB153" s="14"/>
      <c r="AC153" s="14"/>
      <c r="AD153" s="14"/>
      <c r="AE153" s="14" t="s">
        <v>390</v>
      </c>
      <c r="AF153" s="14"/>
      <c r="AG153" s="14"/>
      <c r="AH153" s="14"/>
      <c r="AI153" s="14"/>
      <c r="AJ153" s="14"/>
      <c r="AK153" s="14"/>
      <c r="AL153" s="14"/>
      <c r="AM153" s="14"/>
      <c r="AN153" s="14"/>
      <c r="AO153" s="14" t="s">
        <v>837</v>
      </c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 t="s">
        <v>460</v>
      </c>
    </row>
    <row r="154" spans="1:57" ht="28.8" x14ac:dyDescent="0.3">
      <c r="A154" s="19" t="s">
        <v>215</v>
      </c>
      <c r="B154" s="19" t="s">
        <v>6</v>
      </c>
      <c r="C154" s="19" t="str">
        <f>VLOOKUP(fiche[[#This Row],[code_secteur]],enums[[code]:[nom]],2,FALSE)</f>
        <v>Bâtiment Tertiaire</v>
      </c>
      <c r="D154" s="19" t="s">
        <v>489</v>
      </c>
      <c r="E154" s="19" t="str">
        <f>VLOOKUP(fiche[[#This Row],[code_sous_secteur]],enums[[code]:[nom]],2,FALSE)</f>
        <v>Thermique</v>
      </c>
      <c r="F154" s="20" t="s">
        <v>517</v>
      </c>
      <c r="G154" s="19">
        <v>1</v>
      </c>
      <c r="H154" s="19">
        <v>1</v>
      </c>
      <c r="I154" s="19">
        <f>COUNTIF(fiche_version[code],fiche[[#This Row],[code]])</f>
        <v>1</v>
      </c>
      <c r="J154" s="21"/>
      <c r="K154" s="21"/>
      <c r="L154" s="21"/>
      <c r="M154" s="21"/>
      <c r="N154" s="21"/>
      <c r="O154" s="21"/>
      <c r="P154" s="21"/>
      <c r="Q154" s="21"/>
      <c r="R154" s="14" t="s">
        <v>417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 t="s">
        <v>417</v>
      </c>
    </row>
    <row r="155" spans="1:57" ht="28.8" x14ac:dyDescent="0.3">
      <c r="A155" s="19" t="s">
        <v>216</v>
      </c>
      <c r="B155" s="19" t="s">
        <v>6</v>
      </c>
      <c r="C155" s="19" t="str">
        <f>VLOOKUP(fiche[[#This Row],[code_secteur]],enums[[code]:[nom]],2,FALSE)</f>
        <v>Bâtiment Tertiaire</v>
      </c>
      <c r="D155" s="19" t="s">
        <v>489</v>
      </c>
      <c r="E155" s="19" t="str">
        <f>VLOOKUP(fiche[[#This Row],[code_sous_secteur]],enums[[code]:[nom]],2,FALSE)</f>
        <v>Thermique</v>
      </c>
      <c r="F155" s="20" t="s">
        <v>518</v>
      </c>
      <c r="G155" s="19">
        <v>0</v>
      </c>
      <c r="H155" s="19">
        <v>0</v>
      </c>
      <c r="I155" s="19">
        <f>COUNTIF(fiche_version[code],fiche[[#This Row],[code]])</f>
        <v>1</v>
      </c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14" t="s">
        <v>411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 t="s">
        <v>411</v>
      </c>
    </row>
    <row r="156" spans="1:57" ht="28.8" x14ac:dyDescent="0.3">
      <c r="A156" s="19" t="s">
        <v>217</v>
      </c>
      <c r="B156" s="19" t="s">
        <v>6</v>
      </c>
      <c r="C156" s="19" t="str">
        <f>VLOOKUP(fiche[[#This Row],[code_secteur]],enums[[code]:[nom]],2,FALSE)</f>
        <v>Bâtiment Tertiaire</v>
      </c>
      <c r="D156" s="19" t="s">
        <v>489</v>
      </c>
      <c r="E156" s="19" t="str">
        <f>VLOOKUP(fiche[[#This Row],[code_sous_secteur]],enums[[code]:[nom]],2,FALSE)</f>
        <v>Thermique</v>
      </c>
      <c r="F156" s="20" t="s">
        <v>373</v>
      </c>
      <c r="G156" s="19">
        <v>1</v>
      </c>
      <c r="H156" s="19">
        <v>1</v>
      </c>
      <c r="I156" s="19">
        <f>COUNTIF(fiche_version[code],fiche[[#This Row],[code]])</f>
        <v>3</v>
      </c>
      <c r="J156" s="21"/>
      <c r="K156" s="21"/>
      <c r="L156" s="14" t="s">
        <v>388</v>
      </c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 t="s">
        <v>419</v>
      </c>
      <c r="Y156" s="14"/>
      <c r="Z156" s="14"/>
      <c r="AA156" s="14"/>
      <c r="AB156" s="14"/>
      <c r="AC156" s="14"/>
      <c r="AD156" s="14"/>
      <c r="AE156" s="14" t="s">
        <v>390</v>
      </c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 t="s">
        <v>390</v>
      </c>
    </row>
    <row r="157" spans="1:57" x14ac:dyDescent="0.3">
      <c r="A157" s="19" t="s">
        <v>219</v>
      </c>
      <c r="B157" s="19" t="s">
        <v>6</v>
      </c>
      <c r="C157" s="19" t="str">
        <f>VLOOKUP(fiche[[#This Row],[code_secteur]],enums[[code]:[nom]],2,FALSE)</f>
        <v>Bâtiment Tertiaire</v>
      </c>
      <c r="D157" s="19" t="s">
        <v>489</v>
      </c>
      <c r="E157" s="19" t="str">
        <f>VLOOKUP(fiche[[#This Row],[code_sous_secteur]],enums[[code]:[nom]],2,FALSE)</f>
        <v>Thermique</v>
      </c>
      <c r="F157" s="20" t="s">
        <v>218</v>
      </c>
      <c r="G157" s="19">
        <v>1</v>
      </c>
      <c r="H157" s="19">
        <v>1</v>
      </c>
      <c r="I157" s="19">
        <f>COUNTIF(fiche_version[code],fiche[[#This Row],[code]])</f>
        <v>2</v>
      </c>
      <c r="J157" s="14" t="s">
        <v>383</v>
      </c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 t="s">
        <v>419</v>
      </c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 t="s">
        <v>419</v>
      </c>
    </row>
    <row r="158" spans="1:57" x14ac:dyDescent="0.3">
      <c r="A158" s="19" t="s">
        <v>221</v>
      </c>
      <c r="B158" s="19" t="s">
        <v>6</v>
      </c>
      <c r="C158" s="19" t="str">
        <f>VLOOKUP(fiche[[#This Row],[code_secteur]],enums[[code]:[nom]],2,FALSE)</f>
        <v>Bâtiment Tertiaire</v>
      </c>
      <c r="D158" s="19" t="s">
        <v>489</v>
      </c>
      <c r="E158" s="19" t="str">
        <f>VLOOKUP(fiche[[#This Row],[code_sous_secteur]],enums[[code]:[nom]],2,FALSE)</f>
        <v>Thermique</v>
      </c>
      <c r="F158" s="20" t="s">
        <v>220</v>
      </c>
      <c r="G158" s="19">
        <v>1</v>
      </c>
      <c r="H158" s="19">
        <v>1</v>
      </c>
      <c r="I158" s="19">
        <f>COUNTIF(fiche_version[code],fiche[[#This Row],[code]])</f>
        <v>2</v>
      </c>
      <c r="J158" s="21"/>
      <c r="K158" s="14" t="s">
        <v>387</v>
      </c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 t="s">
        <v>419</v>
      </c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 t="s">
        <v>419</v>
      </c>
    </row>
    <row r="159" spans="1:57" ht="43.2" x14ac:dyDescent="0.3">
      <c r="A159" s="19" t="s">
        <v>223</v>
      </c>
      <c r="B159" s="19" t="s">
        <v>6</v>
      </c>
      <c r="C159" s="19" t="str">
        <f>VLOOKUP(fiche[[#This Row],[code_secteur]],enums[[code]:[nom]],2,FALSE)</f>
        <v>Bâtiment Tertiaire</v>
      </c>
      <c r="D159" s="19" t="s">
        <v>489</v>
      </c>
      <c r="E159" s="19" t="str">
        <f>VLOOKUP(fiche[[#This Row],[code_sous_secteur]],enums[[code]:[nom]],2,FALSE)</f>
        <v>Thermique</v>
      </c>
      <c r="F159" s="20" t="s">
        <v>222</v>
      </c>
      <c r="G159" s="19">
        <v>1</v>
      </c>
      <c r="H159" s="19">
        <v>1</v>
      </c>
      <c r="I159" s="19">
        <f>COUNTIF(fiche_version[code],fiche[[#This Row],[code]])</f>
        <v>3</v>
      </c>
      <c r="J159" s="21"/>
      <c r="K159" s="21"/>
      <c r="L159" s="21"/>
      <c r="M159" s="21"/>
      <c r="N159" s="21"/>
      <c r="O159" s="14" t="s">
        <v>386</v>
      </c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 t="s">
        <v>816</v>
      </c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 t="s">
        <v>774</v>
      </c>
      <c r="AY159" s="14"/>
      <c r="AZ159" s="14"/>
      <c r="BA159" s="14"/>
      <c r="BB159" s="14"/>
      <c r="BC159" s="14"/>
      <c r="BD159" s="14"/>
      <c r="BE159" s="14" t="s">
        <v>683</v>
      </c>
    </row>
    <row r="160" spans="1:57" x14ac:dyDescent="0.3">
      <c r="A160" s="19" t="s">
        <v>225</v>
      </c>
      <c r="B160" s="19" t="s">
        <v>6</v>
      </c>
      <c r="C160" s="19" t="str">
        <f>VLOOKUP(fiche[[#This Row],[code_secteur]],enums[[code]:[nom]],2,FALSE)</f>
        <v>Bâtiment Tertiaire</v>
      </c>
      <c r="D160" s="19" t="s">
        <v>489</v>
      </c>
      <c r="E160" s="19" t="str">
        <f>VLOOKUP(fiche[[#This Row],[code_sous_secteur]],enums[[code]:[nom]],2,FALSE)</f>
        <v>Thermique</v>
      </c>
      <c r="F160" s="20" t="s">
        <v>224</v>
      </c>
      <c r="G160" s="19">
        <v>1</v>
      </c>
      <c r="H160" s="19">
        <v>1</v>
      </c>
      <c r="I160" s="19">
        <f>COUNTIF(fiche_version[code],fiche[[#This Row],[code]])</f>
        <v>1</v>
      </c>
      <c r="J160" s="21"/>
      <c r="K160" s="21"/>
      <c r="L160" s="14" t="s">
        <v>388</v>
      </c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 t="s">
        <v>388</v>
      </c>
    </row>
    <row r="161" spans="1:57" ht="28.8" x14ac:dyDescent="0.3">
      <c r="A161" s="19" t="s">
        <v>226</v>
      </c>
      <c r="B161" s="19" t="s">
        <v>6</v>
      </c>
      <c r="C161" s="19" t="str">
        <f>VLOOKUP(fiche[[#This Row],[code_secteur]],enums[[code]:[nom]],2,FALSE)</f>
        <v>Bâtiment Tertiaire</v>
      </c>
      <c r="D161" s="19" t="s">
        <v>489</v>
      </c>
      <c r="E161" s="19" t="str">
        <f>VLOOKUP(fiche[[#This Row],[code_sous_secteur]],enums[[code]:[nom]],2,FALSE)</f>
        <v>Thermique</v>
      </c>
      <c r="F161" s="20" t="s">
        <v>519</v>
      </c>
      <c r="G161" s="19">
        <v>1</v>
      </c>
      <c r="H161" s="19">
        <v>1</v>
      </c>
      <c r="I161" s="19">
        <f>COUNTIF(fiche_version[code],fiche[[#This Row],[code]])</f>
        <v>1</v>
      </c>
      <c r="J161" s="21"/>
      <c r="K161" s="21"/>
      <c r="L161" s="21"/>
      <c r="M161" s="21"/>
      <c r="N161" s="21"/>
      <c r="O161" s="21"/>
      <c r="P161" s="21"/>
      <c r="Q161" s="21"/>
      <c r="R161" s="21"/>
      <c r="S161" s="14" t="s">
        <v>395</v>
      </c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 t="s">
        <v>395</v>
      </c>
    </row>
    <row r="162" spans="1:57" ht="43.2" x14ac:dyDescent="0.3">
      <c r="A162" s="19" t="s">
        <v>227</v>
      </c>
      <c r="B162" s="19" t="s">
        <v>6</v>
      </c>
      <c r="C162" s="19" t="str">
        <f>VLOOKUP(fiche[[#This Row],[code_secteur]],enums[[code]:[nom]],2,FALSE)</f>
        <v>Bâtiment Tertiaire</v>
      </c>
      <c r="D162" s="19" t="s">
        <v>489</v>
      </c>
      <c r="E162" s="19" t="str">
        <f>VLOOKUP(fiche[[#This Row],[code_sous_secteur]],enums[[code]:[nom]],2,FALSE)</f>
        <v>Thermique</v>
      </c>
      <c r="F162" s="20" t="s">
        <v>362</v>
      </c>
      <c r="G162" s="19">
        <v>1</v>
      </c>
      <c r="H162" s="19">
        <v>1</v>
      </c>
      <c r="I162" s="19">
        <f>COUNTIF(fiche_version[code],fiche[[#This Row],[code]])</f>
        <v>4</v>
      </c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14" t="s">
        <v>812</v>
      </c>
      <c r="X162" s="14"/>
      <c r="Y162" s="14"/>
      <c r="Z162" s="14"/>
      <c r="AA162" s="14" t="s">
        <v>421</v>
      </c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 t="s">
        <v>813</v>
      </c>
      <c r="AU162" s="14"/>
      <c r="AV162" s="14"/>
      <c r="AW162" s="14"/>
      <c r="AX162" s="14" t="s">
        <v>838</v>
      </c>
      <c r="AY162" s="14"/>
      <c r="AZ162" s="14"/>
      <c r="BA162" s="14"/>
      <c r="BB162" s="14"/>
      <c r="BC162" s="14"/>
      <c r="BD162" s="14"/>
      <c r="BE162" s="14" t="s">
        <v>686</v>
      </c>
    </row>
    <row r="163" spans="1:57" ht="28.8" x14ac:dyDescent="0.3">
      <c r="A163" s="19" t="s">
        <v>228</v>
      </c>
      <c r="B163" s="19" t="s">
        <v>6</v>
      </c>
      <c r="C163" s="19" t="str">
        <f>VLOOKUP(fiche[[#This Row],[code_secteur]],enums[[code]:[nom]],2,FALSE)</f>
        <v>Bâtiment Tertiaire</v>
      </c>
      <c r="D163" s="19" t="s">
        <v>489</v>
      </c>
      <c r="E163" s="19" t="str">
        <f>VLOOKUP(fiche[[#This Row],[code_sous_secteur]],enums[[code]:[nom]],2,FALSE)</f>
        <v>Thermique</v>
      </c>
      <c r="F163" s="20" t="s">
        <v>471</v>
      </c>
      <c r="G163" s="19">
        <v>1</v>
      </c>
      <c r="H163" s="19">
        <v>1</v>
      </c>
      <c r="I163" s="19">
        <f>COUNTIF(fiche_version[code],fiche[[#This Row],[code]])</f>
        <v>1</v>
      </c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4" t="s">
        <v>384</v>
      </c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 t="s">
        <v>384</v>
      </c>
    </row>
    <row r="164" spans="1:57" ht="28.8" x14ac:dyDescent="0.3">
      <c r="A164" s="19" t="s">
        <v>229</v>
      </c>
      <c r="B164" s="19" t="s">
        <v>6</v>
      </c>
      <c r="C164" s="19" t="str">
        <f>VLOOKUP(fiche[[#This Row],[code_secteur]],enums[[code]:[nom]],2,FALSE)</f>
        <v>Bâtiment Tertiaire</v>
      </c>
      <c r="D164" s="19" t="s">
        <v>489</v>
      </c>
      <c r="E164" s="19" t="str">
        <f>VLOOKUP(fiche[[#This Row],[code_sous_secteur]],enums[[code]:[nom]],2,FALSE)</f>
        <v>Thermique</v>
      </c>
      <c r="F164" s="20" t="s">
        <v>472</v>
      </c>
      <c r="G164" s="19">
        <v>1</v>
      </c>
      <c r="H164" s="19">
        <v>1</v>
      </c>
      <c r="I164" s="19">
        <f>COUNTIF(fiche_version[code],fiche[[#This Row],[code]])</f>
        <v>1</v>
      </c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4" t="s">
        <v>384</v>
      </c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 t="s">
        <v>384</v>
      </c>
    </row>
    <row r="165" spans="1:57" ht="43.2" x14ac:dyDescent="0.3">
      <c r="A165" s="19" t="s">
        <v>230</v>
      </c>
      <c r="B165" s="19" t="s">
        <v>6</v>
      </c>
      <c r="C165" s="19" t="str">
        <f>VLOOKUP(fiche[[#This Row],[code_secteur]],enums[[code]:[nom]],2,FALSE)</f>
        <v>Bâtiment Tertiaire</v>
      </c>
      <c r="D165" s="19" t="s">
        <v>489</v>
      </c>
      <c r="E165" s="19" t="str">
        <f>VLOOKUP(fiche[[#This Row],[code_sous_secteur]],enums[[code]:[nom]],2,FALSE)</f>
        <v>Thermique</v>
      </c>
      <c r="F165" s="20" t="s">
        <v>147</v>
      </c>
      <c r="G165" s="19">
        <v>1</v>
      </c>
      <c r="H165" s="19">
        <v>1</v>
      </c>
      <c r="I165" s="19">
        <f>COUNTIF(fiche_version[code],fiche[[#This Row],[code]])</f>
        <v>2</v>
      </c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4" t="s">
        <v>384</v>
      </c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 t="s">
        <v>839</v>
      </c>
      <c r="AY165" s="14"/>
      <c r="AZ165" s="14"/>
      <c r="BA165" s="14"/>
      <c r="BB165" s="14"/>
      <c r="BC165" s="14"/>
      <c r="BD165" s="14"/>
      <c r="BE165" s="14" t="s">
        <v>682</v>
      </c>
    </row>
    <row r="166" spans="1:57" ht="28.8" x14ac:dyDescent="0.3">
      <c r="A166" s="19" t="s">
        <v>231</v>
      </c>
      <c r="B166" s="19" t="s">
        <v>6</v>
      </c>
      <c r="C166" s="19" t="str">
        <f>VLOOKUP(fiche[[#This Row],[code_secteur]],enums[[code]:[nom]],2,FALSE)</f>
        <v>Bâtiment Tertiaire</v>
      </c>
      <c r="D166" s="19" t="s">
        <v>489</v>
      </c>
      <c r="E166" s="19" t="str">
        <f>VLOOKUP(fiche[[#This Row],[code_sous_secteur]],enums[[code]:[nom]],2,FALSE)</f>
        <v>Thermique</v>
      </c>
      <c r="F166" s="20" t="s">
        <v>560</v>
      </c>
      <c r="G166" s="19">
        <v>1</v>
      </c>
      <c r="H166" s="19">
        <v>1</v>
      </c>
      <c r="I166" s="19">
        <f>COUNTIF(fiche_version[code],fiche[[#This Row],[code]])</f>
        <v>1</v>
      </c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4" t="s">
        <v>414</v>
      </c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 t="s">
        <v>414</v>
      </c>
    </row>
    <row r="167" spans="1:57" ht="43.2" x14ac:dyDescent="0.3">
      <c r="A167" s="19" t="s">
        <v>232</v>
      </c>
      <c r="B167" s="19" t="s">
        <v>6</v>
      </c>
      <c r="C167" s="19" t="str">
        <f>VLOOKUP(fiche[[#This Row],[code_secteur]],enums[[code]:[nom]],2,FALSE)</f>
        <v>Bâtiment Tertiaire</v>
      </c>
      <c r="D167" s="19" t="s">
        <v>489</v>
      </c>
      <c r="E167" s="19" t="str">
        <f>VLOOKUP(fiche[[#This Row],[code_sous_secteur]],enums[[code]:[nom]],2,FALSE)</f>
        <v>Thermique</v>
      </c>
      <c r="F167" s="20" t="s">
        <v>152</v>
      </c>
      <c r="G167" s="19">
        <v>1</v>
      </c>
      <c r="H167" s="19">
        <v>1</v>
      </c>
      <c r="I167" s="19">
        <f>COUNTIF(fiche_version[code],fiche[[#This Row],[code]])</f>
        <v>2</v>
      </c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14" t="s">
        <v>415</v>
      </c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 t="s">
        <v>840</v>
      </c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 t="s">
        <v>461</v>
      </c>
    </row>
    <row r="168" spans="1:57" ht="43.2" x14ac:dyDescent="0.3">
      <c r="A168" s="19" t="s">
        <v>233</v>
      </c>
      <c r="B168" s="19" t="s">
        <v>6</v>
      </c>
      <c r="C168" s="19" t="str">
        <f>VLOOKUP(fiche[[#This Row],[code_secteur]],enums[[code]:[nom]],2,FALSE)</f>
        <v>Bâtiment Tertiaire</v>
      </c>
      <c r="D168" s="19" t="s">
        <v>489</v>
      </c>
      <c r="E168" s="19" t="str">
        <f>VLOOKUP(fiche[[#This Row],[code_sous_secteur]],enums[[code]:[nom]],2,FALSE)</f>
        <v>Thermique</v>
      </c>
      <c r="F168" s="20" t="s">
        <v>497</v>
      </c>
      <c r="G168" s="19">
        <v>1</v>
      </c>
      <c r="H168" s="19">
        <v>1</v>
      </c>
      <c r="I168" s="19">
        <f>COUNTIF(fiche_version[code],fiche[[#This Row],[code]])</f>
        <v>2</v>
      </c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14" t="s">
        <v>819</v>
      </c>
      <c r="AK168" s="14"/>
      <c r="AL168" s="14" t="s">
        <v>841</v>
      </c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 t="s">
        <v>462</v>
      </c>
    </row>
    <row r="169" spans="1:57" ht="43.2" x14ac:dyDescent="0.3">
      <c r="A169" s="19" t="s">
        <v>234</v>
      </c>
      <c r="B169" s="19" t="s">
        <v>6</v>
      </c>
      <c r="C169" s="19" t="str">
        <f>VLOOKUP(fiche[[#This Row],[code_secteur]],enums[[code]:[nom]],2,FALSE)</f>
        <v>Bâtiment Tertiaire</v>
      </c>
      <c r="D169" s="19" t="s">
        <v>489</v>
      </c>
      <c r="E169" s="19" t="str">
        <f>VLOOKUP(fiche[[#This Row],[code_sous_secteur]],enums[[code]:[nom]],2,FALSE)</f>
        <v>Thermique</v>
      </c>
      <c r="F169" s="20" t="s">
        <v>520</v>
      </c>
      <c r="G169" s="19">
        <v>1</v>
      </c>
      <c r="H169" s="19">
        <v>1</v>
      </c>
      <c r="I169" s="19">
        <f>COUNTIF(fiche_version[code],fiche[[#This Row],[code]])</f>
        <v>1</v>
      </c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14" t="s">
        <v>819</v>
      </c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 t="s">
        <v>455</v>
      </c>
    </row>
    <row r="170" spans="1:57" ht="43.2" x14ac:dyDescent="0.3">
      <c r="A170" s="19" t="s">
        <v>680</v>
      </c>
      <c r="B170" s="19" t="s">
        <v>6</v>
      </c>
      <c r="C170" s="19" t="str">
        <f>VLOOKUP(fiche[[#This Row],[code_secteur]],enums[[code]:[nom]],2,FALSE)</f>
        <v>Bâtiment Tertiaire</v>
      </c>
      <c r="D170" s="19" t="s">
        <v>489</v>
      </c>
      <c r="E170" s="22" t="str">
        <f>VLOOKUP(fiche[[#This Row],[code_sous_secteur]],enums[[code]:[nom]],2,FALSE)</f>
        <v>Thermique</v>
      </c>
      <c r="F170" s="20" t="s">
        <v>688</v>
      </c>
      <c r="G170" s="19">
        <v>1</v>
      </c>
      <c r="H170" s="19">
        <v>0</v>
      </c>
      <c r="I170" s="22">
        <f>COUNTIF(fiche_version[code],fiche[[#This Row],[code]])</f>
        <v>1</v>
      </c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14" t="s">
        <v>793</v>
      </c>
      <c r="AY170" s="14"/>
      <c r="AZ170" s="14"/>
      <c r="BA170" s="14"/>
      <c r="BB170" s="14"/>
      <c r="BC170" s="14"/>
      <c r="BD170" s="14"/>
      <c r="BE170" s="14" t="s">
        <v>685</v>
      </c>
    </row>
    <row r="171" spans="1:57" x14ac:dyDescent="0.3">
      <c r="A171" s="19" t="s">
        <v>236</v>
      </c>
      <c r="B171" s="19" t="s">
        <v>8</v>
      </c>
      <c r="C171" s="19" t="str">
        <f>VLOOKUP(fiche[[#This Row],[code_secteur]],enums[[code]:[nom]],2,FALSE)</f>
        <v>Industrie</v>
      </c>
      <c r="D171" s="19" t="s">
        <v>565</v>
      </c>
      <c r="E171" s="19" t="str">
        <f>VLOOKUP(fiche[[#This Row],[code_sous_secteur]],enums[[code]:[nom]],2,FALSE)</f>
        <v>Bâtiment</v>
      </c>
      <c r="F171" s="20" t="s">
        <v>235</v>
      </c>
      <c r="G171" s="19">
        <v>1</v>
      </c>
      <c r="H171" s="19">
        <v>1</v>
      </c>
      <c r="I171" s="19">
        <f>COUNTIF(fiche_version[code],fiche[[#This Row],[code]])</f>
        <v>2</v>
      </c>
      <c r="J171" s="14" t="s">
        <v>383</v>
      </c>
      <c r="K171" s="14"/>
      <c r="L171" s="14"/>
      <c r="M171" s="14"/>
      <c r="N171" s="14"/>
      <c r="O171" s="14"/>
      <c r="P171" s="14" t="s">
        <v>407</v>
      </c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 t="s">
        <v>407</v>
      </c>
    </row>
    <row r="172" spans="1:57" x14ac:dyDescent="0.3">
      <c r="A172" s="19" t="s">
        <v>237</v>
      </c>
      <c r="B172" s="19" t="s">
        <v>8</v>
      </c>
      <c r="C172" s="19" t="str">
        <f>VLOOKUP(fiche[[#This Row],[code_secteur]],enums[[code]:[nom]],2,FALSE)</f>
        <v>Industrie</v>
      </c>
      <c r="D172" s="19" t="s">
        <v>565</v>
      </c>
      <c r="E172" s="19" t="str">
        <f>VLOOKUP(fiche[[#This Row],[code_sous_secteur]],enums[[code]:[nom]],2,FALSE)</f>
        <v>Bâtiment</v>
      </c>
      <c r="F172" s="20" t="s">
        <v>372</v>
      </c>
      <c r="G172" s="19">
        <v>1</v>
      </c>
      <c r="H172" s="19">
        <v>1</v>
      </c>
      <c r="I172" s="19">
        <f>COUNTIF(fiche_version[code],fiche[[#This Row],[code]])</f>
        <v>2</v>
      </c>
      <c r="J172" s="14" t="s">
        <v>383</v>
      </c>
      <c r="K172" s="14"/>
      <c r="L172" s="14"/>
      <c r="M172" s="14" t="s">
        <v>409</v>
      </c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 t="s">
        <v>409</v>
      </c>
    </row>
    <row r="173" spans="1:57" x14ac:dyDescent="0.3">
      <c r="A173" s="19" t="s">
        <v>238</v>
      </c>
      <c r="B173" s="19" t="s">
        <v>8</v>
      </c>
      <c r="C173" s="19" t="str">
        <f>VLOOKUP(fiche[[#This Row],[code_secteur]],enums[[code]:[nom]],2,FALSE)</f>
        <v>Industrie</v>
      </c>
      <c r="D173" s="19" t="s">
        <v>565</v>
      </c>
      <c r="E173" s="19" t="str">
        <f>VLOOKUP(fiche[[#This Row],[code_sous_secteur]],enums[[code]:[nom]],2,FALSE)</f>
        <v>Bâtiment</v>
      </c>
      <c r="F173" s="20" t="s">
        <v>514</v>
      </c>
      <c r="G173" s="19">
        <v>1</v>
      </c>
      <c r="H173" s="19">
        <v>0</v>
      </c>
      <c r="I173" s="19">
        <f>COUNTIF(fiche_version[code],fiche[[#This Row],[code]])</f>
        <v>1</v>
      </c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14" t="s">
        <v>411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 t="s">
        <v>411</v>
      </c>
    </row>
    <row r="174" spans="1:57" x14ac:dyDescent="0.3">
      <c r="A174" s="19" t="s">
        <v>239</v>
      </c>
      <c r="B174" s="19" t="s">
        <v>8</v>
      </c>
      <c r="C174" s="19" t="str">
        <f>VLOOKUP(fiche[[#This Row],[code_secteur]],enums[[code]:[nom]],2,FALSE)</f>
        <v>Industrie</v>
      </c>
      <c r="D174" s="19" t="s">
        <v>565</v>
      </c>
      <c r="E174" s="19" t="str">
        <f>VLOOKUP(fiche[[#This Row],[code_sous_secteur]],enums[[code]:[nom]],2,FALSE)</f>
        <v>Bâtiment</v>
      </c>
      <c r="F174" s="20" t="s">
        <v>185</v>
      </c>
      <c r="G174" s="19">
        <v>1</v>
      </c>
      <c r="H174" s="19">
        <v>1</v>
      </c>
      <c r="I174" s="19">
        <f>COUNTIF(fiche_version[code],fiche[[#This Row],[code]])</f>
        <v>1</v>
      </c>
      <c r="J174" s="21"/>
      <c r="K174" s="14" t="s">
        <v>387</v>
      </c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 t="s">
        <v>387</v>
      </c>
    </row>
    <row r="175" spans="1:57" ht="28.8" x14ac:dyDescent="0.3">
      <c r="A175" s="19" t="s">
        <v>240</v>
      </c>
      <c r="B175" s="19" t="s">
        <v>8</v>
      </c>
      <c r="C175" s="19" t="str">
        <f>VLOOKUP(fiche[[#This Row],[code_secteur]],enums[[code]:[nom]],2,FALSE)</f>
        <v>Industrie</v>
      </c>
      <c r="D175" s="19" t="s">
        <v>565</v>
      </c>
      <c r="E175" s="19" t="str">
        <f>VLOOKUP(fiche[[#This Row],[code_sous_secteur]],enums[[code]:[nom]],2,FALSE)</f>
        <v>Bâtiment</v>
      </c>
      <c r="F175" s="20" t="s">
        <v>187</v>
      </c>
      <c r="G175" s="19">
        <v>1</v>
      </c>
      <c r="H175" s="19">
        <v>1</v>
      </c>
      <c r="I175" s="19">
        <f>COUNTIF(fiche_version[code],fiche[[#This Row],[code]])</f>
        <v>2</v>
      </c>
      <c r="J175" s="21"/>
      <c r="K175" s="21"/>
      <c r="L175" s="14" t="s">
        <v>388</v>
      </c>
      <c r="M175" s="14"/>
      <c r="N175" s="14"/>
      <c r="O175" s="14" t="s">
        <v>420</v>
      </c>
      <c r="P175" s="14"/>
      <c r="Q175" s="14"/>
      <c r="R175" s="14"/>
      <c r="S175" s="14"/>
      <c r="T175" s="14"/>
      <c r="U175" s="14"/>
      <c r="V175" s="14"/>
      <c r="W175" s="14"/>
      <c r="X175" s="14" t="s">
        <v>827</v>
      </c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 t="s">
        <v>889</v>
      </c>
    </row>
    <row r="176" spans="1:57" ht="28.8" x14ac:dyDescent="0.3">
      <c r="A176" s="19" t="s">
        <v>242</v>
      </c>
      <c r="B176" s="19" t="s">
        <v>8</v>
      </c>
      <c r="C176" s="19" t="str">
        <f>VLOOKUP(fiche[[#This Row],[code_secteur]],enums[[code]:[nom]],2,FALSE)</f>
        <v>Industrie</v>
      </c>
      <c r="D176" s="19" t="s">
        <v>565</v>
      </c>
      <c r="E176" s="19" t="str">
        <f>VLOOKUP(fiche[[#This Row],[code_sous_secteur]],enums[[code]:[nom]],2,FALSE)</f>
        <v>Bâtiment</v>
      </c>
      <c r="F176" s="20" t="s">
        <v>241</v>
      </c>
      <c r="G176" s="19">
        <v>1</v>
      </c>
      <c r="H176" s="19">
        <v>1</v>
      </c>
      <c r="I176" s="19">
        <f>COUNTIF(fiche_version[code],fiche[[#This Row],[code]])</f>
        <v>2</v>
      </c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14" t="s">
        <v>423</v>
      </c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 t="s">
        <v>842</v>
      </c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 t="s">
        <v>433</v>
      </c>
    </row>
    <row r="177" spans="1:57" x14ac:dyDescent="0.3">
      <c r="A177" s="19" t="s">
        <v>244</v>
      </c>
      <c r="B177" s="19" t="s">
        <v>8</v>
      </c>
      <c r="C177" s="19" t="str">
        <f>VLOOKUP(fiche[[#This Row],[code_secteur]],enums[[code]:[nom]],2,FALSE)</f>
        <v>Industrie</v>
      </c>
      <c r="D177" s="19" t="s">
        <v>565</v>
      </c>
      <c r="E177" s="19" t="str">
        <f>VLOOKUP(fiche[[#This Row],[code_sous_secteur]],enums[[code]:[nom]],2,FALSE)</f>
        <v>Bâtiment</v>
      </c>
      <c r="F177" s="20" t="s">
        <v>243</v>
      </c>
      <c r="G177" s="19">
        <v>1</v>
      </c>
      <c r="H177" s="19">
        <v>1</v>
      </c>
      <c r="I177" s="19">
        <f>COUNTIF(fiche_version[code],fiche[[#This Row],[code]])</f>
        <v>1</v>
      </c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14" t="s">
        <v>423</v>
      </c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 t="s">
        <v>423</v>
      </c>
    </row>
    <row r="178" spans="1:57" x14ac:dyDescent="0.3">
      <c r="A178" s="19" t="s">
        <v>245</v>
      </c>
      <c r="B178" s="19" t="s">
        <v>8</v>
      </c>
      <c r="C178" s="19" t="str">
        <f>VLOOKUP(fiche[[#This Row],[code_secteur]],enums[[code]:[nom]],2,FALSE)</f>
        <v>Industrie</v>
      </c>
      <c r="D178" s="19" t="s">
        <v>486</v>
      </c>
      <c r="E178" s="19" t="str">
        <f>VLOOKUP(fiche[[#This Row],[code_sous_secteur]],enums[[code]:[nom]],2,FALSE)</f>
        <v>Enveloppe</v>
      </c>
      <c r="F178" s="20" t="s">
        <v>72</v>
      </c>
      <c r="G178" s="19">
        <v>0</v>
      </c>
      <c r="H178" s="19">
        <v>1</v>
      </c>
      <c r="I178" s="19">
        <f>COUNTIF(fiche_version[code],fiche[[#This Row],[code]])</f>
        <v>1</v>
      </c>
      <c r="J178" s="21"/>
      <c r="K178" s="21"/>
      <c r="L178" s="21"/>
      <c r="M178" s="21"/>
      <c r="N178" s="21"/>
      <c r="O178" s="21"/>
      <c r="P178" s="21"/>
      <c r="Q178" s="21"/>
      <c r="R178" s="21"/>
      <c r="S178" s="14" t="s">
        <v>395</v>
      </c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 t="s">
        <v>395</v>
      </c>
    </row>
    <row r="179" spans="1:57" ht="43.2" x14ac:dyDescent="0.3">
      <c r="A179" s="19" t="s">
        <v>246</v>
      </c>
      <c r="B179" s="19" t="s">
        <v>8</v>
      </c>
      <c r="C179" s="19" t="str">
        <f>VLOOKUP(fiche[[#This Row],[code_secteur]],enums[[code]:[nom]],2,FALSE)</f>
        <v>Industrie</v>
      </c>
      <c r="D179" s="19" t="s">
        <v>486</v>
      </c>
      <c r="E179" s="19" t="str">
        <f>VLOOKUP(fiche[[#This Row],[code_sous_secteur]],enums[[code]:[nom]],2,FALSE)</f>
        <v>Enveloppe</v>
      </c>
      <c r="F179" s="20" t="s">
        <v>161</v>
      </c>
      <c r="G179" s="19">
        <v>0</v>
      </c>
      <c r="H179" s="19">
        <v>1</v>
      </c>
      <c r="I179" s="19">
        <f>COUNTIF(fiche_version[code],fiche[[#This Row],[code]])</f>
        <v>2</v>
      </c>
      <c r="J179" s="21"/>
      <c r="K179" s="21"/>
      <c r="L179" s="21"/>
      <c r="M179" s="21"/>
      <c r="N179" s="21"/>
      <c r="O179" s="14" t="s">
        <v>386</v>
      </c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 t="s">
        <v>825</v>
      </c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 t="s">
        <v>457</v>
      </c>
    </row>
    <row r="180" spans="1:57" x14ac:dyDescent="0.3">
      <c r="A180" s="19" t="s">
        <v>247</v>
      </c>
      <c r="B180" s="19" t="s">
        <v>8</v>
      </c>
      <c r="C180" s="19" t="str">
        <f>VLOOKUP(fiche[[#This Row],[code_secteur]],enums[[code]:[nom]],2,FALSE)</f>
        <v>Industrie</v>
      </c>
      <c r="D180" s="19" t="s">
        <v>564</v>
      </c>
      <c r="E180" s="19" t="str">
        <f>VLOOKUP(fiche[[#This Row],[code_sous_secteur]],enums[[code]:[nom]],2,FALSE)</f>
        <v>Utilités</v>
      </c>
      <c r="F180" s="20" t="s">
        <v>509</v>
      </c>
      <c r="G180" s="19">
        <v>1</v>
      </c>
      <c r="H180" s="19">
        <v>1</v>
      </c>
      <c r="I180" s="19">
        <f>COUNTIF(fiche_version[code],fiche[[#This Row],[code]])</f>
        <v>2</v>
      </c>
      <c r="J180" s="14" t="s">
        <v>383</v>
      </c>
      <c r="K180" s="14"/>
      <c r="L180" s="14"/>
      <c r="M180" s="14"/>
      <c r="N180" s="14"/>
      <c r="O180" s="14" t="s">
        <v>420</v>
      </c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 t="s">
        <v>420</v>
      </c>
    </row>
    <row r="181" spans="1:57" x14ac:dyDescent="0.3">
      <c r="A181" s="19" t="s">
        <v>248</v>
      </c>
      <c r="B181" s="19" t="s">
        <v>8</v>
      </c>
      <c r="C181" s="19" t="str">
        <f>VLOOKUP(fiche[[#This Row],[code_secteur]],enums[[code]:[nom]],2,FALSE)</f>
        <v>Industrie</v>
      </c>
      <c r="D181" s="19" t="s">
        <v>564</v>
      </c>
      <c r="E181" s="19" t="str">
        <f>VLOOKUP(fiche[[#This Row],[code_sous_secteur]],enums[[code]:[nom]],2,FALSE)</f>
        <v>Utilités</v>
      </c>
      <c r="F181" s="20" t="s">
        <v>498</v>
      </c>
      <c r="G181" s="19">
        <v>1</v>
      </c>
      <c r="H181" s="19">
        <v>1</v>
      </c>
      <c r="I181" s="19">
        <f>COUNTIF(fiche_version[code],fiche[[#This Row],[code]])</f>
        <v>2</v>
      </c>
      <c r="J181" s="14" t="s">
        <v>383</v>
      </c>
      <c r="K181" s="14"/>
      <c r="L181" s="14"/>
      <c r="M181" s="14" t="s">
        <v>409</v>
      </c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 t="s">
        <v>409</v>
      </c>
    </row>
    <row r="182" spans="1:57" ht="28.8" x14ac:dyDescent="0.3">
      <c r="A182" s="19" t="s">
        <v>249</v>
      </c>
      <c r="B182" s="19" t="s">
        <v>8</v>
      </c>
      <c r="C182" s="19" t="str">
        <f>VLOOKUP(fiche[[#This Row],[code_secteur]],enums[[code]:[nom]],2,FALSE)</f>
        <v>Industrie</v>
      </c>
      <c r="D182" s="19" t="s">
        <v>564</v>
      </c>
      <c r="E182" s="19" t="str">
        <f>VLOOKUP(fiche[[#This Row],[code_sous_secteur]],enums[[code]:[nom]],2,FALSE)</f>
        <v>Utilités</v>
      </c>
      <c r="F182" s="20" t="s">
        <v>499</v>
      </c>
      <c r="G182" s="19">
        <v>1</v>
      </c>
      <c r="H182" s="19">
        <v>1</v>
      </c>
      <c r="I182" s="19">
        <f>COUNTIF(fiche_version[code],fiche[[#This Row],[code]])</f>
        <v>1</v>
      </c>
      <c r="J182" s="14" t="s">
        <v>383</v>
      </c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 t="s">
        <v>383</v>
      </c>
    </row>
    <row r="183" spans="1:57" x14ac:dyDescent="0.3">
      <c r="A183" s="19" t="s">
        <v>250</v>
      </c>
      <c r="B183" s="19" t="s">
        <v>8</v>
      </c>
      <c r="C183" s="19" t="str">
        <f>VLOOKUP(fiche[[#This Row],[code_secteur]],enums[[code]:[nom]],2,FALSE)</f>
        <v>Industrie</v>
      </c>
      <c r="D183" s="19" t="s">
        <v>564</v>
      </c>
      <c r="E183" s="19" t="str">
        <f>VLOOKUP(fiche[[#This Row],[code_sous_secteur]],enums[[code]:[nom]],2,FALSE)</f>
        <v>Utilités</v>
      </c>
      <c r="F183" s="20" t="s">
        <v>380</v>
      </c>
      <c r="G183" s="19">
        <v>1</v>
      </c>
      <c r="H183" s="19">
        <v>1</v>
      </c>
      <c r="I183" s="19">
        <f>COUNTIF(fiche_version[code],fiche[[#This Row],[code]])</f>
        <v>1</v>
      </c>
      <c r="J183" s="14" t="s">
        <v>383</v>
      </c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 t="s">
        <v>383</v>
      </c>
    </row>
    <row r="184" spans="1:57" ht="28.8" x14ac:dyDescent="0.3">
      <c r="A184" s="19" t="s">
        <v>252</v>
      </c>
      <c r="B184" s="19" t="s">
        <v>8</v>
      </c>
      <c r="C184" s="19" t="str">
        <f>VLOOKUP(fiche[[#This Row],[code_secteur]],enums[[code]:[nom]],2,FALSE)</f>
        <v>Industrie</v>
      </c>
      <c r="D184" s="19" t="s">
        <v>564</v>
      </c>
      <c r="E184" s="19" t="str">
        <f>VLOOKUP(fiche[[#This Row],[code_sous_secteur]],enums[[code]:[nom]],2,FALSE)</f>
        <v>Utilités</v>
      </c>
      <c r="F184" s="20" t="s">
        <v>251</v>
      </c>
      <c r="G184" s="19">
        <v>1</v>
      </c>
      <c r="H184" s="19">
        <v>1</v>
      </c>
      <c r="I184" s="19">
        <f>COUNTIF(fiche_version[code],fiche[[#This Row],[code]])</f>
        <v>1</v>
      </c>
      <c r="J184" s="14" t="s">
        <v>383</v>
      </c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7" t="s">
        <v>788</v>
      </c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 t="s">
        <v>788</v>
      </c>
    </row>
    <row r="185" spans="1:57" x14ac:dyDescent="0.3">
      <c r="A185" s="19" t="s">
        <v>253</v>
      </c>
      <c r="B185" s="19" t="s">
        <v>8</v>
      </c>
      <c r="C185" s="19" t="str">
        <f>VLOOKUP(fiche[[#This Row],[code_secteur]],enums[[code]:[nom]],2,FALSE)</f>
        <v>Industrie</v>
      </c>
      <c r="D185" s="19" t="s">
        <v>564</v>
      </c>
      <c r="E185" s="19" t="str">
        <f>VLOOKUP(fiche[[#This Row],[code_sous_secteur]],enums[[code]:[nom]],2,FALSE)</f>
        <v>Utilités</v>
      </c>
      <c r="F185" s="20" t="s">
        <v>515</v>
      </c>
      <c r="G185" s="19">
        <v>1</v>
      </c>
      <c r="H185" s="19">
        <v>1</v>
      </c>
      <c r="I185" s="19">
        <f>COUNTIF(fiche_version[code],fiche[[#This Row],[code]])</f>
        <v>1</v>
      </c>
      <c r="J185" s="14" t="s">
        <v>383</v>
      </c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 t="s">
        <v>383</v>
      </c>
    </row>
    <row r="186" spans="1:57" x14ac:dyDescent="0.3">
      <c r="A186" s="19" t="s">
        <v>254</v>
      </c>
      <c r="B186" s="19" t="s">
        <v>8</v>
      </c>
      <c r="C186" s="19" t="str">
        <f>VLOOKUP(fiche[[#This Row],[code_secteur]],enums[[code]:[nom]],2,FALSE)</f>
        <v>Industrie</v>
      </c>
      <c r="D186" s="19" t="s">
        <v>564</v>
      </c>
      <c r="E186" s="19" t="str">
        <f>VLOOKUP(fiche[[#This Row],[code_sous_secteur]],enums[[code]:[nom]],2,FALSE)</f>
        <v>Utilités</v>
      </c>
      <c r="F186" s="20" t="s">
        <v>508</v>
      </c>
      <c r="G186" s="19">
        <v>1</v>
      </c>
      <c r="H186" s="19">
        <v>1</v>
      </c>
      <c r="I186" s="19">
        <f>COUNTIF(fiche_version[code],fiche[[#This Row],[code]])</f>
        <v>2</v>
      </c>
      <c r="J186" s="14" t="s">
        <v>383</v>
      </c>
      <c r="K186" s="14"/>
      <c r="L186" s="14"/>
      <c r="M186" s="14"/>
      <c r="N186" s="14"/>
      <c r="O186" s="14"/>
      <c r="P186" s="14"/>
      <c r="Q186" s="14"/>
      <c r="R186" s="14"/>
      <c r="S186" s="14"/>
      <c r="T186" s="14" t="s">
        <v>393</v>
      </c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 t="s">
        <v>393</v>
      </c>
    </row>
    <row r="187" spans="1:57" ht="28.8" x14ac:dyDescent="0.3">
      <c r="A187" s="19" t="s">
        <v>256</v>
      </c>
      <c r="B187" s="19" t="s">
        <v>8</v>
      </c>
      <c r="C187" s="19" t="str">
        <f>VLOOKUP(fiche[[#This Row],[code_secteur]],enums[[code]:[nom]],2,FALSE)</f>
        <v>Industrie</v>
      </c>
      <c r="D187" s="19" t="s">
        <v>564</v>
      </c>
      <c r="E187" s="19" t="str">
        <f>VLOOKUP(fiche[[#This Row],[code_sous_secteur]],enums[[code]:[nom]],2,FALSE)</f>
        <v>Utilités</v>
      </c>
      <c r="F187" s="20" t="s">
        <v>255</v>
      </c>
      <c r="G187" s="19">
        <v>1</v>
      </c>
      <c r="H187" s="19">
        <v>1</v>
      </c>
      <c r="I187" s="19">
        <f>COUNTIF(fiche_version[code],fiche[[#This Row],[code]])</f>
        <v>1</v>
      </c>
      <c r="J187" s="21"/>
      <c r="K187" s="14" t="s">
        <v>387</v>
      </c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 t="s">
        <v>387</v>
      </c>
    </row>
    <row r="188" spans="1:57" ht="28.8" x14ac:dyDescent="0.3">
      <c r="A188" s="19" t="s">
        <v>257</v>
      </c>
      <c r="B188" s="19" t="s">
        <v>8</v>
      </c>
      <c r="C188" s="19" t="str">
        <f>VLOOKUP(fiche[[#This Row],[code_secteur]],enums[[code]:[nom]],2,FALSE)</f>
        <v>Industrie</v>
      </c>
      <c r="D188" s="19" t="s">
        <v>564</v>
      </c>
      <c r="E188" s="19" t="str">
        <f>VLOOKUP(fiche[[#This Row],[code_sous_secteur]],enums[[code]:[nom]],2,FALSE)</f>
        <v>Utilités</v>
      </c>
      <c r="F188" s="20" t="s">
        <v>510</v>
      </c>
      <c r="G188" s="19">
        <v>1</v>
      </c>
      <c r="H188" s="19">
        <v>1</v>
      </c>
      <c r="I188" s="19">
        <f>COUNTIF(fiche_version[code],fiche[[#This Row],[code]])</f>
        <v>1</v>
      </c>
      <c r="J188" s="14" t="s">
        <v>383</v>
      </c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 t="s">
        <v>383</v>
      </c>
    </row>
    <row r="189" spans="1:57" ht="28.8" x14ac:dyDescent="0.3">
      <c r="A189" s="19" t="s">
        <v>258</v>
      </c>
      <c r="B189" s="19" t="s">
        <v>8</v>
      </c>
      <c r="C189" s="19" t="str">
        <f>VLOOKUP(fiche[[#This Row],[code_secteur]],enums[[code]:[nom]],2,FALSE)</f>
        <v>Industrie</v>
      </c>
      <c r="D189" s="19" t="s">
        <v>564</v>
      </c>
      <c r="E189" s="19" t="str">
        <f>VLOOKUP(fiche[[#This Row],[code_sous_secteur]],enums[[code]:[nom]],2,FALSE)</f>
        <v>Utilités</v>
      </c>
      <c r="F189" s="20" t="s">
        <v>373</v>
      </c>
      <c r="G189" s="19">
        <v>1</v>
      </c>
      <c r="H189" s="19">
        <v>1</v>
      </c>
      <c r="I189" s="19">
        <f>COUNTIF(fiche_version[code],fiche[[#This Row],[code]])</f>
        <v>4</v>
      </c>
      <c r="J189" s="14" t="s">
        <v>383</v>
      </c>
      <c r="K189" s="14"/>
      <c r="L189" s="14"/>
      <c r="M189" s="14" t="s">
        <v>409</v>
      </c>
      <c r="N189" s="14"/>
      <c r="O189" s="14"/>
      <c r="P189" s="14"/>
      <c r="Q189" s="14"/>
      <c r="R189" s="14"/>
      <c r="S189" s="14"/>
      <c r="T189" s="14"/>
      <c r="U189" s="14"/>
      <c r="V189" s="14"/>
      <c r="W189" s="14" t="s">
        <v>410</v>
      </c>
      <c r="X189" s="14"/>
      <c r="Y189" s="14"/>
      <c r="Z189" s="14"/>
      <c r="AA189" s="14"/>
      <c r="AB189" s="14"/>
      <c r="AC189" s="14"/>
      <c r="AD189" s="14"/>
      <c r="AE189" s="14" t="s">
        <v>424</v>
      </c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 t="s">
        <v>424</v>
      </c>
    </row>
    <row r="190" spans="1:57" x14ac:dyDescent="0.3">
      <c r="A190" s="19" t="s">
        <v>259</v>
      </c>
      <c r="B190" s="19" t="s">
        <v>8</v>
      </c>
      <c r="C190" s="19" t="str">
        <f>VLOOKUP(fiche[[#This Row],[code_secteur]],enums[[code]:[nom]],2,FALSE)</f>
        <v>Industrie</v>
      </c>
      <c r="D190" s="19" t="s">
        <v>564</v>
      </c>
      <c r="E190" s="19" t="str">
        <f>VLOOKUP(fiche[[#This Row],[code_sous_secteur]],enums[[code]:[nom]],2,FALSE)</f>
        <v>Utilités</v>
      </c>
      <c r="F190" s="20" t="s">
        <v>381</v>
      </c>
      <c r="G190" s="19">
        <v>1</v>
      </c>
      <c r="H190" s="19">
        <v>1</v>
      </c>
      <c r="I190" s="19">
        <f>COUNTIF(fiche_version[code],fiche[[#This Row],[code]])</f>
        <v>1</v>
      </c>
      <c r="J190" s="14" t="s">
        <v>383</v>
      </c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 t="s">
        <v>383</v>
      </c>
    </row>
    <row r="191" spans="1:57" x14ac:dyDescent="0.3">
      <c r="A191" s="19" t="s">
        <v>260</v>
      </c>
      <c r="B191" s="19" t="s">
        <v>8</v>
      </c>
      <c r="C191" s="19" t="str">
        <f>VLOOKUP(fiche[[#This Row],[code_secteur]],enums[[code]:[nom]],2,FALSE)</f>
        <v>Industrie</v>
      </c>
      <c r="D191" s="19" t="s">
        <v>564</v>
      </c>
      <c r="E191" s="19" t="str">
        <f>VLOOKUP(fiche[[#This Row],[code_sous_secteur]],enums[[code]:[nom]],2,FALSE)</f>
        <v>Utilités</v>
      </c>
      <c r="F191" s="20" t="s">
        <v>500</v>
      </c>
      <c r="G191" s="19">
        <v>1</v>
      </c>
      <c r="H191" s="19">
        <v>1</v>
      </c>
      <c r="I191" s="19">
        <f>COUNTIF(fiche_version[code],fiche[[#This Row],[code]])</f>
        <v>1</v>
      </c>
      <c r="J191" s="14" t="s">
        <v>383</v>
      </c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 t="s">
        <v>383</v>
      </c>
    </row>
    <row r="192" spans="1:57" ht="43.2" x14ac:dyDescent="0.3">
      <c r="A192" s="19" t="s">
        <v>262</v>
      </c>
      <c r="B192" s="19" t="s">
        <v>8</v>
      </c>
      <c r="C192" s="19" t="str">
        <f>VLOOKUP(fiche[[#This Row],[code_secteur]],enums[[code]:[nom]],2,FALSE)</f>
        <v>Industrie</v>
      </c>
      <c r="D192" s="19" t="s">
        <v>564</v>
      </c>
      <c r="E192" s="19" t="str">
        <f>VLOOKUP(fiche[[#This Row],[code_sous_secteur]],enums[[code]:[nom]],2,FALSE)</f>
        <v>Utilités</v>
      </c>
      <c r="F192" s="20" t="s">
        <v>261</v>
      </c>
      <c r="G192" s="19">
        <v>1</v>
      </c>
      <c r="H192" s="19">
        <v>1</v>
      </c>
      <c r="I192" s="19">
        <f>COUNTIF(fiche_version[code],fiche[[#This Row],[code]])</f>
        <v>4</v>
      </c>
      <c r="J192" s="14" t="s">
        <v>383</v>
      </c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 t="s">
        <v>419</v>
      </c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 t="s">
        <v>843</v>
      </c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 t="s">
        <v>838</v>
      </c>
      <c r="AY192" s="14"/>
      <c r="AZ192" s="14"/>
      <c r="BA192" s="14"/>
      <c r="BB192" s="14"/>
      <c r="BC192" s="14"/>
      <c r="BD192" s="14"/>
      <c r="BE192" s="14" t="s">
        <v>686</v>
      </c>
    </row>
    <row r="193" spans="1:57" ht="28.8" x14ac:dyDescent="0.3">
      <c r="A193" s="19" t="s">
        <v>264</v>
      </c>
      <c r="B193" s="19" t="s">
        <v>8</v>
      </c>
      <c r="C193" s="19" t="str">
        <f>VLOOKUP(fiche[[#This Row],[code_secteur]],enums[[code]:[nom]],2,FALSE)</f>
        <v>Industrie</v>
      </c>
      <c r="D193" s="19" t="s">
        <v>564</v>
      </c>
      <c r="E193" s="19" t="str">
        <f>VLOOKUP(fiche[[#This Row],[code_sous_secteur]],enums[[code]:[nom]],2,FALSE)</f>
        <v>Utilités</v>
      </c>
      <c r="F193" s="20" t="s">
        <v>263</v>
      </c>
      <c r="G193" s="19">
        <v>1</v>
      </c>
      <c r="H193" s="19">
        <v>1</v>
      </c>
      <c r="I193" s="19">
        <f>COUNTIF(fiche_version[code],fiche[[#This Row],[code]])</f>
        <v>1</v>
      </c>
      <c r="J193" s="14" t="s">
        <v>383</v>
      </c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 t="s">
        <v>383</v>
      </c>
    </row>
    <row r="194" spans="1:57" ht="28.8" x14ac:dyDescent="0.3">
      <c r="A194" s="19" t="s">
        <v>266</v>
      </c>
      <c r="B194" s="19" t="s">
        <v>8</v>
      </c>
      <c r="C194" s="19" t="str">
        <f>VLOOKUP(fiche[[#This Row],[code_secteur]],enums[[code]:[nom]],2,FALSE)</f>
        <v>Industrie</v>
      </c>
      <c r="D194" s="19" t="s">
        <v>564</v>
      </c>
      <c r="E194" s="19" t="str">
        <f>VLOOKUP(fiche[[#This Row],[code_sous_secteur]],enums[[code]:[nom]],2,FALSE)</f>
        <v>Utilités</v>
      </c>
      <c r="F194" s="20" t="s">
        <v>265</v>
      </c>
      <c r="G194" s="19">
        <v>1</v>
      </c>
      <c r="H194" s="19">
        <v>1</v>
      </c>
      <c r="I194" s="19">
        <f>COUNTIF(fiche_version[code],fiche[[#This Row],[code]])</f>
        <v>1</v>
      </c>
      <c r="J194" s="14" t="s">
        <v>383</v>
      </c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7" t="s">
        <v>786</v>
      </c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 t="s">
        <v>786</v>
      </c>
    </row>
    <row r="195" spans="1:57" ht="28.8" x14ac:dyDescent="0.3">
      <c r="A195" s="19" t="s">
        <v>267</v>
      </c>
      <c r="B195" s="19" t="s">
        <v>8</v>
      </c>
      <c r="C195" s="19" t="str">
        <f>VLOOKUP(fiche[[#This Row],[code_secteur]],enums[[code]:[nom]],2,FALSE)</f>
        <v>Industrie</v>
      </c>
      <c r="D195" s="19" t="s">
        <v>564</v>
      </c>
      <c r="E195" s="19" t="str">
        <f>VLOOKUP(fiche[[#This Row],[code_sous_secteur]],enums[[code]:[nom]],2,FALSE)</f>
        <v>Utilités</v>
      </c>
      <c r="F195" s="20" t="s">
        <v>521</v>
      </c>
      <c r="G195" s="19">
        <v>1</v>
      </c>
      <c r="H195" s="19">
        <v>1</v>
      </c>
      <c r="I195" s="19">
        <f>COUNTIF(fiche_version[code],fiche[[#This Row],[code]])</f>
        <v>1</v>
      </c>
      <c r="J195" s="14" t="s">
        <v>383</v>
      </c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 t="s">
        <v>383</v>
      </c>
    </row>
    <row r="196" spans="1:57" x14ac:dyDescent="0.3">
      <c r="A196" s="19" t="s">
        <v>268</v>
      </c>
      <c r="B196" s="19" t="s">
        <v>8</v>
      </c>
      <c r="C196" s="19" t="str">
        <f>VLOOKUP(fiche[[#This Row],[code_secteur]],enums[[code]:[nom]],2,FALSE)</f>
        <v>Industrie</v>
      </c>
      <c r="D196" s="19" t="s">
        <v>564</v>
      </c>
      <c r="E196" s="19" t="str">
        <f>VLOOKUP(fiche[[#This Row],[code_sous_secteur]],enums[[code]:[nom]],2,FALSE)</f>
        <v>Utilités</v>
      </c>
      <c r="F196" s="20" t="s">
        <v>522</v>
      </c>
      <c r="G196" s="19">
        <v>1</v>
      </c>
      <c r="H196" s="19">
        <v>1</v>
      </c>
      <c r="I196" s="19">
        <f>COUNTIF(fiche_version[code],fiche[[#This Row],[code]])</f>
        <v>1</v>
      </c>
      <c r="J196" s="14" t="s">
        <v>383</v>
      </c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 t="s">
        <v>383</v>
      </c>
    </row>
    <row r="197" spans="1:57" x14ac:dyDescent="0.3">
      <c r="A197" s="19" t="s">
        <v>270</v>
      </c>
      <c r="B197" s="19" t="s">
        <v>8</v>
      </c>
      <c r="C197" s="19" t="str">
        <f>VLOOKUP(fiche[[#This Row],[code_secteur]],enums[[code]:[nom]],2,FALSE)</f>
        <v>Industrie</v>
      </c>
      <c r="D197" s="19" t="s">
        <v>564</v>
      </c>
      <c r="E197" s="19" t="str">
        <f>VLOOKUP(fiche[[#This Row],[code_sous_secteur]],enums[[code]:[nom]],2,FALSE)</f>
        <v>Utilités</v>
      </c>
      <c r="F197" s="20" t="s">
        <v>269</v>
      </c>
      <c r="G197" s="19">
        <v>1</v>
      </c>
      <c r="H197" s="19">
        <v>1</v>
      </c>
      <c r="I197" s="19">
        <f>COUNTIF(fiche_version[code],fiche[[#This Row],[code]])</f>
        <v>2</v>
      </c>
      <c r="J197" s="14" t="s">
        <v>383</v>
      </c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 t="s">
        <v>418</v>
      </c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 t="s">
        <v>418</v>
      </c>
    </row>
    <row r="198" spans="1:57" x14ac:dyDescent="0.3">
      <c r="A198" s="19" t="s">
        <v>272</v>
      </c>
      <c r="B198" s="19" t="s">
        <v>8</v>
      </c>
      <c r="C198" s="19" t="str">
        <f>VLOOKUP(fiche[[#This Row],[code_secteur]],enums[[code]:[nom]],2,FALSE)</f>
        <v>Industrie</v>
      </c>
      <c r="D198" s="19" t="s">
        <v>564</v>
      </c>
      <c r="E198" s="19" t="str">
        <f>VLOOKUP(fiche[[#This Row],[code_sous_secteur]],enums[[code]:[nom]],2,FALSE)</f>
        <v>Utilités</v>
      </c>
      <c r="F198" s="20" t="s">
        <v>271</v>
      </c>
      <c r="G198" s="19">
        <v>1</v>
      </c>
      <c r="H198" s="19">
        <v>1</v>
      </c>
      <c r="I198" s="19">
        <f>COUNTIF(fiche_version[code],fiche[[#This Row],[code]])</f>
        <v>3</v>
      </c>
      <c r="J198" s="14" t="s">
        <v>383</v>
      </c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 t="s">
        <v>419</v>
      </c>
      <c r="Y198" s="14"/>
      <c r="Z198" s="14"/>
      <c r="AA198" s="14"/>
      <c r="AB198" s="14" t="s">
        <v>425</v>
      </c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 t="s">
        <v>425</v>
      </c>
    </row>
    <row r="199" spans="1:57" ht="28.8" x14ac:dyDescent="0.3">
      <c r="A199" s="19" t="s">
        <v>273</v>
      </c>
      <c r="B199" s="19" t="s">
        <v>8</v>
      </c>
      <c r="C199" s="19" t="str">
        <f>VLOOKUP(fiche[[#This Row],[code_secteur]],enums[[code]:[nom]],2,FALSE)</f>
        <v>Industrie</v>
      </c>
      <c r="D199" s="19" t="s">
        <v>564</v>
      </c>
      <c r="E199" s="19" t="str">
        <f>VLOOKUP(fiche[[#This Row],[code_sous_secteur]],enums[[code]:[nom]],2,FALSE)</f>
        <v>Utilités</v>
      </c>
      <c r="F199" s="20" t="s">
        <v>523</v>
      </c>
      <c r="G199" s="19">
        <v>1</v>
      </c>
      <c r="H199" s="19">
        <v>1</v>
      </c>
      <c r="I199" s="19">
        <f>COUNTIF(fiche_version[code],fiche[[#This Row],[code]])</f>
        <v>1</v>
      </c>
      <c r="J199" s="21"/>
      <c r="K199" s="21"/>
      <c r="L199" s="21"/>
      <c r="M199" s="21"/>
      <c r="N199" s="21"/>
      <c r="O199" s="14" t="s">
        <v>386</v>
      </c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 t="s">
        <v>386</v>
      </c>
    </row>
    <row r="200" spans="1:57" ht="43.2" x14ac:dyDescent="0.3">
      <c r="A200" s="19" t="s">
        <v>274</v>
      </c>
      <c r="B200" s="19" t="s">
        <v>8</v>
      </c>
      <c r="C200" s="19" t="str">
        <f>VLOOKUP(fiche[[#This Row],[code_secteur]],enums[[code]:[nom]],2,FALSE)</f>
        <v>Industrie</v>
      </c>
      <c r="D200" s="19" t="s">
        <v>564</v>
      </c>
      <c r="E200" s="19" t="str">
        <f>VLOOKUP(fiche[[#This Row],[code_sous_secteur]],enums[[code]:[nom]],2,FALSE)</f>
        <v>Utilités</v>
      </c>
      <c r="F200" s="20" t="s">
        <v>501</v>
      </c>
      <c r="G200" s="19">
        <v>1</v>
      </c>
      <c r="H200" s="19">
        <v>1</v>
      </c>
      <c r="I200" s="19">
        <f>COUNTIF(fiche_version[code],fiche[[#This Row],[code]])</f>
        <v>2</v>
      </c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14" t="s">
        <v>399</v>
      </c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 t="s">
        <v>844</v>
      </c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 t="s">
        <v>439</v>
      </c>
    </row>
    <row r="201" spans="1:57" x14ac:dyDescent="0.3">
      <c r="A201" s="19" t="s">
        <v>276</v>
      </c>
      <c r="B201" s="19" t="s">
        <v>8</v>
      </c>
      <c r="C201" s="19" t="str">
        <f>VLOOKUP(fiche[[#This Row],[code_secteur]],enums[[code]:[nom]],2,FALSE)</f>
        <v>Industrie</v>
      </c>
      <c r="D201" s="19" t="s">
        <v>564</v>
      </c>
      <c r="E201" s="19" t="str">
        <f>VLOOKUP(fiche[[#This Row],[code_sous_secteur]],enums[[code]:[nom]],2,FALSE)</f>
        <v>Utilités</v>
      </c>
      <c r="F201" s="20" t="s">
        <v>275</v>
      </c>
      <c r="G201" s="19">
        <v>1</v>
      </c>
      <c r="H201" s="19">
        <v>1</v>
      </c>
      <c r="I201" s="19">
        <f>COUNTIF(fiche_version[code],fiche[[#This Row],[code]])</f>
        <v>1</v>
      </c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14" t="s">
        <v>411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 t="s">
        <v>411</v>
      </c>
    </row>
    <row r="202" spans="1:57" ht="28.8" x14ac:dyDescent="0.3">
      <c r="A202" s="19" t="s">
        <v>277</v>
      </c>
      <c r="B202" s="19" t="s">
        <v>8</v>
      </c>
      <c r="C202" s="19" t="str">
        <f>VLOOKUP(fiche[[#This Row],[code_secteur]],enums[[code]:[nom]],2,FALSE)</f>
        <v>Industrie</v>
      </c>
      <c r="D202" s="19" t="s">
        <v>564</v>
      </c>
      <c r="E202" s="19" t="str">
        <f>VLOOKUP(fiche[[#This Row],[code_sous_secteur]],enums[[code]:[nom]],2,FALSE)</f>
        <v>Utilités</v>
      </c>
      <c r="F202" s="20" t="s">
        <v>382</v>
      </c>
      <c r="G202" s="19">
        <v>1</v>
      </c>
      <c r="H202" s="19">
        <v>1</v>
      </c>
      <c r="I202" s="19">
        <f>COUNTIF(fiche_version[code],fiche[[#This Row],[code]])</f>
        <v>1</v>
      </c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14" t="s">
        <v>384</v>
      </c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 t="s">
        <v>384</v>
      </c>
    </row>
    <row r="203" spans="1:57" x14ac:dyDescent="0.3">
      <c r="A203" s="19" t="s">
        <v>278</v>
      </c>
      <c r="B203" s="19" t="s">
        <v>8</v>
      </c>
      <c r="C203" s="19" t="str">
        <f>VLOOKUP(fiche[[#This Row],[code_secteur]],enums[[code]:[nom]],2,FALSE)</f>
        <v>Industrie</v>
      </c>
      <c r="D203" s="19" t="s">
        <v>564</v>
      </c>
      <c r="E203" s="19" t="str">
        <f>VLOOKUP(fiche[[#This Row],[code_sous_secteur]],enums[[code]:[nom]],2,FALSE)</f>
        <v>Utilités</v>
      </c>
      <c r="F203" s="20" t="s">
        <v>524</v>
      </c>
      <c r="G203" s="19">
        <v>1</v>
      </c>
      <c r="H203" s="19">
        <v>1</v>
      </c>
      <c r="I203" s="19">
        <f>COUNTIF(fiche_version[code],fiche[[#This Row],[code]])</f>
        <v>2</v>
      </c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14" t="s">
        <v>384</v>
      </c>
      <c r="Y203" s="14"/>
      <c r="Z203" s="14"/>
      <c r="AA203" s="14"/>
      <c r="AB203" s="14"/>
      <c r="AC203" s="14"/>
      <c r="AD203" s="14"/>
      <c r="AE203" s="14" t="s">
        <v>391</v>
      </c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 t="s">
        <v>391</v>
      </c>
    </row>
    <row r="204" spans="1:57" x14ac:dyDescent="0.3">
      <c r="A204" s="19" t="s">
        <v>279</v>
      </c>
      <c r="B204" s="19" t="s">
        <v>8</v>
      </c>
      <c r="C204" s="19" t="str">
        <f>VLOOKUP(fiche[[#This Row],[code_secteur]],enums[[code]:[nom]],2,FALSE)</f>
        <v>Industrie</v>
      </c>
      <c r="D204" s="19" t="s">
        <v>564</v>
      </c>
      <c r="E204" s="19" t="str">
        <f>VLOOKUP(fiche[[#This Row],[code_sous_secteur]],enums[[code]:[nom]],2,FALSE)</f>
        <v>Utilités</v>
      </c>
      <c r="F204" s="20" t="s">
        <v>525</v>
      </c>
      <c r="G204" s="19">
        <v>1</v>
      </c>
      <c r="H204" s="19">
        <v>1</v>
      </c>
      <c r="I204" s="19">
        <f>COUNTIF(fiche_version[code],fiche[[#This Row],[code]])</f>
        <v>1</v>
      </c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4" t="s">
        <v>414</v>
      </c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 t="s">
        <v>414</v>
      </c>
    </row>
    <row r="205" spans="1:57" x14ac:dyDescent="0.3">
      <c r="A205" s="19" t="s">
        <v>281</v>
      </c>
      <c r="B205" s="19" t="s">
        <v>8</v>
      </c>
      <c r="C205" s="19" t="str">
        <f>VLOOKUP(fiche[[#This Row],[code_secteur]],enums[[code]:[nom]],2,FALSE)</f>
        <v>Industrie</v>
      </c>
      <c r="D205" s="19" t="s">
        <v>564</v>
      </c>
      <c r="E205" s="19" t="str">
        <f>VLOOKUP(fiche[[#This Row],[code_sous_secteur]],enums[[code]:[nom]],2,FALSE)</f>
        <v>Utilités</v>
      </c>
      <c r="F205" s="20" t="s">
        <v>280</v>
      </c>
      <c r="G205" s="19">
        <v>1</v>
      </c>
      <c r="H205" s="19">
        <v>1</v>
      </c>
      <c r="I205" s="19">
        <f>COUNTIF(fiche_version[code],fiche[[#This Row],[code]])</f>
        <v>1</v>
      </c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4" t="s">
        <v>414</v>
      </c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 t="s">
        <v>414</v>
      </c>
    </row>
    <row r="206" spans="1:57" ht="28.8" x14ac:dyDescent="0.3">
      <c r="A206" s="19" t="s">
        <v>282</v>
      </c>
      <c r="B206" s="19" t="s">
        <v>10</v>
      </c>
      <c r="C206" s="19" t="str">
        <f>VLOOKUP(fiche[[#This Row],[code_secteur]],enums[[code]:[nom]],2,FALSE)</f>
        <v>Réseaux</v>
      </c>
      <c r="D206" s="19" t="s">
        <v>566</v>
      </c>
      <c r="E206" s="19" t="str">
        <f>VLOOKUP(fiche[[#This Row],[code_sous_secteur]],enums[[code]:[nom]],2,FALSE)</f>
        <v>Chaleur et Froid</v>
      </c>
      <c r="F206" s="20" t="s">
        <v>526</v>
      </c>
      <c r="G206" s="19">
        <v>1</v>
      </c>
      <c r="H206" s="19">
        <v>0</v>
      </c>
      <c r="I206" s="19">
        <f>COUNTIF(fiche_version[code],fiche[[#This Row],[code]])</f>
        <v>1</v>
      </c>
      <c r="J206" s="21"/>
      <c r="K206" s="21"/>
      <c r="L206" s="14" t="s">
        <v>388</v>
      </c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7" t="s">
        <v>775</v>
      </c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 t="s">
        <v>775</v>
      </c>
    </row>
    <row r="207" spans="1:57" ht="43.2" x14ac:dyDescent="0.3">
      <c r="A207" s="19" t="s">
        <v>284</v>
      </c>
      <c r="B207" s="19" t="s">
        <v>10</v>
      </c>
      <c r="C207" s="19" t="str">
        <f>VLOOKUP(fiche[[#This Row],[code_secteur]],enums[[code]:[nom]],2,FALSE)</f>
        <v>Réseaux</v>
      </c>
      <c r="D207" s="19" t="s">
        <v>566</v>
      </c>
      <c r="E207" s="19" t="str">
        <f>VLOOKUP(fiche[[#This Row],[code_sous_secteur]],enums[[code]:[nom]],2,FALSE)</f>
        <v>Chaleur et Froid</v>
      </c>
      <c r="F207" s="20" t="s">
        <v>283</v>
      </c>
      <c r="G207" s="19">
        <v>1</v>
      </c>
      <c r="H207" s="19">
        <v>1</v>
      </c>
      <c r="I207" s="19">
        <f>COUNTIF(fiche_version[code],fiche[[#This Row],[code]])</f>
        <v>3</v>
      </c>
      <c r="J207" s="21"/>
      <c r="K207" s="21"/>
      <c r="L207" s="14" t="s">
        <v>388</v>
      </c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 t="s">
        <v>391</v>
      </c>
      <c r="AF207" s="14" t="s">
        <v>801</v>
      </c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 t="s">
        <v>445</v>
      </c>
    </row>
    <row r="208" spans="1:57" ht="43.2" x14ac:dyDescent="0.3">
      <c r="A208" s="19" t="s">
        <v>286</v>
      </c>
      <c r="B208" s="19" t="s">
        <v>10</v>
      </c>
      <c r="C208" s="19" t="str">
        <f>VLOOKUP(fiche[[#This Row],[code_secteur]],enums[[code]:[nom]],2,FALSE)</f>
        <v>Réseaux</v>
      </c>
      <c r="D208" s="19" t="s">
        <v>566</v>
      </c>
      <c r="E208" s="19" t="str">
        <f>VLOOKUP(fiche[[#This Row],[code_sous_secteur]],enums[[code]:[nom]],2,FALSE)</f>
        <v>Chaleur et Froid</v>
      </c>
      <c r="F208" s="20" t="s">
        <v>285</v>
      </c>
      <c r="G208" s="19">
        <v>1</v>
      </c>
      <c r="H208" s="19">
        <v>1</v>
      </c>
      <c r="I208" s="19">
        <f>COUNTIF(fiche_version[code],fiche[[#This Row],[code]])</f>
        <v>3</v>
      </c>
      <c r="J208" s="21"/>
      <c r="K208" s="21"/>
      <c r="L208" s="14" t="s">
        <v>388</v>
      </c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 t="s">
        <v>391</v>
      </c>
      <c r="AF208" s="14" t="s">
        <v>801</v>
      </c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 t="s">
        <v>445</v>
      </c>
    </row>
    <row r="209" spans="1:57" ht="43.2" x14ac:dyDescent="0.3">
      <c r="A209" s="19" t="s">
        <v>287</v>
      </c>
      <c r="B209" s="19" t="s">
        <v>10</v>
      </c>
      <c r="C209" s="19" t="str">
        <f>VLOOKUP(fiche[[#This Row],[code_secteur]],enums[[code]:[nom]],2,FALSE)</f>
        <v>Réseaux</v>
      </c>
      <c r="D209" s="19" t="s">
        <v>566</v>
      </c>
      <c r="E209" s="19" t="str">
        <f>VLOOKUP(fiche[[#This Row],[code_sous_secteur]],enums[[code]:[nom]],2,FALSE)</f>
        <v>Chaleur et Froid</v>
      </c>
      <c r="F209" s="20" t="s">
        <v>527</v>
      </c>
      <c r="G209" s="19">
        <v>1</v>
      </c>
      <c r="H209" s="19">
        <v>1</v>
      </c>
      <c r="I209" s="19">
        <f>COUNTIF(fiche_version[code],fiche[[#This Row],[code]])</f>
        <v>3</v>
      </c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14" t="s">
        <v>399</v>
      </c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 t="s">
        <v>391</v>
      </c>
      <c r="AF209" s="14" t="s">
        <v>801</v>
      </c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 t="s">
        <v>445</v>
      </c>
    </row>
    <row r="210" spans="1:57" ht="43.2" x14ac:dyDescent="0.3">
      <c r="A210" s="19" t="s">
        <v>288</v>
      </c>
      <c r="B210" s="19" t="s">
        <v>10</v>
      </c>
      <c r="C210" s="19" t="str">
        <f>VLOOKUP(fiche[[#This Row],[code_secteur]],enums[[code]:[nom]],2,FALSE)</f>
        <v>Réseaux</v>
      </c>
      <c r="D210" s="19" t="s">
        <v>566</v>
      </c>
      <c r="E210" s="19" t="str">
        <f>VLOOKUP(fiche[[#This Row],[code_sous_secteur]],enums[[code]:[nom]],2,FALSE)</f>
        <v>Chaleur et Froid</v>
      </c>
      <c r="F210" s="20" t="s">
        <v>552</v>
      </c>
      <c r="G210" s="19">
        <v>1</v>
      </c>
      <c r="H210" s="19">
        <v>1</v>
      </c>
      <c r="I210" s="19">
        <f>COUNTIF(fiche_version[code],fiche[[#This Row],[code]])</f>
        <v>4</v>
      </c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14" t="s">
        <v>412</v>
      </c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 t="s">
        <v>816</v>
      </c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 t="s">
        <v>813</v>
      </c>
      <c r="AU210" s="14"/>
      <c r="AV210" s="14"/>
      <c r="AW210" s="14"/>
      <c r="AX210" s="14"/>
      <c r="AY210" s="14"/>
      <c r="AZ210" s="14"/>
      <c r="BA210" s="14"/>
      <c r="BB210" s="14"/>
      <c r="BC210" s="14"/>
      <c r="BD210" s="14" t="s">
        <v>845</v>
      </c>
      <c r="BE210" s="14" t="s">
        <v>736</v>
      </c>
    </row>
    <row r="211" spans="1:57" ht="43.2" x14ac:dyDescent="0.3">
      <c r="A211" s="19" t="s">
        <v>289</v>
      </c>
      <c r="B211" s="19" t="s">
        <v>10</v>
      </c>
      <c r="C211" s="19" t="str">
        <f>VLOOKUP(fiche[[#This Row],[code_secteur]],enums[[code]:[nom]],2,FALSE)</f>
        <v>Réseaux</v>
      </c>
      <c r="D211" s="19" t="s">
        <v>566</v>
      </c>
      <c r="E211" s="19" t="str">
        <f>VLOOKUP(fiche[[#This Row],[code_sous_secteur]],enums[[code]:[nom]],2,FALSE)</f>
        <v>Chaleur et Froid</v>
      </c>
      <c r="F211" s="20" t="s">
        <v>528</v>
      </c>
      <c r="G211" s="19">
        <v>1</v>
      </c>
      <c r="H211" s="19">
        <v>1</v>
      </c>
      <c r="I211" s="19">
        <f>COUNTIF(fiche_version[code],fiche[[#This Row],[code]])</f>
        <v>4</v>
      </c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14" t="s">
        <v>399</v>
      </c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 t="s">
        <v>391</v>
      </c>
      <c r="AF211" s="14" t="s">
        <v>801</v>
      </c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 t="s">
        <v>845</v>
      </c>
      <c r="BE211" s="14" t="s">
        <v>736</v>
      </c>
    </row>
    <row r="212" spans="1:57" ht="43.2" x14ac:dyDescent="0.3">
      <c r="A212" s="19" t="s">
        <v>290</v>
      </c>
      <c r="B212" s="19" t="s">
        <v>10</v>
      </c>
      <c r="C212" s="19" t="str">
        <f>VLOOKUP(fiche[[#This Row],[code_secteur]],enums[[code]:[nom]],2,FALSE)</f>
        <v>Réseaux</v>
      </c>
      <c r="D212" s="19" t="s">
        <v>566</v>
      </c>
      <c r="E212" s="19" t="str">
        <f>VLOOKUP(fiche[[#This Row],[code_sous_secteur]],enums[[code]:[nom]],2,FALSE)</f>
        <v>Chaleur et Froid</v>
      </c>
      <c r="F212" s="20" t="s">
        <v>553</v>
      </c>
      <c r="G212" s="19">
        <v>1</v>
      </c>
      <c r="H212" s="19">
        <v>0</v>
      </c>
      <c r="I212" s="19">
        <f>COUNTIF(fiche_version[code],fiche[[#This Row],[code]])</f>
        <v>4</v>
      </c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14" t="s">
        <v>846</v>
      </c>
      <c r="AC212" s="14"/>
      <c r="AD212" s="14" t="s">
        <v>426</v>
      </c>
      <c r="AE212" s="14"/>
      <c r="AF212" s="14"/>
      <c r="AG212" s="14" t="s">
        <v>847</v>
      </c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 t="s">
        <v>848</v>
      </c>
      <c r="AX212" s="14"/>
      <c r="AY212" s="14"/>
      <c r="AZ212" s="14"/>
      <c r="BA212" s="14"/>
      <c r="BB212" s="14"/>
      <c r="BC212" s="14"/>
      <c r="BD212" s="14"/>
      <c r="BE212" s="14" t="s">
        <v>892</v>
      </c>
    </row>
    <row r="213" spans="1:57" ht="28.8" x14ac:dyDescent="0.3">
      <c r="A213" s="19" t="s">
        <v>291</v>
      </c>
      <c r="B213" s="19" t="s">
        <v>10</v>
      </c>
      <c r="C213" s="19" t="str">
        <f>VLOOKUP(fiche[[#This Row],[code_secteur]],enums[[code]:[nom]],2,FALSE)</f>
        <v>Réseaux</v>
      </c>
      <c r="D213" s="19" t="s">
        <v>567</v>
      </c>
      <c r="E213" s="19" t="str">
        <f>VLOOKUP(fiche[[#This Row],[code_sous_secteur]],enums[[code]:[nom]],2,FALSE)</f>
        <v>Eclairage</v>
      </c>
      <c r="F213" s="20" t="s">
        <v>374</v>
      </c>
      <c r="G213" s="19">
        <v>1</v>
      </c>
      <c r="H213" s="19">
        <v>1</v>
      </c>
      <c r="I213" s="19">
        <f>COUNTIF(fiche_version[code],fiche[[#This Row],[code]])</f>
        <v>1</v>
      </c>
      <c r="J213" s="14" t="s">
        <v>383</v>
      </c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7" t="s">
        <v>788</v>
      </c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 t="s">
        <v>788</v>
      </c>
    </row>
    <row r="214" spans="1:57" ht="28.8" x14ac:dyDescent="0.3">
      <c r="A214" s="19" t="s">
        <v>292</v>
      </c>
      <c r="B214" s="19" t="s">
        <v>10</v>
      </c>
      <c r="C214" s="19" t="str">
        <f>VLOOKUP(fiche[[#This Row],[code_secteur]],enums[[code]:[nom]],2,FALSE)</f>
        <v>Réseaux</v>
      </c>
      <c r="D214" s="19" t="s">
        <v>567</v>
      </c>
      <c r="E214" s="19" t="str">
        <f>VLOOKUP(fiche[[#This Row],[code_sous_secteur]],enums[[code]:[nom]],2,FALSE)</f>
        <v>Eclairage</v>
      </c>
      <c r="F214" s="20" t="s">
        <v>529</v>
      </c>
      <c r="G214" s="19">
        <v>1</v>
      </c>
      <c r="H214" s="19">
        <v>1</v>
      </c>
      <c r="I214" s="19">
        <f>COUNTIF(fiche_version[code],fiche[[#This Row],[code]])</f>
        <v>1</v>
      </c>
      <c r="J214" s="14" t="s">
        <v>383</v>
      </c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7" t="s">
        <v>788</v>
      </c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 t="s">
        <v>788</v>
      </c>
    </row>
    <row r="215" spans="1:57" x14ac:dyDescent="0.3">
      <c r="A215" s="19" t="s">
        <v>293</v>
      </c>
      <c r="B215" s="19" t="s">
        <v>10</v>
      </c>
      <c r="C215" s="19" t="str">
        <f>VLOOKUP(fiche[[#This Row],[code_secteur]],enums[[code]:[nom]],2,FALSE)</f>
        <v>Réseaux</v>
      </c>
      <c r="D215" s="19" t="s">
        <v>567</v>
      </c>
      <c r="E215" s="19" t="str">
        <f>VLOOKUP(fiche[[#This Row],[code_sous_secteur]],enums[[code]:[nom]],2,FALSE)</f>
        <v>Eclairage</v>
      </c>
      <c r="F215" s="20" t="s">
        <v>530</v>
      </c>
      <c r="G215" s="19">
        <v>1</v>
      </c>
      <c r="H215" s="19">
        <v>1</v>
      </c>
      <c r="I215" s="19">
        <f>COUNTIF(fiche_version[code],fiche[[#This Row],[code]])</f>
        <v>1</v>
      </c>
      <c r="J215" s="14" t="s">
        <v>383</v>
      </c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 t="s">
        <v>383</v>
      </c>
    </row>
    <row r="216" spans="1:57" x14ac:dyDescent="0.3">
      <c r="A216" s="19" t="s">
        <v>295</v>
      </c>
      <c r="B216" s="19" t="s">
        <v>10</v>
      </c>
      <c r="C216" s="19" t="str">
        <f>VLOOKUP(fiche[[#This Row],[code_secteur]],enums[[code]:[nom]],2,FALSE)</f>
        <v>Réseaux</v>
      </c>
      <c r="D216" s="19" t="s">
        <v>567</v>
      </c>
      <c r="E216" s="19" t="str">
        <f>VLOOKUP(fiche[[#This Row],[code_sous_secteur]],enums[[code]:[nom]],2,FALSE)</f>
        <v>Eclairage</v>
      </c>
      <c r="F216" s="20" t="s">
        <v>294</v>
      </c>
      <c r="G216" s="19">
        <v>1</v>
      </c>
      <c r="H216" s="19">
        <v>1</v>
      </c>
      <c r="I216" s="19">
        <f>COUNTIF(fiche_version[code],fiche[[#This Row],[code]])</f>
        <v>1</v>
      </c>
      <c r="J216" s="14" t="s">
        <v>383</v>
      </c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 t="s">
        <v>383</v>
      </c>
    </row>
    <row r="217" spans="1:57" ht="28.8" x14ac:dyDescent="0.3">
      <c r="A217" s="19" t="s">
        <v>296</v>
      </c>
      <c r="B217" s="19" t="s">
        <v>10</v>
      </c>
      <c r="C217" s="19" t="str">
        <f>VLOOKUP(fiche[[#This Row],[code_secteur]],enums[[code]:[nom]],2,FALSE)</f>
        <v>Réseaux</v>
      </c>
      <c r="D217" s="19" t="s">
        <v>567</v>
      </c>
      <c r="E217" s="19" t="str">
        <f>VLOOKUP(fiche[[#This Row],[code_sous_secteur]],enums[[code]:[nom]],2,FALSE)</f>
        <v>Eclairage</v>
      </c>
      <c r="F217" s="20" t="s">
        <v>554</v>
      </c>
      <c r="G217" s="19">
        <v>1</v>
      </c>
      <c r="H217" s="19">
        <v>1</v>
      </c>
      <c r="I217" s="19">
        <f>COUNTIF(fiche_version[code],fiche[[#This Row],[code]])</f>
        <v>1</v>
      </c>
      <c r="J217" s="14" t="s">
        <v>383</v>
      </c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7" t="s">
        <v>849</v>
      </c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 t="s">
        <v>849</v>
      </c>
    </row>
    <row r="218" spans="1:57" ht="45" x14ac:dyDescent="0.3">
      <c r="A218" s="19" t="s">
        <v>297</v>
      </c>
      <c r="B218" s="19" t="s">
        <v>12</v>
      </c>
      <c r="C218" s="19" t="str">
        <f>VLOOKUP(fiche[[#This Row],[code_secteur]],enums[[code]:[nom]],2,FALSE)</f>
        <v>Transport</v>
      </c>
      <c r="D218" s="19" t="s">
        <v>487</v>
      </c>
      <c r="E218" s="19" t="str">
        <f>VLOOKUP(fiche[[#This Row],[code_sous_secteur]],enums[[code]:[nom]],2,FALSE)</f>
        <v>Equipement</v>
      </c>
      <c r="F218" s="20" t="s">
        <v>531</v>
      </c>
      <c r="G218" s="19">
        <v>1</v>
      </c>
      <c r="H218" s="19">
        <v>1</v>
      </c>
      <c r="I218" s="19">
        <f>COUNTIF(fiche_version[code],fiche[[#This Row],[code]])</f>
        <v>1</v>
      </c>
      <c r="J218" s="14" t="s">
        <v>383</v>
      </c>
      <c r="K218" s="14"/>
      <c r="L218" s="14"/>
      <c r="M218" s="14"/>
      <c r="N218" s="14"/>
      <c r="O218" s="14"/>
      <c r="P218" s="14" t="s">
        <v>850</v>
      </c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 t="s">
        <v>383</v>
      </c>
    </row>
    <row r="219" spans="1:57" x14ac:dyDescent="0.3">
      <c r="A219" s="19" t="s">
        <v>298</v>
      </c>
      <c r="B219" s="19" t="s">
        <v>12</v>
      </c>
      <c r="C219" s="19" t="str">
        <f>VLOOKUP(fiche[[#This Row],[code_secteur]],enums[[code]:[nom]],2,FALSE)</f>
        <v>Transport</v>
      </c>
      <c r="D219" s="19" t="s">
        <v>487</v>
      </c>
      <c r="E219" s="19" t="str">
        <f>VLOOKUP(fiche[[#This Row],[code_sous_secteur]],enums[[code]:[nom]],2,FALSE)</f>
        <v>Equipement</v>
      </c>
      <c r="F219" s="20" t="s">
        <v>502</v>
      </c>
      <c r="G219" s="19">
        <v>1</v>
      </c>
      <c r="H219" s="19">
        <v>1</v>
      </c>
      <c r="I219" s="19">
        <f>COUNTIF(fiche_version[code],fiche[[#This Row],[code]])</f>
        <v>1</v>
      </c>
      <c r="J219" s="14" t="s">
        <v>383</v>
      </c>
      <c r="K219" s="14"/>
      <c r="L219" s="14"/>
      <c r="M219" s="14"/>
      <c r="N219" s="14"/>
      <c r="O219" s="14"/>
      <c r="P219" s="14" t="s">
        <v>851</v>
      </c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 t="s">
        <v>383</v>
      </c>
    </row>
    <row r="220" spans="1:57" ht="28.8" x14ac:dyDescent="0.3">
      <c r="A220" s="19" t="s">
        <v>299</v>
      </c>
      <c r="B220" s="19" t="s">
        <v>12</v>
      </c>
      <c r="C220" s="19" t="str">
        <f>VLOOKUP(fiche[[#This Row],[code_secteur]],enums[[code]:[nom]],2,FALSE)</f>
        <v>Transport</v>
      </c>
      <c r="D220" s="19" t="s">
        <v>487</v>
      </c>
      <c r="E220" s="19" t="str">
        <f>VLOOKUP(fiche[[#This Row],[code_sous_secteur]],enums[[code]:[nom]],2,FALSE)</f>
        <v>Equipement</v>
      </c>
      <c r="F220" s="20" t="s">
        <v>532</v>
      </c>
      <c r="G220" s="19">
        <v>1</v>
      </c>
      <c r="H220" s="19">
        <v>1</v>
      </c>
      <c r="I220" s="19">
        <f>COUNTIF(fiche_version[code],fiche[[#This Row],[code]])</f>
        <v>1</v>
      </c>
      <c r="J220" s="14" t="s">
        <v>383</v>
      </c>
      <c r="K220" s="14"/>
      <c r="L220" s="14"/>
      <c r="M220" s="14"/>
      <c r="N220" s="14"/>
      <c r="O220" s="14"/>
      <c r="P220" s="14" t="s">
        <v>771</v>
      </c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 t="s">
        <v>383</v>
      </c>
    </row>
    <row r="221" spans="1:57" ht="28.8" x14ac:dyDescent="0.3">
      <c r="A221" s="19" t="s">
        <v>300</v>
      </c>
      <c r="B221" s="19" t="s">
        <v>12</v>
      </c>
      <c r="C221" s="19" t="str">
        <f>VLOOKUP(fiche[[#This Row],[code_secteur]],enums[[code]:[nom]],2,FALSE)</f>
        <v>Transport</v>
      </c>
      <c r="D221" s="19" t="s">
        <v>487</v>
      </c>
      <c r="E221" s="19" t="str">
        <f>VLOOKUP(fiche[[#This Row],[code_sous_secteur]],enums[[code]:[nom]],2,FALSE)</f>
        <v>Equipement</v>
      </c>
      <c r="F221" s="20" t="s">
        <v>533</v>
      </c>
      <c r="G221" s="19">
        <v>1</v>
      </c>
      <c r="H221" s="19">
        <v>1</v>
      </c>
      <c r="I221" s="19">
        <f>COUNTIF(fiche_version[code],fiche[[#This Row],[code]])</f>
        <v>1</v>
      </c>
      <c r="J221" s="14" t="s">
        <v>383</v>
      </c>
      <c r="K221" s="14"/>
      <c r="L221" s="14"/>
      <c r="M221" s="14"/>
      <c r="N221" s="14"/>
      <c r="O221" s="14"/>
      <c r="P221" s="14" t="s">
        <v>852</v>
      </c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 t="s">
        <v>383</v>
      </c>
    </row>
    <row r="222" spans="1:57" ht="43.2" x14ac:dyDescent="0.3">
      <c r="A222" s="19" t="s">
        <v>301</v>
      </c>
      <c r="B222" s="19" t="s">
        <v>12</v>
      </c>
      <c r="C222" s="19" t="str">
        <f>VLOOKUP(fiche[[#This Row],[code_secteur]],enums[[code]:[nom]],2,FALSE)</f>
        <v>Transport</v>
      </c>
      <c r="D222" s="19" t="s">
        <v>487</v>
      </c>
      <c r="E222" s="19" t="str">
        <f>VLOOKUP(fiche[[#This Row],[code_sous_secteur]],enums[[code]:[nom]],2,FALSE)</f>
        <v>Equipement</v>
      </c>
      <c r="F222" s="20" t="s">
        <v>534</v>
      </c>
      <c r="G222" s="19">
        <v>1</v>
      </c>
      <c r="H222" s="19">
        <v>1</v>
      </c>
      <c r="I222" s="19">
        <f>COUNTIF(fiche_version[code],fiche[[#This Row],[code]])</f>
        <v>1</v>
      </c>
      <c r="J222" s="21"/>
      <c r="K222" s="21"/>
      <c r="L222" s="21"/>
      <c r="M222" s="14" t="s">
        <v>392</v>
      </c>
      <c r="N222" s="14"/>
      <c r="O222" s="14"/>
      <c r="P222" s="14" t="s">
        <v>853</v>
      </c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 t="s">
        <v>392</v>
      </c>
    </row>
    <row r="223" spans="1:57" ht="43.2" x14ac:dyDescent="0.3">
      <c r="A223" s="19" t="s">
        <v>303</v>
      </c>
      <c r="B223" s="19" t="s">
        <v>12</v>
      </c>
      <c r="C223" s="19" t="str">
        <f>VLOOKUP(fiche[[#This Row],[code_secteur]],enums[[code]:[nom]],2,FALSE)</f>
        <v>Transport</v>
      </c>
      <c r="D223" s="19" t="s">
        <v>487</v>
      </c>
      <c r="E223" s="19" t="str">
        <f>VLOOKUP(fiche[[#This Row],[code_sous_secteur]],enums[[code]:[nom]],2,FALSE)</f>
        <v>Equipement</v>
      </c>
      <c r="F223" s="20" t="s">
        <v>302</v>
      </c>
      <c r="G223" s="19">
        <v>1</v>
      </c>
      <c r="H223" s="19">
        <v>1</v>
      </c>
      <c r="I223" s="19">
        <f>COUNTIF(fiche_version[code],fiche[[#This Row],[code]])</f>
        <v>6</v>
      </c>
      <c r="J223" s="21"/>
      <c r="K223" s="21"/>
      <c r="L223" s="21"/>
      <c r="M223" s="21"/>
      <c r="N223" s="21"/>
      <c r="O223" s="14" t="s">
        <v>386</v>
      </c>
      <c r="P223" s="14" t="s">
        <v>853</v>
      </c>
      <c r="Q223" s="14"/>
      <c r="R223" s="14"/>
      <c r="S223" s="14" t="s">
        <v>406</v>
      </c>
      <c r="T223" s="14"/>
      <c r="U223" s="14"/>
      <c r="V223" s="14" t="s">
        <v>402</v>
      </c>
      <c r="W223" s="14"/>
      <c r="X223" s="14" t="s">
        <v>427</v>
      </c>
      <c r="Y223" s="14"/>
      <c r="Z223" s="14"/>
      <c r="AA223" s="14"/>
      <c r="AB223" s="14" t="s">
        <v>428</v>
      </c>
      <c r="AC223" s="14"/>
      <c r="AD223" s="14"/>
      <c r="AE223" s="14"/>
      <c r="AF223" s="14"/>
      <c r="AG223" s="14" t="s">
        <v>854</v>
      </c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 t="s">
        <v>465</v>
      </c>
    </row>
    <row r="224" spans="1:57" ht="28.8" x14ac:dyDescent="0.3">
      <c r="A224" s="19" t="s">
        <v>305</v>
      </c>
      <c r="B224" s="19" t="s">
        <v>12</v>
      </c>
      <c r="C224" s="19" t="str">
        <f>VLOOKUP(fiche[[#This Row],[code_secteur]],enums[[code]:[nom]],2,FALSE)</f>
        <v>Transport</v>
      </c>
      <c r="D224" s="19" t="s">
        <v>487</v>
      </c>
      <c r="E224" s="19" t="str">
        <f>VLOOKUP(fiche[[#This Row],[code_sous_secteur]],enums[[code]:[nom]],2,FALSE)</f>
        <v>Equipement</v>
      </c>
      <c r="F224" s="20" t="s">
        <v>304</v>
      </c>
      <c r="G224" s="19">
        <v>1</v>
      </c>
      <c r="H224" s="19">
        <v>1</v>
      </c>
      <c r="I224" s="19">
        <f>COUNTIF(fiche_version[code],fiche[[#This Row],[code]])</f>
        <v>1</v>
      </c>
      <c r="J224" s="21"/>
      <c r="K224" s="21"/>
      <c r="L224" s="21"/>
      <c r="M224" s="14" t="s">
        <v>392</v>
      </c>
      <c r="N224" s="14"/>
      <c r="O224" s="14"/>
      <c r="P224" s="14" t="s">
        <v>771</v>
      </c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 t="s">
        <v>392</v>
      </c>
    </row>
    <row r="225" spans="1:57" ht="28.8" x14ac:dyDescent="0.3">
      <c r="A225" s="19" t="s">
        <v>307</v>
      </c>
      <c r="B225" s="19" t="s">
        <v>12</v>
      </c>
      <c r="C225" s="19" t="str">
        <f>VLOOKUP(fiche[[#This Row],[code_secteur]],enums[[code]:[nom]],2,FALSE)</f>
        <v>Transport</v>
      </c>
      <c r="D225" s="19" t="s">
        <v>487</v>
      </c>
      <c r="E225" s="19" t="str">
        <f>VLOOKUP(fiche[[#This Row],[code_sous_secteur]],enums[[code]:[nom]],2,FALSE)</f>
        <v>Equipement</v>
      </c>
      <c r="F225" s="20" t="s">
        <v>306</v>
      </c>
      <c r="G225" s="19">
        <v>1</v>
      </c>
      <c r="H225" s="19">
        <v>1</v>
      </c>
      <c r="I225" s="19">
        <f>COUNTIF(fiche_version[code],fiche[[#This Row],[code]])</f>
        <v>1</v>
      </c>
      <c r="J225" s="21"/>
      <c r="K225" s="21"/>
      <c r="L225" s="21"/>
      <c r="M225" s="21"/>
      <c r="N225" s="21"/>
      <c r="O225" s="14" t="s">
        <v>386</v>
      </c>
      <c r="P225" s="14" t="s">
        <v>852</v>
      </c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 t="s">
        <v>386</v>
      </c>
    </row>
    <row r="226" spans="1:57" ht="28.8" x14ac:dyDescent="0.3">
      <c r="A226" s="19" t="s">
        <v>308</v>
      </c>
      <c r="B226" s="19" t="s">
        <v>12</v>
      </c>
      <c r="C226" s="19" t="str">
        <f>VLOOKUP(fiche[[#This Row],[code_secteur]],enums[[code]:[nom]],2,FALSE)</f>
        <v>Transport</v>
      </c>
      <c r="D226" s="19" t="s">
        <v>487</v>
      </c>
      <c r="E226" s="19" t="str">
        <f>VLOOKUP(fiche[[#This Row],[code_sous_secteur]],enums[[code]:[nom]],2,FALSE)</f>
        <v>Equipement</v>
      </c>
      <c r="F226" s="20" t="s">
        <v>555</v>
      </c>
      <c r="G226" s="19">
        <v>1</v>
      </c>
      <c r="H226" s="19">
        <v>1</v>
      </c>
      <c r="I226" s="19">
        <f>COUNTIF(fiche_version[code],fiche[[#This Row],[code]])</f>
        <v>1</v>
      </c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14" t="s">
        <v>399</v>
      </c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 t="s">
        <v>399</v>
      </c>
    </row>
    <row r="227" spans="1:57" ht="28.8" x14ac:dyDescent="0.3">
      <c r="A227" s="19" t="s">
        <v>309</v>
      </c>
      <c r="B227" s="19" t="s">
        <v>12</v>
      </c>
      <c r="C227" s="19" t="str">
        <f>VLOOKUP(fiche[[#This Row],[code_secteur]],enums[[code]:[nom]],2,FALSE)</f>
        <v>Transport</v>
      </c>
      <c r="D227" s="19" t="s">
        <v>487</v>
      </c>
      <c r="E227" s="19" t="str">
        <f>VLOOKUP(fiche[[#This Row],[code_sous_secteur]],enums[[code]:[nom]],2,FALSE)</f>
        <v>Equipement</v>
      </c>
      <c r="F227" s="20" t="s">
        <v>535</v>
      </c>
      <c r="G227" s="19">
        <v>1</v>
      </c>
      <c r="H227" s="19">
        <v>1</v>
      </c>
      <c r="I227" s="19">
        <f>COUNTIF(fiche_version[code],fiche[[#This Row],[code]])</f>
        <v>1</v>
      </c>
      <c r="J227" s="14" t="s">
        <v>383</v>
      </c>
      <c r="K227" s="14"/>
      <c r="L227" s="14"/>
      <c r="M227" s="14"/>
      <c r="N227" s="14"/>
      <c r="O227" s="14"/>
      <c r="P227" s="14" t="s">
        <v>852</v>
      </c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 t="s">
        <v>383</v>
      </c>
    </row>
    <row r="228" spans="1:57" ht="28.8" x14ac:dyDescent="0.3">
      <c r="A228" s="19" t="s">
        <v>310</v>
      </c>
      <c r="B228" s="19" t="s">
        <v>12</v>
      </c>
      <c r="C228" s="19" t="str">
        <f>VLOOKUP(fiche[[#This Row],[code_secteur]],enums[[code]:[nom]],2,FALSE)</f>
        <v>Transport</v>
      </c>
      <c r="D228" s="19" t="s">
        <v>487</v>
      </c>
      <c r="E228" s="19" t="str">
        <f>VLOOKUP(fiche[[#This Row],[code_sous_secteur]],enums[[code]:[nom]],2,FALSE)</f>
        <v>Equipement</v>
      </c>
      <c r="F228" s="20" t="s">
        <v>536</v>
      </c>
      <c r="G228" s="19">
        <v>1</v>
      </c>
      <c r="H228" s="19">
        <v>1</v>
      </c>
      <c r="I228" s="19">
        <f>COUNTIF(fiche_version[code],fiche[[#This Row],[code]])</f>
        <v>1</v>
      </c>
      <c r="J228" s="21"/>
      <c r="K228" s="21"/>
      <c r="L228" s="14" t="s">
        <v>388</v>
      </c>
      <c r="M228" s="14"/>
      <c r="N228" s="14"/>
      <c r="O228" s="14"/>
      <c r="P228" s="14" t="s">
        <v>852</v>
      </c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 t="s">
        <v>388</v>
      </c>
    </row>
    <row r="229" spans="1:57" ht="28.8" x14ac:dyDescent="0.3">
      <c r="A229" s="19" t="s">
        <v>312</v>
      </c>
      <c r="B229" s="19" t="s">
        <v>12</v>
      </c>
      <c r="C229" s="19" t="str">
        <f>VLOOKUP(fiche[[#This Row],[code_secteur]],enums[[code]:[nom]],2,FALSE)</f>
        <v>Transport</v>
      </c>
      <c r="D229" s="19" t="s">
        <v>487</v>
      </c>
      <c r="E229" s="19" t="str">
        <f>VLOOKUP(fiche[[#This Row],[code_sous_secteur]],enums[[code]:[nom]],2,FALSE)</f>
        <v>Equipement</v>
      </c>
      <c r="F229" s="20" t="s">
        <v>311</v>
      </c>
      <c r="G229" s="19">
        <v>1</v>
      </c>
      <c r="H229" s="19">
        <v>1</v>
      </c>
      <c r="I229" s="19">
        <f>COUNTIF(fiche_version[code],fiche[[#This Row],[code]])</f>
        <v>1</v>
      </c>
      <c r="J229" s="14" t="s">
        <v>383</v>
      </c>
      <c r="K229" s="14"/>
      <c r="L229" s="14"/>
      <c r="M229" s="14"/>
      <c r="N229" s="14"/>
      <c r="O229" s="14"/>
      <c r="P229" s="14" t="s">
        <v>852</v>
      </c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 t="s">
        <v>383</v>
      </c>
    </row>
    <row r="230" spans="1:57" ht="28.8" x14ac:dyDescent="0.3">
      <c r="A230" s="19" t="s">
        <v>313</v>
      </c>
      <c r="B230" s="19" t="s">
        <v>12</v>
      </c>
      <c r="C230" s="19" t="str">
        <f>VLOOKUP(fiche[[#This Row],[code_secteur]],enums[[code]:[nom]],2,FALSE)</f>
        <v>Transport</v>
      </c>
      <c r="D230" s="19" t="s">
        <v>487</v>
      </c>
      <c r="E230" s="19" t="str">
        <f>VLOOKUP(fiche[[#This Row],[code_sous_secteur]],enums[[code]:[nom]],2,FALSE)</f>
        <v>Equipement</v>
      </c>
      <c r="F230" s="20" t="s">
        <v>537</v>
      </c>
      <c r="G230" s="19">
        <v>1</v>
      </c>
      <c r="H230" s="19">
        <v>1</v>
      </c>
      <c r="I230" s="19">
        <f>COUNTIF(fiche_version[code],fiche[[#This Row],[code]])</f>
        <v>1</v>
      </c>
      <c r="J230" s="21"/>
      <c r="K230" s="21"/>
      <c r="L230" s="14" t="s">
        <v>388</v>
      </c>
      <c r="M230" s="14"/>
      <c r="N230" s="14"/>
      <c r="O230" s="14"/>
      <c r="P230" s="14" t="s">
        <v>852</v>
      </c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 t="s">
        <v>388</v>
      </c>
    </row>
    <row r="231" spans="1:57" ht="28.8" x14ac:dyDescent="0.3">
      <c r="A231" s="19" t="s">
        <v>314</v>
      </c>
      <c r="B231" s="19" t="s">
        <v>12</v>
      </c>
      <c r="C231" s="19" t="str">
        <f>VLOOKUP(fiche[[#This Row],[code_secteur]],enums[[code]:[nom]],2,FALSE)</f>
        <v>Transport</v>
      </c>
      <c r="D231" s="19" t="s">
        <v>487</v>
      </c>
      <c r="E231" s="19" t="str">
        <f>VLOOKUP(fiche[[#This Row],[code_sous_secteur]],enums[[code]:[nom]],2,FALSE)</f>
        <v>Equipement</v>
      </c>
      <c r="F231" s="20" t="s">
        <v>538</v>
      </c>
      <c r="G231" s="19">
        <v>1</v>
      </c>
      <c r="H231" s="19">
        <v>1</v>
      </c>
      <c r="I231" s="19">
        <f>COUNTIF(fiche_version[code],fiche[[#This Row],[code]])</f>
        <v>1</v>
      </c>
      <c r="J231" s="21"/>
      <c r="K231" s="14" t="s">
        <v>387</v>
      </c>
      <c r="L231" s="14"/>
      <c r="M231" s="14"/>
      <c r="N231" s="14"/>
      <c r="O231" s="14"/>
      <c r="P231" s="14" t="s">
        <v>852</v>
      </c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 t="s">
        <v>387</v>
      </c>
    </row>
    <row r="232" spans="1:57" ht="28.8" x14ac:dyDescent="0.3">
      <c r="A232" s="19" t="s">
        <v>315</v>
      </c>
      <c r="B232" s="19" t="s">
        <v>12</v>
      </c>
      <c r="C232" s="19" t="str">
        <f>VLOOKUP(fiche[[#This Row],[code_secteur]],enums[[code]:[nom]],2,FALSE)</f>
        <v>Transport</v>
      </c>
      <c r="D232" s="19" t="s">
        <v>487</v>
      </c>
      <c r="E232" s="19" t="str">
        <f>VLOOKUP(fiche[[#This Row],[code_sous_secteur]],enums[[code]:[nom]],2,FALSE)</f>
        <v>Equipement</v>
      </c>
      <c r="F232" s="20" t="s">
        <v>539</v>
      </c>
      <c r="G232" s="19">
        <v>1</v>
      </c>
      <c r="H232" s="19">
        <v>1</v>
      </c>
      <c r="I232" s="19">
        <f>COUNTIF(fiche_version[code],fiche[[#This Row],[code]])</f>
        <v>2</v>
      </c>
      <c r="J232" s="14" t="s">
        <v>383</v>
      </c>
      <c r="K232" s="14"/>
      <c r="L232" s="14"/>
      <c r="M232" s="14" t="s">
        <v>409</v>
      </c>
      <c r="N232" s="14"/>
      <c r="O232" s="14"/>
      <c r="P232" s="14" t="s">
        <v>852</v>
      </c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 t="s">
        <v>409</v>
      </c>
    </row>
    <row r="233" spans="1:57" x14ac:dyDescent="0.3">
      <c r="A233" s="19" t="s">
        <v>316</v>
      </c>
      <c r="B233" s="19" t="s">
        <v>12</v>
      </c>
      <c r="C233" s="19" t="str">
        <f>VLOOKUP(fiche[[#This Row],[code_secteur]],enums[[code]:[nom]],2,FALSE)</f>
        <v>Transport</v>
      </c>
      <c r="D233" s="19" t="s">
        <v>487</v>
      </c>
      <c r="E233" s="19" t="str">
        <f>VLOOKUP(fiche[[#This Row],[code_sous_secteur]],enums[[code]:[nom]],2,FALSE)</f>
        <v>Equipement</v>
      </c>
      <c r="F233" s="20" t="s">
        <v>375</v>
      </c>
      <c r="G233" s="19">
        <v>1</v>
      </c>
      <c r="H233" s="19">
        <v>1</v>
      </c>
      <c r="I233" s="19">
        <f>COUNTIF(fiche_version[code],fiche[[#This Row],[code]])</f>
        <v>1</v>
      </c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14" t="s">
        <v>423</v>
      </c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 t="s">
        <v>423</v>
      </c>
    </row>
    <row r="234" spans="1:57" ht="43.2" x14ac:dyDescent="0.3">
      <c r="A234" s="19" t="s">
        <v>318</v>
      </c>
      <c r="B234" s="19" t="s">
        <v>12</v>
      </c>
      <c r="C234" s="19" t="str">
        <f>VLOOKUP(fiche[[#This Row],[code_secteur]],enums[[code]:[nom]],2,FALSE)</f>
        <v>Transport</v>
      </c>
      <c r="D234" s="19" t="s">
        <v>487</v>
      </c>
      <c r="E234" s="19" t="str">
        <f>VLOOKUP(fiche[[#This Row],[code_sous_secteur]],enums[[code]:[nom]],2,FALSE)</f>
        <v>Equipement</v>
      </c>
      <c r="F234" s="20" t="s">
        <v>317</v>
      </c>
      <c r="G234" s="19">
        <v>1</v>
      </c>
      <c r="H234" s="19">
        <v>1</v>
      </c>
      <c r="I234" s="19">
        <f>COUNTIF(fiche_version[code],fiche[[#This Row],[code]])</f>
        <v>2</v>
      </c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4" t="s">
        <v>384</v>
      </c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 t="s">
        <v>773</v>
      </c>
      <c r="AY234" s="14"/>
      <c r="AZ234" s="14"/>
      <c r="BA234" s="14"/>
      <c r="BB234" s="14"/>
      <c r="BC234" s="14"/>
      <c r="BD234" s="14"/>
      <c r="BE234" s="14" t="s">
        <v>682</v>
      </c>
    </row>
    <row r="235" spans="1:57" x14ac:dyDescent="0.3">
      <c r="A235" s="19" t="s">
        <v>856</v>
      </c>
      <c r="B235" s="19" t="s">
        <v>12</v>
      </c>
      <c r="C235" s="19" t="str">
        <f>VLOOKUP(fiche[[#This Row],[code_secteur]],enums[[code]:[nom]],2,FALSE)</f>
        <v>Transport</v>
      </c>
      <c r="D235" s="19" t="s">
        <v>487</v>
      </c>
      <c r="E235" s="22" t="str">
        <f>VLOOKUP(fiche[[#This Row],[code_sous_secteur]],enums[[code]:[nom]],2,FALSE)</f>
        <v>Equipement</v>
      </c>
      <c r="F235" s="20" t="s">
        <v>855</v>
      </c>
      <c r="G235" s="19">
        <v>1</v>
      </c>
      <c r="H235" s="19">
        <v>1</v>
      </c>
      <c r="I235" s="22">
        <f>COUNTIF(fiche_version[code],fiche[[#This Row],[code]])</f>
        <v>1</v>
      </c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14" t="s">
        <v>385</v>
      </c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 t="s">
        <v>385</v>
      </c>
    </row>
    <row r="236" spans="1:57" ht="43.2" x14ac:dyDescent="0.3">
      <c r="A236" s="19" t="s">
        <v>320</v>
      </c>
      <c r="B236" s="19" t="s">
        <v>12</v>
      </c>
      <c r="C236" s="19" t="str">
        <f>VLOOKUP(fiche[[#This Row],[code_secteur]],enums[[code]:[nom]],2,FALSE)</f>
        <v>Transport</v>
      </c>
      <c r="D236" s="19" t="s">
        <v>487</v>
      </c>
      <c r="E236" s="19" t="str">
        <f>VLOOKUP(fiche[[#This Row],[code_sous_secteur]],enums[[code]:[nom]],2,FALSE)</f>
        <v>Equipement</v>
      </c>
      <c r="F236" s="20" t="s">
        <v>319</v>
      </c>
      <c r="G236" s="19">
        <v>1</v>
      </c>
      <c r="H236" s="19">
        <v>1</v>
      </c>
      <c r="I236" s="19">
        <f>COUNTIF(fiche_version[code],fiche[[#This Row],[code]])</f>
        <v>2</v>
      </c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14" t="s">
        <v>385</v>
      </c>
      <c r="AC236" s="14"/>
      <c r="AD236" s="14"/>
      <c r="AE236" s="14"/>
      <c r="AF236" s="14"/>
      <c r="AG236" s="14"/>
      <c r="AH236" s="14" t="s">
        <v>816</v>
      </c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 t="s">
        <v>453</v>
      </c>
    </row>
    <row r="237" spans="1:57" x14ac:dyDescent="0.3">
      <c r="A237" s="19" t="s">
        <v>321</v>
      </c>
      <c r="B237" s="19" t="s">
        <v>12</v>
      </c>
      <c r="C237" s="19" t="str">
        <f>VLOOKUP(fiche[[#This Row],[code_secteur]],enums[[code]:[nom]],2,FALSE)</f>
        <v>Transport</v>
      </c>
      <c r="D237" s="19" t="s">
        <v>487</v>
      </c>
      <c r="E237" s="19" t="str">
        <f>VLOOKUP(fiche[[#This Row],[code_sous_secteur]],enums[[code]:[nom]],2,FALSE)</f>
        <v>Equipement</v>
      </c>
      <c r="F237" s="20" t="s">
        <v>540</v>
      </c>
      <c r="G237" s="19">
        <v>1</v>
      </c>
      <c r="H237" s="19">
        <v>1</v>
      </c>
      <c r="I237" s="19">
        <f>COUNTIF(fiche_version[code],fiche[[#This Row],[code]])</f>
        <v>1</v>
      </c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14" t="s">
        <v>400</v>
      </c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 t="s">
        <v>400</v>
      </c>
    </row>
    <row r="238" spans="1:57" ht="43.2" x14ac:dyDescent="0.3">
      <c r="A238" s="19" t="s">
        <v>323</v>
      </c>
      <c r="B238" s="19" t="s">
        <v>12</v>
      </c>
      <c r="C238" s="19" t="str">
        <f>VLOOKUP(fiche[[#This Row],[code_secteur]],enums[[code]:[nom]],2,FALSE)</f>
        <v>Transport</v>
      </c>
      <c r="D238" s="19" t="s">
        <v>487</v>
      </c>
      <c r="E238" s="19" t="str">
        <f>VLOOKUP(fiche[[#This Row],[code_sous_secteur]],enums[[code]:[nom]],2,FALSE)</f>
        <v>Equipement</v>
      </c>
      <c r="F238" s="20" t="s">
        <v>322</v>
      </c>
      <c r="G238" s="19">
        <v>1</v>
      </c>
      <c r="H238" s="19">
        <v>1</v>
      </c>
      <c r="I238" s="19">
        <f>COUNTIF(fiche_version[code],fiche[[#This Row],[code]])</f>
        <v>2</v>
      </c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14" t="s">
        <v>769</v>
      </c>
      <c r="AI238" s="14"/>
      <c r="AJ238" s="14" t="s">
        <v>772</v>
      </c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 t="s">
        <v>433</v>
      </c>
    </row>
    <row r="239" spans="1:57" ht="43.2" x14ac:dyDescent="0.3">
      <c r="A239" s="19" t="s">
        <v>324</v>
      </c>
      <c r="B239" s="19" t="s">
        <v>12</v>
      </c>
      <c r="C239" s="19" t="str">
        <f>VLOOKUP(fiche[[#This Row],[code_secteur]],enums[[code]:[nom]],2,FALSE)</f>
        <v>Transport</v>
      </c>
      <c r="D239" s="19" t="s">
        <v>487</v>
      </c>
      <c r="E239" s="19" t="str">
        <f>VLOOKUP(fiche[[#This Row],[code_sous_secteur]],enums[[code]:[nom]],2,FALSE)</f>
        <v>Equipement</v>
      </c>
      <c r="F239" s="20" t="s">
        <v>541</v>
      </c>
      <c r="G239" s="19">
        <v>1</v>
      </c>
      <c r="H239" s="19">
        <v>1</v>
      </c>
      <c r="I239" s="19">
        <f>COUNTIF(fiche_version[code],fiche[[#This Row],[code]])</f>
        <v>1</v>
      </c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14" t="s">
        <v>857</v>
      </c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 t="s">
        <v>466</v>
      </c>
    </row>
    <row r="240" spans="1:57" ht="43.2" x14ac:dyDescent="0.3">
      <c r="A240" s="19" t="s">
        <v>681</v>
      </c>
      <c r="B240" s="19" t="s">
        <v>12</v>
      </c>
      <c r="C240" s="19" t="str">
        <f>VLOOKUP(fiche[[#This Row],[code_secteur]],enums[[code]:[nom]],2,FALSE)</f>
        <v>Transport</v>
      </c>
      <c r="D240" s="19" t="s">
        <v>487</v>
      </c>
      <c r="E240" s="22" t="str">
        <f>VLOOKUP(fiche[[#This Row],[code_sous_secteur]],enums[[code]:[nom]],2,FALSE)</f>
        <v>Equipement</v>
      </c>
      <c r="F240" s="20" t="s">
        <v>687</v>
      </c>
      <c r="G240" s="19">
        <v>1</v>
      </c>
      <c r="H240" s="19">
        <v>1</v>
      </c>
      <c r="I240" s="22">
        <f>COUNTIF(fiche_version[code],fiche[[#This Row],[code]])</f>
        <v>1</v>
      </c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14" t="s">
        <v>793</v>
      </c>
      <c r="AY240" s="14"/>
      <c r="AZ240" s="14"/>
      <c r="BA240" s="14"/>
      <c r="BB240" s="14"/>
      <c r="BC240" s="14"/>
      <c r="BD240" s="14"/>
      <c r="BE240" s="14" t="s">
        <v>685</v>
      </c>
    </row>
    <row r="241" spans="1:57" ht="43.2" x14ac:dyDescent="0.3">
      <c r="A241" s="19" t="s">
        <v>713</v>
      </c>
      <c r="B241" s="19" t="s">
        <v>12</v>
      </c>
      <c r="C241" s="19" t="str">
        <f>VLOOKUP(fiche[[#This Row],[code_secteur]],enums[[code]:[nom]],2,FALSE)</f>
        <v>Transport</v>
      </c>
      <c r="D241" s="19" t="s">
        <v>487</v>
      </c>
      <c r="E241" s="22" t="str">
        <f>VLOOKUP(fiche[[#This Row],[code_sous_secteur]],enums[[code]:[nom]],2,FALSE)</f>
        <v>Equipement</v>
      </c>
      <c r="F241" s="20" t="s">
        <v>714</v>
      </c>
      <c r="G241" s="19">
        <v>1</v>
      </c>
      <c r="H241" s="19">
        <v>1</v>
      </c>
      <c r="I241" s="22">
        <f>COUNTIF(fiche_version[code],fiche[[#This Row],[code]])</f>
        <v>1</v>
      </c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14" t="s">
        <v>824</v>
      </c>
      <c r="BC241" s="14"/>
      <c r="BD241" s="14"/>
      <c r="BE241" s="14" t="s">
        <v>708</v>
      </c>
    </row>
    <row r="242" spans="1:57" ht="28.8" x14ac:dyDescent="0.3">
      <c r="A242" s="19" t="s">
        <v>325</v>
      </c>
      <c r="B242" s="19" t="s">
        <v>12</v>
      </c>
      <c r="C242" s="19" t="str">
        <f>VLOOKUP(fiche[[#This Row],[code_secteur]],enums[[code]:[nom]],2,FALSE)</f>
        <v>Transport</v>
      </c>
      <c r="D242" s="19" t="s">
        <v>488</v>
      </c>
      <c r="E242" s="19" t="str">
        <f>VLOOKUP(fiche[[#This Row],[code_sous_secteur]],enums[[code]:[nom]],2,FALSE)</f>
        <v>Service</v>
      </c>
      <c r="F242" s="20" t="s">
        <v>503</v>
      </c>
      <c r="G242" s="19">
        <v>1</v>
      </c>
      <c r="H242" s="19">
        <v>1</v>
      </c>
      <c r="I242" s="19">
        <f>COUNTIF(fiche_version[code],fiche[[#This Row],[code]])</f>
        <v>1</v>
      </c>
      <c r="J242" s="14" t="s">
        <v>383</v>
      </c>
      <c r="K242" s="14"/>
      <c r="L242" s="14"/>
      <c r="M242" s="14"/>
      <c r="N242" s="14"/>
      <c r="O242" s="14"/>
      <c r="P242" s="14" t="s">
        <v>852</v>
      </c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 t="s">
        <v>383</v>
      </c>
    </row>
    <row r="243" spans="1:57" ht="28.8" x14ac:dyDescent="0.3">
      <c r="A243" s="19" t="s">
        <v>326</v>
      </c>
      <c r="B243" s="19" t="s">
        <v>12</v>
      </c>
      <c r="C243" s="19" t="str">
        <f>VLOOKUP(fiche[[#This Row],[code_secteur]],enums[[code]:[nom]],2,FALSE)</f>
        <v>Transport</v>
      </c>
      <c r="D243" s="19" t="s">
        <v>488</v>
      </c>
      <c r="E243" s="19" t="str">
        <f>VLOOKUP(fiche[[#This Row],[code_sous_secteur]],enums[[code]:[nom]],2,FALSE)</f>
        <v>Service</v>
      </c>
      <c r="F243" s="20" t="s">
        <v>542</v>
      </c>
      <c r="G243" s="19">
        <v>1</v>
      </c>
      <c r="H243" s="19">
        <v>1</v>
      </c>
      <c r="I243" s="19">
        <f>COUNTIF(fiche_version[code],fiche[[#This Row],[code]])</f>
        <v>1</v>
      </c>
      <c r="J243" s="14" t="s">
        <v>383</v>
      </c>
      <c r="K243" s="14"/>
      <c r="L243" s="14"/>
      <c r="M243" s="14"/>
      <c r="N243" s="14"/>
      <c r="O243" s="14"/>
      <c r="P243" s="14" t="s">
        <v>852</v>
      </c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 t="s">
        <v>383</v>
      </c>
    </row>
    <row r="244" spans="1:57" ht="43.2" x14ac:dyDescent="0.3">
      <c r="A244" s="19" t="s">
        <v>328</v>
      </c>
      <c r="B244" s="19" t="s">
        <v>12</v>
      </c>
      <c r="C244" s="19" t="str">
        <f>VLOOKUP(fiche[[#This Row],[code_secteur]],enums[[code]:[nom]],2,FALSE)</f>
        <v>Transport</v>
      </c>
      <c r="D244" s="19" t="s">
        <v>488</v>
      </c>
      <c r="E244" s="19" t="str">
        <f>VLOOKUP(fiche[[#This Row],[code_sous_secteur]],enums[[code]:[nom]],2,FALSE)</f>
        <v>Service</v>
      </c>
      <c r="F244" s="20" t="s">
        <v>327</v>
      </c>
      <c r="G244" s="19">
        <v>1</v>
      </c>
      <c r="H244" s="19">
        <v>1</v>
      </c>
      <c r="I244" s="19">
        <f>COUNTIF(fiche_version[code],fiche[[#This Row],[code]])</f>
        <v>1</v>
      </c>
      <c r="J244" s="14" t="s">
        <v>383</v>
      </c>
      <c r="K244" s="14"/>
      <c r="L244" s="14"/>
      <c r="M244" s="14"/>
      <c r="N244" s="14"/>
      <c r="O244" s="14"/>
      <c r="P244" s="14" t="s">
        <v>853</v>
      </c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 t="s">
        <v>383</v>
      </c>
    </row>
    <row r="245" spans="1:57" ht="28.8" x14ac:dyDescent="0.3">
      <c r="A245" s="19" t="s">
        <v>330</v>
      </c>
      <c r="B245" s="19" t="s">
        <v>12</v>
      </c>
      <c r="C245" s="19" t="str">
        <f>VLOOKUP(fiche[[#This Row],[code_secteur]],enums[[code]:[nom]],2,FALSE)</f>
        <v>Transport</v>
      </c>
      <c r="D245" s="19" t="s">
        <v>488</v>
      </c>
      <c r="E245" s="19" t="str">
        <f>VLOOKUP(fiche[[#This Row],[code_sous_secteur]],enums[[code]:[nom]],2,FALSE)</f>
        <v>Service</v>
      </c>
      <c r="F245" s="20" t="s">
        <v>329</v>
      </c>
      <c r="G245" s="19">
        <v>1</v>
      </c>
      <c r="H245" s="19">
        <v>1</v>
      </c>
      <c r="I245" s="19">
        <f>COUNTIF(fiche_version[code],fiche[[#This Row],[code]])</f>
        <v>1</v>
      </c>
      <c r="J245" s="14" t="s">
        <v>383</v>
      </c>
      <c r="K245" s="14"/>
      <c r="L245" s="14"/>
      <c r="M245" s="14"/>
      <c r="N245" s="14"/>
      <c r="O245" s="14"/>
      <c r="P245" s="14" t="s">
        <v>852</v>
      </c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 t="s">
        <v>383</v>
      </c>
    </row>
    <row r="246" spans="1:57" ht="43.2" x14ac:dyDescent="0.3">
      <c r="A246" s="19" t="s">
        <v>331</v>
      </c>
      <c r="B246" s="19" t="s">
        <v>12</v>
      </c>
      <c r="C246" s="19" t="str">
        <f>VLOOKUP(fiche[[#This Row],[code_secteur]],enums[[code]:[nom]],2,FALSE)</f>
        <v>Transport</v>
      </c>
      <c r="D246" s="19" t="s">
        <v>488</v>
      </c>
      <c r="E246" s="19" t="str">
        <f>VLOOKUP(fiche[[#This Row],[code_sous_secteur]],enums[[code]:[nom]],2,FALSE)</f>
        <v>Service</v>
      </c>
      <c r="F246" s="20" t="s">
        <v>543</v>
      </c>
      <c r="G246" s="19">
        <v>1</v>
      </c>
      <c r="H246" s="19">
        <v>1</v>
      </c>
      <c r="I246" s="19">
        <f>COUNTIF(fiche_version[code],fiche[[#This Row],[code]])</f>
        <v>2</v>
      </c>
      <c r="J246" s="21"/>
      <c r="K246" s="21"/>
      <c r="L246" s="21"/>
      <c r="M246" s="14" t="s">
        <v>392</v>
      </c>
      <c r="N246" s="14"/>
      <c r="O246" s="14" t="s">
        <v>420</v>
      </c>
      <c r="P246" s="14" t="s">
        <v>853</v>
      </c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 t="s">
        <v>420</v>
      </c>
    </row>
    <row r="247" spans="1:57" ht="28.8" x14ac:dyDescent="0.3">
      <c r="A247" s="19" t="s">
        <v>333</v>
      </c>
      <c r="B247" s="19" t="s">
        <v>12</v>
      </c>
      <c r="C247" s="19" t="str">
        <f>VLOOKUP(fiche[[#This Row],[code_secteur]],enums[[code]:[nom]],2,FALSE)</f>
        <v>Transport</v>
      </c>
      <c r="D247" s="19" t="s">
        <v>488</v>
      </c>
      <c r="E247" s="19" t="str">
        <f>VLOOKUP(fiche[[#This Row],[code_sous_secteur]],enums[[code]:[nom]],2,FALSE)</f>
        <v>Service</v>
      </c>
      <c r="F247" s="20" t="s">
        <v>332</v>
      </c>
      <c r="G247" s="19">
        <v>1</v>
      </c>
      <c r="H247" s="19">
        <v>1</v>
      </c>
      <c r="I247" s="19">
        <f>COUNTIF(fiche_version[code],fiche[[#This Row],[code]])</f>
        <v>1</v>
      </c>
      <c r="J247" s="21"/>
      <c r="K247" s="21"/>
      <c r="L247" s="21"/>
      <c r="M247" s="21"/>
      <c r="N247" s="21"/>
      <c r="O247" s="14" t="s">
        <v>386</v>
      </c>
      <c r="P247" s="14" t="s">
        <v>852</v>
      </c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 t="s">
        <v>386</v>
      </c>
    </row>
    <row r="248" spans="1:57" ht="28.8" x14ac:dyDescent="0.3">
      <c r="A248" s="19" t="s">
        <v>334</v>
      </c>
      <c r="B248" s="19" t="s">
        <v>12</v>
      </c>
      <c r="C248" s="19" t="str">
        <f>VLOOKUP(fiche[[#This Row],[code_secteur]],enums[[code]:[nom]],2,FALSE)</f>
        <v>Transport</v>
      </c>
      <c r="D248" s="19" t="s">
        <v>488</v>
      </c>
      <c r="E248" s="19" t="str">
        <f>VLOOKUP(fiche[[#This Row],[code_sous_secteur]],enums[[code]:[nom]],2,FALSE)</f>
        <v>Service</v>
      </c>
      <c r="F248" s="20" t="s">
        <v>556</v>
      </c>
      <c r="G248" s="19">
        <v>1</v>
      </c>
      <c r="H248" s="19">
        <v>1</v>
      </c>
      <c r="I248" s="19">
        <f>COUNTIF(fiche_version[code],fiche[[#This Row],[code]])</f>
        <v>1</v>
      </c>
      <c r="J248" s="14" t="s">
        <v>383</v>
      </c>
      <c r="K248" s="14"/>
      <c r="L248" s="14"/>
      <c r="M248" s="14"/>
      <c r="N248" s="14"/>
      <c r="O248" s="14"/>
      <c r="P248" s="14" t="s">
        <v>852</v>
      </c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 t="s">
        <v>383</v>
      </c>
    </row>
    <row r="249" spans="1:57" ht="28.8" x14ac:dyDescent="0.3">
      <c r="A249" s="19" t="s">
        <v>335</v>
      </c>
      <c r="B249" s="19" t="s">
        <v>12</v>
      </c>
      <c r="C249" s="19" t="str">
        <f>VLOOKUP(fiche[[#This Row],[code_secteur]],enums[[code]:[nom]],2,FALSE)</f>
        <v>Transport</v>
      </c>
      <c r="D249" s="19" t="s">
        <v>488</v>
      </c>
      <c r="E249" s="19" t="str">
        <f>VLOOKUP(fiche[[#This Row],[code_sous_secteur]],enums[[code]:[nom]],2,FALSE)</f>
        <v>Service</v>
      </c>
      <c r="F249" s="20" t="s">
        <v>561</v>
      </c>
      <c r="G249" s="19">
        <v>1</v>
      </c>
      <c r="H249" s="19">
        <v>1</v>
      </c>
      <c r="I249" s="19">
        <f>COUNTIF(fiche_version[code],fiche[[#This Row],[code]])</f>
        <v>1</v>
      </c>
      <c r="J249" s="14" t="s">
        <v>383</v>
      </c>
      <c r="K249" s="14"/>
      <c r="L249" s="14"/>
      <c r="M249" s="14"/>
      <c r="N249" s="14"/>
      <c r="O249" s="14"/>
      <c r="P249" s="14" t="s">
        <v>852</v>
      </c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 t="s">
        <v>383</v>
      </c>
    </row>
    <row r="250" spans="1:57" ht="28.8" x14ac:dyDescent="0.3">
      <c r="A250" s="19" t="s">
        <v>336</v>
      </c>
      <c r="B250" s="19" t="s">
        <v>12</v>
      </c>
      <c r="C250" s="19" t="str">
        <f>VLOOKUP(fiche[[#This Row],[code_secteur]],enums[[code]:[nom]],2,FALSE)</f>
        <v>Transport</v>
      </c>
      <c r="D250" s="19" t="s">
        <v>488</v>
      </c>
      <c r="E250" s="19" t="str">
        <f>VLOOKUP(fiche[[#This Row],[code_sous_secteur]],enums[[code]:[nom]],2,FALSE)</f>
        <v>Service</v>
      </c>
      <c r="F250" s="20" t="s">
        <v>557</v>
      </c>
      <c r="G250" s="19">
        <v>1</v>
      </c>
      <c r="H250" s="19">
        <v>1</v>
      </c>
      <c r="I250" s="19">
        <f>COUNTIF(fiche_version[code],fiche[[#This Row],[code]])</f>
        <v>1</v>
      </c>
      <c r="J250" s="14" t="s">
        <v>383</v>
      </c>
      <c r="K250" s="14"/>
      <c r="L250" s="14"/>
      <c r="M250" s="14"/>
      <c r="N250" s="14"/>
      <c r="O250" s="14"/>
      <c r="P250" s="14" t="s">
        <v>852</v>
      </c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 t="s">
        <v>383</v>
      </c>
    </row>
    <row r="251" spans="1:57" ht="28.8" x14ac:dyDescent="0.3">
      <c r="A251" s="19" t="s">
        <v>337</v>
      </c>
      <c r="B251" s="19" t="s">
        <v>12</v>
      </c>
      <c r="C251" s="19" t="str">
        <f>VLOOKUP(fiche[[#This Row],[code_secteur]],enums[[code]:[nom]],2,FALSE)</f>
        <v>Transport</v>
      </c>
      <c r="D251" s="19" t="s">
        <v>488</v>
      </c>
      <c r="E251" s="19" t="str">
        <f>VLOOKUP(fiche[[#This Row],[code_sous_secteur]],enums[[code]:[nom]],2,FALSE)</f>
        <v>Service</v>
      </c>
      <c r="F251" s="20" t="s">
        <v>558</v>
      </c>
      <c r="G251" s="19">
        <v>1</v>
      </c>
      <c r="H251" s="19">
        <v>1</v>
      </c>
      <c r="I251" s="19">
        <f>COUNTIF(fiche_version[code],fiche[[#This Row],[code]])</f>
        <v>1</v>
      </c>
      <c r="J251" s="14" t="s">
        <v>383</v>
      </c>
      <c r="K251" s="14"/>
      <c r="L251" s="14"/>
      <c r="M251" s="14"/>
      <c r="N251" s="14"/>
      <c r="O251" s="14"/>
      <c r="P251" s="14" t="s">
        <v>852</v>
      </c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 t="s">
        <v>383</v>
      </c>
    </row>
    <row r="252" spans="1:57" ht="28.8" x14ac:dyDescent="0.3">
      <c r="A252" s="19" t="s">
        <v>339</v>
      </c>
      <c r="B252" s="19" t="s">
        <v>12</v>
      </c>
      <c r="C252" s="19" t="str">
        <f>VLOOKUP(fiche[[#This Row],[code_secteur]],enums[[code]:[nom]],2,FALSE)</f>
        <v>Transport</v>
      </c>
      <c r="D252" s="19" t="s">
        <v>488</v>
      </c>
      <c r="E252" s="19" t="str">
        <f>VLOOKUP(fiche[[#This Row],[code_sous_secteur]],enums[[code]:[nom]],2,FALSE)</f>
        <v>Service</v>
      </c>
      <c r="F252" s="20" t="s">
        <v>338</v>
      </c>
      <c r="G252" s="19">
        <v>1</v>
      </c>
      <c r="H252" s="19">
        <v>1</v>
      </c>
      <c r="I252" s="19">
        <f>COUNTIF(fiche_version[code],fiche[[#This Row],[code]])</f>
        <v>1</v>
      </c>
      <c r="J252" s="21"/>
      <c r="K252" s="14" t="s">
        <v>387</v>
      </c>
      <c r="L252" s="14"/>
      <c r="M252" s="14"/>
      <c r="N252" s="14"/>
      <c r="O252" s="14"/>
      <c r="P252" s="14" t="s">
        <v>852</v>
      </c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 t="s">
        <v>387</v>
      </c>
    </row>
    <row r="253" spans="1:57" ht="28.8" x14ac:dyDescent="0.3">
      <c r="A253" s="19" t="s">
        <v>340</v>
      </c>
      <c r="B253" s="19" t="s">
        <v>12</v>
      </c>
      <c r="C253" s="19" t="str">
        <f>VLOOKUP(fiche[[#This Row],[code_secteur]],enums[[code]:[nom]],2,FALSE)</f>
        <v>Transport</v>
      </c>
      <c r="D253" s="19" t="s">
        <v>488</v>
      </c>
      <c r="E253" s="19" t="str">
        <f>VLOOKUP(fiche[[#This Row],[code_sous_secteur]],enums[[code]:[nom]],2,FALSE)</f>
        <v>Service</v>
      </c>
      <c r="F253" s="20" t="s">
        <v>544</v>
      </c>
      <c r="G253" s="19">
        <v>1</v>
      </c>
      <c r="H253" s="19">
        <v>1</v>
      </c>
      <c r="I253" s="19">
        <f>COUNTIF(fiche_version[code],fiche[[#This Row],[code]])</f>
        <v>1</v>
      </c>
      <c r="J253" s="14" t="s">
        <v>383</v>
      </c>
      <c r="K253" s="14"/>
      <c r="L253" s="14"/>
      <c r="M253" s="14"/>
      <c r="N253" s="14"/>
      <c r="O253" s="14"/>
      <c r="P253" s="14" t="s">
        <v>852</v>
      </c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 t="s">
        <v>383</v>
      </c>
    </row>
    <row r="254" spans="1:57" ht="43.2" x14ac:dyDescent="0.3">
      <c r="A254" s="19" t="s">
        <v>429</v>
      </c>
      <c r="B254" s="19" t="s">
        <v>12</v>
      </c>
      <c r="C254" s="19" t="str">
        <f>VLOOKUP(fiche[[#This Row],[code_secteur]],enums[[code]:[nom]],2,FALSE)</f>
        <v>Transport</v>
      </c>
      <c r="D254" s="19" t="s">
        <v>488</v>
      </c>
      <c r="E254" s="19" t="str">
        <f>VLOOKUP(fiche[[#This Row],[code_sous_secteur]],enums[[code]:[nom]],2,FALSE)</f>
        <v>Service</v>
      </c>
      <c r="F254" s="20" t="s">
        <v>473</v>
      </c>
      <c r="G254" s="19">
        <v>1</v>
      </c>
      <c r="H254" s="19">
        <v>1</v>
      </c>
      <c r="I254" s="19">
        <f>COUNTIF(fiche_version[code],fiche[[#This Row],[code]])</f>
        <v>1</v>
      </c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14" t="s">
        <v>858</v>
      </c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 t="s">
        <v>467</v>
      </c>
    </row>
    <row r="255" spans="1:57" ht="43.2" x14ac:dyDescent="0.3">
      <c r="A255" s="19" t="s">
        <v>430</v>
      </c>
      <c r="B255" s="19" t="s">
        <v>12</v>
      </c>
      <c r="C255" s="19" t="str">
        <f>VLOOKUP(fiche[[#This Row],[code_secteur]],enums[[code]:[nom]],2,FALSE)</f>
        <v>Transport</v>
      </c>
      <c r="D255" s="19" t="s">
        <v>488</v>
      </c>
      <c r="E255" s="19" t="str">
        <f>VLOOKUP(fiche[[#This Row],[code_sous_secteur]],enums[[code]:[nom]],2,FALSE)</f>
        <v>Service</v>
      </c>
      <c r="F255" s="20" t="s">
        <v>474</v>
      </c>
      <c r="G255" s="19">
        <v>1</v>
      </c>
      <c r="H255" s="19">
        <v>1</v>
      </c>
      <c r="I255" s="19">
        <f>COUNTIF(fiche_version[code],fiche[[#This Row],[code]])</f>
        <v>1</v>
      </c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14" t="s">
        <v>858</v>
      </c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 t="s">
        <v>467</v>
      </c>
    </row>
    <row r="256" spans="1:57" ht="43.2" x14ac:dyDescent="0.3">
      <c r="A256" s="19" t="s">
        <v>431</v>
      </c>
      <c r="B256" s="19" t="s">
        <v>12</v>
      </c>
      <c r="C256" s="19" t="str">
        <f>VLOOKUP(fiche[[#This Row],[code_secteur]],enums[[code]:[nom]],2,FALSE)</f>
        <v>Transport</v>
      </c>
      <c r="D256" s="19" t="s">
        <v>488</v>
      </c>
      <c r="E256" s="19" t="str">
        <f>VLOOKUP(fiche[[#This Row],[code_sous_secteur]],enums[[code]:[nom]],2,FALSE)</f>
        <v>Service</v>
      </c>
      <c r="F256" s="20" t="s">
        <v>475</v>
      </c>
      <c r="G256" s="19">
        <v>1</v>
      </c>
      <c r="H256" s="19">
        <v>1</v>
      </c>
      <c r="I256" s="19">
        <f>COUNTIF(fiche_version[code],fiche[[#This Row],[code]])</f>
        <v>2</v>
      </c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14" t="s">
        <v>859</v>
      </c>
      <c r="AT256" s="14"/>
      <c r="AU256" s="14"/>
      <c r="AV256" s="14"/>
      <c r="AW256" s="14"/>
      <c r="AX256" s="14" t="s">
        <v>773</v>
      </c>
      <c r="AY256" s="14"/>
      <c r="AZ256" s="14"/>
      <c r="BA256" s="14"/>
      <c r="BB256" s="14"/>
      <c r="BC256" s="14"/>
      <c r="BD256" s="14"/>
      <c r="BE256" s="14" t="s">
        <v>682</v>
      </c>
    </row>
    <row r="257" spans="1:57" s="25" customFormat="1" x14ac:dyDescent="0.3">
      <c r="A257" s="23" t="s">
        <v>481</v>
      </c>
      <c r="B257" s="23">
        <f>SUBTOTAL(103,fiche[code_secteur])</f>
        <v>255</v>
      </c>
      <c r="C257" s="23">
        <f>SUBTOTAL(103,fiche[secteur])</f>
        <v>255</v>
      </c>
      <c r="D257" s="23"/>
      <c r="E257" s="23"/>
      <c r="F257" s="24">
        <f>SUBTOTAL(103,fiche[nom])</f>
        <v>255</v>
      </c>
      <c r="G257" s="23">
        <f>SUBTOTAL(109,fiche[metropole])</f>
        <v>238</v>
      </c>
      <c r="H257" s="23">
        <f>SUBTOTAL(109,fiche[outre_mer])</f>
        <v>221</v>
      </c>
      <c r="I257" s="23">
        <f>SUBTOTAL(109,fiche[versions])</f>
        <v>434</v>
      </c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D4E4-C141-4E80-ACCA-4400EF1F093E}">
  <dimension ref="A1:H435"/>
  <sheetViews>
    <sheetView zoomScale="85" zoomScaleNormal="85" workbookViewId="0">
      <selection activeCell="D2" sqref="D2"/>
    </sheetView>
  </sheetViews>
  <sheetFormatPr baseColWidth="10" defaultRowHeight="14.4" x14ac:dyDescent="0.3"/>
  <cols>
    <col min="1" max="1" width="18.6640625" style="2" bestFit="1" customWidth="1"/>
    <col min="2" max="2" width="13.88671875" style="2" bestFit="1" customWidth="1"/>
    <col min="3" max="3" width="12.6640625" style="2" bestFit="1" customWidth="1"/>
    <col min="4" max="4" width="18.5546875" style="2" bestFit="1" customWidth="1"/>
    <col min="5" max="5" width="37" style="2" bestFit="1" customWidth="1"/>
    <col min="6" max="6" width="13.5546875" style="2" bestFit="1" customWidth="1"/>
    <col min="7" max="7" width="13.5546875" bestFit="1" customWidth="1"/>
    <col min="8" max="8" width="16.109375" style="2" bestFit="1" customWidth="1"/>
  </cols>
  <sheetData>
    <row r="1" spans="1:8" x14ac:dyDescent="0.3">
      <c r="A1" s="3" t="s">
        <v>469</v>
      </c>
      <c r="B1" s="3" t="s">
        <v>0</v>
      </c>
      <c r="C1" s="3" t="s">
        <v>491</v>
      </c>
      <c r="D1" s="3" t="s">
        <v>923</v>
      </c>
      <c r="E1" s="3" t="s">
        <v>898</v>
      </c>
      <c r="F1" s="3" t="s">
        <v>14</v>
      </c>
      <c r="G1" s="8" t="s">
        <v>15</v>
      </c>
      <c r="H1" s="3" t="s">
        <v>919</v>
      </c>
    </row>
    <row r="2" spans="1:8" x14ac:dyDescent="0.3">
      <c r="A2" s="2" t="str">
        <f>_xlfn.CONCAT(fiche_version[[#This Row],[code]],"v",RIGHT(fiche_version[[#This Row],[version]],4))</f>
        <v>AGRI-EQ-101v14-1</v>
      </c>
      <c r="B2" s="2" t="s">
        <v>23</v>
      </c>
      <c r="C2" s="2" t="s">
        <v>383</v>
      </c>
      <c r="D2" s="2">
        <f>_xlfn.NUMBERVALUE(SUBSTITUTE(RIGHT(fiche_version[[#This Row],[version]],4),"-","."))</f>
        <v>14.1</v>
      </c>
      <c r="E2" s="2" t="s">
        <v>670</v>
      </c>
      <c r="F2" s="4">
        <v>42005</v>
      </c>
      <c r="G2" s="4" t="s">
        <v>492</v>
      </c>
      <c r="H2" s="2">
        <v>1</v>
      </c>
    </row>
    <row r="3" spans="1:8" x14ac:dyDescent="0.3">
      <c r="A3" s="2" t="str">
        <f>_xlfn.CONCAT(fiche_version[[#This Row],[code]],"v",RIGHT(fiche_version[[#This Row],[version]],4))</f>
        <v>AGRI-EQ-102v14-1</v>
      </c>
      <c r="B3" s="2" t="s">
        <v>25</v>
      </c>
      <c r="C3" s="2" t="s">
        <v>383</v>
      </c>
      <c r="D3" s="2">
        <f>_xlfn.NUMBERVALUE(SUBSTITUTE(RIGHT(fiche_version[[#This Row],[version]],4),"-","."))</f>
        <v>14.1</v>
      </c>
      <c r="E3" s="2" t="s">
        <v>670</v>
      </c>
      <c r="F3" s="4">
        <v>42005</v>
      </c>
      <c r="G3" s="4" t="s">
        <v>492</v>
      </c>
      <c r="H3" s="2">
        <v>1</v>
      </c>
    </row>
    <row r="4" spans="1:8" x14ac:dyDescent="0.3">
      <c r="A4" s="2" t="str">
        <f>_xlfn.CONCAT(fiche_version[[#This Row],[code]],"v",RIGHT(fiche_version[[#This Row],[version]],4))</f>
        <v>AGRI-EQ-104v14-1</v>
      </c>
      <c r="B4" s="2" t="s">
        <v>27</v>
      </c>
      <c r="C4" s="2" t="s">
        <v>383</v>
      </c>
      <c r="D4" s="2">
        <f>_xlfn.NUMBERVALUE(SUBSTITUTE(RIGHT(fiche_version[[#This Row],[version]],4),"-","."))</f>
        <v>14.1</v>
      </c>
      <c r="E4" s="2" t="s">
        <v>670</v>
      </c>
      <c r="F4" s="4">
        <v>42005</v>
      </c>
      <c r="G4" s="4" t="s">
        <v>492</v>
      </c>
      <c r="H4" s="2">
        <v>1</v>
      </c>
    </row>
    <row r="5" spans="1:8" x14ac:dyDescent="0.3">
      <c r="A5" s="2" t="str">
        <f>_xlfn.CONCAT(fiche_version[[#This Row],[code]],"v",RIGHT(fiche_version[[#This Row],[version]],4))</f>
        <v>AGRI-EQ-105v28-1</v>
      </c>
      <c r="B5" s="2" t="s">
        <v>28</v>
      </c>
      <c r="C5" s="2" t="s">
        <v>384</v>
      </c>
      <c r="D5" s="2">
        <f>_xlfn.NUMBERVALUE(SUBSTITUTE(RIGHT(fiche_version[[#This Row],[version]],4),"-","."))</f>
        <v>28.1</v>
      </c>
      <c r="E5" s="2" t="s">
        <v>647</v>
      </c>
      <c r="F5" s="4">
        <v>43453</v>
      </c>
      <c r="G5" s="4" t="s">
        <v>492</v>
      </c>
      <c r="H5" s="2">
        <v>1</v>
      </c>
    </row>
    <row r="6" spans="1:8" x14ac:dyDescent="0.3">
      <c r="A6" s="9" t="str">
        <f>_xlfn.CONCAT(fiche_version[[#This Row],[code]],"v",RIGHT(fiche_version[[#This Row],[version]],4))</f>
        <v>AGRI-EQ-106v32-1</v>
      </c>
      <c r="B6" s="2" t="s">
        <v>768</v>
      </c>
      <c r="C6" s="2" t="s">
        <v>385</v>
      </c>
      <c r="D6" s="2">
        <f>_xlfn.NUMBERVALUE(SUBSTITUTE(RIGHT(fiche_version[[#This Row],[version]],4),"-","."))</f>
        <v>32.1</v>
      </c>
      <c r="E6" s="2" t="s">
        <v>651</v>
      </c>
      <c r="F6" s="4">
        <v>43861</v>
      </c>
      <c r="G6" s="4" t="s">
        <v>492</v>
      </c>
      <c r="H6" s="2">
        <v>1</v>
      </c>
    </row>
    <row r="7" spans="1:8" x14ac:dyDescent="0.3">
      <c r="A7" s="2" t="str">
        <f>_xlfn.CONCAT(fiche_version[[#This Row],[code]],"v",RIGHT(fiche_version[[#This Row],[version]],4))</f>
        <v>AGRI-EQ-107v38-1</v>
      </c>
      <c r="B7" s="2" t="s">
        <v>30</v>
      </c>
      <c r="C7" s="2" t="s">
        <v>432</v>
      </c>
      <c r="D7" s="2">
        <f>_xlfn.NUMBERVALUE(SUBSTITUTE(RIGHT(fiche_version[[#This Row],[version]],4),"-","."))</f>
        <v>38.1</v>
      </c>
      <c r="E7" s="2" t="s">
        <v>657</v>
      </c>
      <c r="F7" s="4">
        <v>44408</v>
      </c>
      <c r="G7" s="4" t="s">
        <v>492</v>
      </c>
      <c r="H7" s="2">
        <v>1</v>
      </c>
    </row>
    <row r="8" spans="1:8" x14ac:dyDescent="0.3">
      <c r="A8" s="2" t="str">
        <f>_xlfn.CONCAT(fiche_version[[#This Row],[code]],"v",RIGHT(fiche_version[[#This Row],[version]],4))</f>
        <v>AGRI-EQ-108v38-1</v>
      </c>
      <c r="B8" s="2" t="s">
        <v>32</v>
      </c>
      <c r="C8" s="2" t="s">
        <v>432</v>
      </c>
      <c r="D8" s="2">
        <f>_xlfn.NUMBERVALUE(SUBSTITUTE(RIGHT(fiche_version[[#This Row],[version]],4),"-","."))</f>
        <v>38.1</v>
      </c>
      <c r="E8" s="2" t="s">
        <v>657</v>
      </c>
      <c r="F8" s="4">
        <v>44408</v>
      </c>
      <c r="G8" s="4">
        <v>45322</v>
      </c>
      <c r="H8" s="2">
        <v>1</v>
      </c>
    </row>
    <row r="9" spans="1:8" x14ac:dyDescent="0.3">
      <c r="A9" s="9" t="str">
        <f>_xlfn.CONCAT(fiche_version[[#This Row],[code]],"v",RIGHT(fiche_version[[#This Row],[version]],4))</f>
        <v>AGRI-EQ-108v58-2</v>
      </c>
      <c r="B9" s="2" t="s">
        <v>32</v>
      </c>
      <c r="C9" s="2" t="s">
        <v>721</v>
      </c>
      <c r="D9" s="2">
        <f>_xlfn.NUMBERVALUE(SUBSTITUTE(RIGHT(fiche_version[[#This Row],[version]],4),"-","."))</f>
        <v>58.2</v>
      </c>
      <c r="E9" s="2" t="s">
        <v>712</v>
      </c>
      <c r="F9" s="4">
        <v>45323</v>
      </c>
      <c r="G9" s="4">
        <v>47118</v>
      </c>
      <c r="H9" s="2">
        <v>2</v>
      </c>
    </row>
    <row r="10" spans="1:8" x14ac:dyDescent="0.3">
      <c r="A10" s="2" t="str">
        <f>_xlfn.CONCAT(fiche_version[[#This Row],[code]],"v",RIGHT(fiche_version[[#This Row],[version]],4))</f>
        <v>AGRI-EQ-109v38-1</v>
      </c>
      <c r="B10" s="2" t="s">
        <v>34</v>
      </c>
      <c r="C10" s="2" t="s">
        <v>432</v>
      </c>
      <c r="D10" s="2">
        <f>_xlfn.NUMBERVALUE(SUBSTITUTE(RIGHT(fiche_version[[#This Row],[version]],4),"-","."))</f>
        <v>38.1</v>
      </c>
      <c r="E10" s="2" t="s">
        <v>657</v>
      </c>
      <c r="F10" s="4">
        <v>44408</v>
      </c>
      <c r="G10" s="4">
        <v>45322</v>
      </c>
      <c r="H10" s="2">
        <v>1</v>
      </c>
    </row>
    <row r="11" spans="1:8" x14ac:dyDescent="0.3">
      <c r="A11" s="9" t="str">
        <f>_xlfn.CONCAT(fiche_version[[#This Row],[code]],"v",RIGHT(fiche_version[[#This Row],[version]],4))</f>
        <v>AGRI-EQ-109v58-2</v>
      </c>
      <c r="B11" s="2" t="s">
        <v>34</v>
      </c>
      <c r="C11" s="2" t="s">
        <v>721</v>
      </c>
      <c r="D11" s="2">
        <f>_xlfn.NUMBERVALUE(SUBSTITUTE(RIGHT(fiche_version[[#This Row],[version]],4),"-","."))</f>
        <v>58.2</v>
      </c>
      <c r="E11" s="2" t="s">
        <v>712</v>
      </c>
      <c r="F11" s="4">
        <v>45323</v>
      </c>
      <c r="G11" s="4">
        <v>47118</v>
      </c>
      <c r="H11" s="2">
        <v>2</v>
      </c>
    </row>
    <row r="12" spans="1:8" x14ac:dyDescent="0.3">
      <c r="A12" s="2" t="str">
        <f>_xlfn.CONCAT(fiche_version[[#This Row],[code]],"v",RIGHT(fiche_version[[#This Row],[version]],4))</f>
        <v>AGRI-EQ-110v38-1</v>
      </c>
      <c r="B12" s="2" t="s">
        <v>35</v>
      </c>
      <c r="C12" s="2" t="s">
        <v>432</v>
      </c>
      <c r="D12" s="2">
        <f>_xlfn.NUMBERVALUE(SUBSTITUTE(RIGHT(fiche_version[[#This Row],[version]],4),"-","."))</f>
        <v>38.1</v>
      </c>
      <c r="E12" s="2" t="s">
        <v>657</v>
      </c>
      <c r="F12" s="4">
        <v>44408</v>
      </c>
      <c r="G12" s="4" t="s">
        <v>492</v>
      </c>
      <c r="H12" s="2">
        <v>1</v>
      </c>
    </row>
    <row r="13" spans="1:8" x14ac:dyDescent="0.3">
      <c r="A13" s="2" t="str">
        <f>_xlfn.CONCAT(fiche_version[[#This Row],[code]],"v",RIGHT(fiche_version[[#This Row],[version]],4))</f>
        <v>AGRI-SE-101v19-1</v>
      </c>
      <c r="B13" s="2" t="s">
        <v>36</v>
      </c>
      <c r="C13" s="2" t="s">
        <v>386</v>
      </c>
      <c r="D13" s="2">
        <f>_xlfn.NUMBERVALUE(SUBSTITUTE(RIGHT(fiche_version[[#This Row],[version]],4),"-","."))</f>
        <v>19.100000000000001</v>
      </c>
      <c r="E13" s="2" t="s">
        <v>638</v>
      </c>
      <c r="F13" s="4">
        <v>42373</v>
      </c>
      <c r="G13" s="4">
        <v>44651</v>
      </c>
      <c r="H13" s="2">
        <v>1</v>
      </c>
    </row>
    <row r="14" spans="1:8" x14ac:dyDescent="0.3">
      <c r="A14" s="2" t="str">
        <f>_xlfn.CONCAT(fiche_version[[#This Row],[code]],"v",RIGHT(fiche_version[[#This Row],[version]],4))</f>
        <v>AGRI-SE-101v40-2</v>
      </c>
      <c r="B14" s="2" t="s">
        <v>36</v>
      </c>
      <c r="C14" s="2" t="s">
        <v>433</v>
      </c>
      <c r="D14" s="2">
        <f>_xlfn.NUMBERVALUE(SUBSTITUTE(RIGHT(fiche_version[[#This Row],[version]],4),"-","."))</f>
        <v>40.200000000000003</v>
      </c>
      <c r="E14" s="2" t="s">
        <v>659</v>
      </c>
      <c r="F14" s="4">
        <v>44652</v>
      </c>
      <c r="G14" s="4" t="s">
        <v>492</v>
      </c>
      <c r="H14" s="2">
        <v>2</v>
      </c>
    </row>
    <row r="15" spans="1:8" x14ac:dyDescent="0.3">
      <c r="A15" s="2" t="str">
        <f>_xlfn.CONCAT(fiche_version[[#This Row],[code]],"v",RIGHT(fiche_version[[#This Row],[version]],4))</f>
        <v>AGRI-TH-101v14-1</v>
      </c>
      <c r="B15" s="2" t="s">
        <v>37</v>
      </c>
      <c r="C15" s="2" t="s">
        <v>383</v>
      </c>
      <c r="D15" s="2">
        <f>_xlfn.NUMBERVALUE(SUBSTITUTE(RIGHT(fiche_version[[#This Row],[version]],4),"-","."))</f>
        <v>14.1</v>
      </c>
      <c r="E15" s="2" t="s">
        <v>670</v>
      </c>
      <c r="F15" s="4">
        <v>42005</v>
      </c>
      <c r="G15" s="4" t="s">
        <v>492</v>
      </c>
      <c r="H15" s="2">
        <v>1</v>
      </c>
    </row>
    <row r="16" spans="1:8" x14ac:dyDescent="0.3">
      <c r="A16" s="2" t="str">
        <f>_xlfn.CONCAT(fiche_version[[#This Row],[code]],"v",RIGHT(fiche_version[[#This Row],[version]],4))</f>
        <v>AGRI-TH-102v14-1</v>
      </c>
      <c r="B16" s="2" t="s">
        <v>39</v>
      </c>
      <c r="C16" s="2" t="s">
        <v>383</v>
      </c>
      <c r="D16" s="2">
        <f>_xlfn.NUMBERVALUE(SUBSTITUTE(RIGHT(fiche_version[[#This Row],[version]],4),"-","."))</f>
        <v>14.1</v>
      </c>
      <c r="E16" s="2" t="s">
        <v>670</v>
      </c>
      <c r="F16" s="4">
        <v>42005</v>
      </c>
      <c r="G16" s="4" t="s">
        <v>492</v>
      </c>
      <c r="H16" s="2">
        <v>1</v>
      </c>
    </row>
    <row r="17" spans="1:8" x14ac:dyDescent="0.3">
      <c r="A17" s="2" t="str">
        <f>_xlfn.CONCAT(fiche_version[[#This Row],[code]],"v",RIGHT(fiche_version[[#This Row],[version]],4))</f>
        <v>AGRI-TH-103v15-1</v>
      </c>
      <c r="B17" s="2" t="s">
        <v>41</v>
      </c>
      <c r="C17" s="2" t="s">
        <v>387</v>
      </c>
      <c r="D17" s="2">
        <f>_xlfn.NUMBERVALUE(SUBSTITUTE(RIGHT(fiche_version[[#This Row],[version]],4),"-","."))</f>
        <v>15.1</v>
      </c>
      <c r="E17" s="2" t="s">
        <v>634</v>
      </c>
      <c r="F17" s="4">
        <v>42005</v>
      </c>
      <c r="G17" s="4" t="s">
        <v>492</v>
      </c>
      <c r="H17" s="2">
        <v>1</v>
      </c>
    </row>
    <row r="18" spans="1:8" x14ac:dyDescent="0.3">
      <c r="A18" s="2" t="str">
        <f>_xlfn.CONCAT(fiche_version[[#This Row],[code]],"v",RIGHT(fiche_version[[#This Row],[version]],4))</f>
        <v>AGRI-TH-104v16-1</v>
      </c>
      <c r="B18" s="2" t="s">
        <v>42</v>
      </c>
      <c r="C18" s="2" t="s">
        <v>388</v>
      </c>
      <c r="D18" s="2">
        <f>_xlfn.NUMBERVALUE(SUBSTITUTE(RIGHT(fiche_version[[#This Row],[version]],4),"-","."))</f>
        <v>16.100000000000001</v>
      </c>
      <c r="E18" s="2" t="s">
        <v>635</v>
      </c>
      <c r="F18" s="4">
        <v>42005</v>
      </c>
      <c r="G18" s="4">
        <v>43190</v>
      </c>
      <c r="H18" s="2">
        <v>1</v>
      </c>
    </row>
    <row r="19" spans="1:8" x14ac:dyDescent="0.3">
      <c r="A19" s="2" t="str">
        <f>_xlfn.CONCAT(fiche_version[[#This Row],[code]],"v",RIGHT(fiche_version[[#This Row],[version]],4))</f>
        <v>AGRI-TH-104v27-2</v>
      </c>
      <c r="B19" s="2" t="s">
        <v>42</v>
      </c>
      <c r="C19" s="2" t="s">
        <v>389</v>
      </c>
      <c r="D19" s="2">
        <f>_xlfn.NUMBERVALUE(SUBSTITUTE(RIGHT(fiche_version[[#This Row],[version]],4),"-","."))</f>
        <v>27.2</v>
      </c>
      <c r="E19" s="2" t="s">
        <v>646</v>
      </c>
      <c r="F19" s="4">
        <v>43191</v>
      </c>
      <c r="G19" s="4">
        <v>44104</v>
      </c>
      <c r="H19" s="2">
        <v>2</v>
      </c>
    </row>
    <row r="20" spans="1:8" x14ac:dyDescent="0.3">
      <c r="A20" s="2" t="str">
        <f>_xlfn.CONCAT(fiche_version[[#This Row],[code]],"v",RIGHT(fiche_version[[#This Row],[version]],4))</f>
        <v>AGRI-TH-104v35-3</v>
      </c>
      <c r="B20" s="2" t="s">
        <v>42</v>
      </c>
      <c r="C20" s="2" t="s">
        <v>390</v>
      </c>
      <c r="D20" s="2">
        <f>_xlfn.NUMBERVALUE(SUBSTITUTE(RIGHT(fiche_version[[#This Row],[version]],4),"-","."))</f>
        <v>35.299999999999997</v>
      </c>
      <c r="E20" s="2" t="s">
        <v>654</v>
      </c>
      <c r="F20" s="4">
        <v>44105</v>
      </c>
      <c r="G20" s="4" t="s">
        <v>492</v>
      </c>
      <c r="H20" s="2">
        <v>3</v>
      </c>
    </row>
    <row r="21" spans="1:8" x14ac:dyDescent="0.3">
      <c r="A21" s="2" t="str">
        <f>_xlfn.CONCAT(fiche_version[[#This Row],[code]],"v",RIGHT(fiche_version[[#This Row],[version]],4))</f>
        <v>AGRI-TH-105v16-1</v>
      </c>
      <c r="B21" s="2" t="s">
        <v>44</v>
      </c>
      <c r="C21" s="2" t="s">
        <v>388</v>
      </c>
      <c r="D21" s="2">
        <f>_xlfn.NUMBERVALUE(SUBSTITUTE(RIGHT(fiche_version[[#This Row],[version]],4),"-","."))</f>
        <v>16.100000000000001</v>
      </c>
      <c r="E21" s="2" t="s">
        <v>635</v>
      </c>
      <c r="F21" s="4">
        <v>42005</v>
      </c>
      <c r="G21" s="4" t="s">
        <v>492</v>
      </c>
      <c r="H21" s="2">
        <v>1</v>
      </c>
    </row>
    <row r="22" spans="1:8" x14ac:dyDescent="0.3">
      <c r="A22" s="2" t="str">
        <f>_xlfn.CONCAT(fiche_version[[#This Row],[code]],"v",RIGHT(fiche_version[[#This Row],[version]],4))</f>
        <v>AGRI-TH-108v15-1</v>
      </c>
      <c r="B22" s="2" t="s">
        <v>46</v>
      </c>
      <c r="C22" s="2" t="s">
        <v>387</v>
      </c>
      <c r="D22" s="2">
        <f>_xlfn.NUMBERVALUE(SUBSTITUTE(RIGHT(fiche_version[[#This Row],[version]],4),"-","."))</f>
        <v>15.1</v>
      </c>
      <c r="E22" s="2" t="s">
        <v>634</v>
      </c>
      <c r="F22" s="4">
        <v>42005</v>
      </c>
      <c r="G22" s="4">
        <v>44104</v>
      </c>
      <c r="H22" s="2">
        <v>1</v>
      </c>
    </row>
    <row r="23" spans="1:8" x14ac:dyDescent="0.3">
      <c r="A23" s="2" t="str">
        <f>_xlfn.CONCAT(fiche_version[[#This Row],[code]],"v",RIGHT(fiche_version[[#This Row],[version]],4))</f>
        <v>AGRI-TH-108v35-2</v>
      </c>
      <c r="B23" s="2" t="s">
        <v>46</v>
      </c>
      <c r="C23" s="2" t="s">
        <v>391</v>
      </c>
      <c r="D23" s="2">
        <f>_xlfn.NUMBERVALUE(SUBSTITUTE(RIGHT(fiche_version[[#This Row],[version]],4),"-","."))</f>
        <v>35.200000000000003</v>
      </c>
      <c r="E23" s="2" t="s">
        <v>654</v>
      </c>
      <c r="F23" s="4">
        <v>44105</v>
      </c>
      <c r="G23" s="4" t="s">
        <v>492</v>
      </c>
      <c r="H23" s="2">
        <v>2</v>
      </c>
    </row>
    <row r="24" spans="1:8" x14ac:dyDescent="0.3">
      <c r="A24" s="2" t="str">
        <f>_xlfn.CONCAT(fiche_version[[#This Row],[code]],"v",RIGHT(fiche_version[[#This Row],[version]],4))</f>
        <v>AGRI-TH-109v14-1</v>
      </c>
      <c r="B24" s="2" t="s">
        <v>47</v>
      </c>
      <c r="C24" s="2" t="s">
        <v>383</v>
      </c>
      <c r="D24" s="2">
        <f>_xlfn.NUMBERVALUE(SUBSTITUTE(RIGHT(fiche_version[[#This Row],[version]],4),"-","."))</f>
        <v>14.1</v>
      </c>
      <c r="E24" s="2" t="s">
        <v>670</v>
      </c>
      <c r="F24" s="4">
        <v>42005</v>
      </c>
      <c r="G24" s="4">
        <v>45291</v>
      </c>
      <c r="H24" s="2">
        <v>1</v>
      </c>
    </row>
    <row r="25" spans="1:8" x14ac:dyDescent="0.3">
      <c r="A25" s="2" t="str">
        <f>_xlfn.CONCAT(fiche_version[[#This Row],[code]],"v",RIGHT(fiche_version[[#This Row],[version]],4))</f>
        <v>AGRI-TH-109v54-2</v>
      </c>
      <c r="B25" s="2" t="s">
        <v>47</v>
      </c>
      <c r="C25" s="2" t="s">
        <v>682</v>
      </c>
      <c r="D25" s="2">
        <f>_xlfn.NUMBERVALUE(SUBSTITUTE(RIGHT(fiche_version[[#This Row],[version]],4),"-","."))</f>
        <v>54.2</v>
      </c>
      <c r="E25" s="2" t="s">
        <v>696</v>
      </c>
      <c r="F25" s="4">
        <v>45292</v>
      </c>
      <c r="G25" s="4">
        <v>46934</v>
      </c>
      <c r="H25" s="2">
        <v>2</v>
      </c>
    </row>
    <row r="26" spans="1:8" x14ac:dyDescent="0.3">
      <c r="A26" s="2" t="str">
        <f>_xlfn.CONCAT(fiche_version[[#This Row],[code]],"v",RIGHT(fiche_version[[#This Row],[version]],4))</f>
        <v>AGRI-TH-110v14-1</v>
      </c>
      <c r="B26" s="2" t="s">
        <v>49</v>
      </c>
      <c r="C26" s="2" t="s">
        <v>383</v>
      </c>
      <c r="D26" s="2">
        <f>_xlfn.NUMBERVALUE(SUBSTITUTE(RIGHT(fiche_version[[#This Row],[version]],4),"-","."))</f>
        <v>14.1</v>
      </c>
      <c r="E26" s="2" t="s">
        <v>670</v>
      </c>
      <c r="F26" s="4">
        <v>42005</v>
      </c>
      <c r="G26" s="4">
        <v>44104</v>
      </c>
      <c r="H26" s="2">
        <v>1</v>
      </c>
    </row>
    <row r="27" spans="1:8" x14ac:dyDescent="0.3">
      <c r="A27" s="2" t="str">
        <f>_xlfn.CONCAT(fiche_version[[#This Row],[code]],"v",RIGHT(fiche_version[[#This Row],[version]],4))</f>
        <v>AGRI-TH-110v35-2</v>
      </c>
      <c r="B27" s="2" t="s">
        <v>49</v>
      </c>
      <c r="C27" s="2" t="s">
        <v>391</v>
      </c>
      <c r="D27" s="2">
        <f>_xlfn.NUMBERVALUE(SUBSTITUTE(RIGHT(fiche_version[[#This Row],[version]],4),"-","."))</f>
        <v>35.200000000000003</v>
      </c>
      <c r="E27" s="2" t="s">
        <v>654</v>
      </c>
      <c r="F27" s="4">
        <v>44105</v>
      </c>
      <c r="G27" s="4">
        <v>45291</v>
      </c>
      <c r="H27" s="2">
        <v>2</v>
      </c>
    </row>
    <row r="28" spans="1:8" x14ac:dyDescent="0.3">
      <c r="A28" s="2" t="str">
        <f>_xlfn.CONCAT(fiche_version[[#This Row],[code]],"v",RIGHT(fiche_version[[#This Row],[version]],4))</f>
        <v>AGRI-TH-110v54-3</v>
      </c>
      <c r="B28" s="2" t="s">
        <v>49</v>
      </c>
      <c r="C28" s="2" t="s">
        <v>683</v>
      </c>
      <c r="D28" s="2">
        <f>_xlfn.NUMBERVALUE(SUBSTITUTE(RIGHT(fiche_version[[#This Row],[version]],4),"-","."))</f>
        <v>54.3</v>
      </c>
      <c r="E28" s="2" t="s">
        <v>696</v>
      </c>
      <c r="F28" s="4">
        <v>45292</v>
      </c>
      <c r="G28" s="4">
        <v>46934</v>
      </c>
      <c r="H28" s="2">
        <v>3</v>
      </c>
    </row>
    <row r="29" spans="1:8" x14ac:dyDescent="0.3">
      <c r="A29" s="2" t="str">
        <f>_xlfn.CONCAT(fiche_version[[#This Row],[code]],"v",RIGHT(fiche_version[[#This Row],[version]],4))</f>
        <v>AGRI-TH-113v14-1</v>
      </c>
      <c r="B29" s="2" t="s">
        <v>50</v>
      </c>
      <c r="C29" s="2" t="s">
        <v>383</v>
      </c>
      <c r="D29" s="2">
        <f>_xlfn.NUMBERVALUE(SUBSTITUTE(RIGHT(fiche_version[[#This Row],[version]],4),"-","."))</f>
        <v>14.1</v>
      </c>
      <c r="E29" s="2" t="s">
        <v>670</v>
      </c>
      <c r="F29" s="4">
        <v>42005</v>
      </c>
      <c r="G29" s="4" t="s">
        <v>492</v>
      </c>
      <c r="H29" s="2">
        <v>1</v>
      </c>
    </row>
    <row r="30" spans="1:8" x14ac:dyDescent="0.3">
      <c r="A30" s="2" t="str">
        <f>_xlfn.CONCAT(fiche_version[[#This Row],[code]],"v",RIGHT(fiche_version[[#This Row],[version]],4))</f>
        <v>AGRI-TH-116v17-1</v>
      </c>
      <c r="B30" s="2" t="s">
        <v>51</v>
      </c>
      <c r="C30" s="2" t="s">
        <v>392</v>
      </c>
      <c r="D30" s="2">
        <f>_xlfn.NUMBERVALUE(SUBSTITUTE(RIGHT(fiche_version[[#This Row],[version]],4),"-","."))</f>
        <v>17.100000000000001</v>
      </c>
      <c r="E30" s="2" t="s">
        <v>636</v>
      </c>
      <c r="F30" s="4">
        <v>42005</v>
      </c>
      <c r="G30" s="4">
        <v>43921</v>
      </c>
      <c r="H30" s="2">
        <v>1</v>
      </c>
    </row>
    <row r="31" spans="1:8" x14ac:dyDescent="0.3">
      <c r="A31" s="2" t="str">
        <f>_xlfn.CONCAT(fiche_version[[#This Row],[code]],"v",RIGHT(fiche_version[[#This Row],[version]],4))</f>
        <v>AGRI-TH-117v14-1</v>
      </c>
      <c r="B31" s="2" t="s">
        <v>53</v>
      </c>
      <c r="C31" s="2" t="s">
        <v>383</v>
      </c>
      <c r="D31" s="2">
        <f>_xlfn.NUMBERVALUE(SUBSTITUTE(RIGHT(fiche_version[[#This Row],[version]],4),"-","."))</f>
        <v>14.1</v>
      </c>
      <c r="E31" s="2" t="s">
        <v>670</v>
      </c>
      <c r="F31" s="4">
        <v>42005</v>
      </c>
      <c r="G31" s="4" t="s">
        <v>492</v>
      </c>
      <c r="H31" s="2">
        <v>1</v>
      </c>
    </row>
    <row r="32" spans="1:8" x14ac:dyDescent="0.3">
      <c r="A32" s="2" t="str">
        <f>_xlfn.CONCAT(fiche_version[[#This Row],[code]],"v",RIGHT(fiche_version[[#This Row],[version]],4))</f>
        <v>AGRI-TH-118v14-1</v>
      </c>
      <c r="B32" s="2" t="s">
        <v>55</v>
      </c>
      <c r="C32" s="2" t="s">
        <v>383</v>
      </c>
      <c r="D32" s="2">
        <f>_xlfn.NUMBERVALUE(SUBSTITUTE(RIGHT(fiche_version[[#This Row],[version]],4),"-","."))</f>
        <v>14.1</v>
      </c>
      <c r="E32" s="2" t="s">
        <v>670</v>
      </c>
      <c r="F32" s="4">
        <v>42005</v>
      </c>
      <c r="G32" s="4" t="s">
        <v>492</v>
      </c>
      <c r="H32" s="2">
        <v>1</v>
      </c>
    </row>
    <row r="33" spans="1:8" x14ac:dyDescent="0.3">
      <c r="A33" s="2" t="str">
        <f>_xlfn.CONCAT(fiche_version[[#This Row],[code]],"v",RIGHT(fiche_version[[#This Row],[version]],4))</f>
        <v>AGRI-TH-119v28-1</v>
      </c>
      <c r="B33" s="2" t="s">
        <v>57</v>
      </c>
      <c r="C33" s="2" t="s">
        <v>384</v>
      </c>
      <c r="D33" s="2">
        <f>_xlfn.NUMBERVALUE(SUBSTITUTE(RIGHT(fiche_version[[#This Row],[version]],4),"-","."))</f>
        <v>28.1</v>
      </c>
      <c r="E33" s="2" t="s">
        <v>647</v>
      </c>
      <c r="F33" s="4">
        <v>43453</v>
      </c>
      <c r="G33" s="4" t="s">
        <v>492</v>
      </c>
      <c r="H33" s="2">
        <v>1</v>
      </c>
    </row>
    <row r="34" spans="1:8" x14ac:dyDescent="0.3">
      <c r="A34" s="2" t="str">
        <f>_xlfn.CONCAT(fiche_version[[#This Row],[code]],"v",RIGHT(fiche_version[[#This Row],[version]],4))</f>
        <v>AGRI-UT-101v15-1</v>
      </c>
      <c r="B34" s="2" t="s">
        <v>58</v>
      </c>
      <c r="C34" s="2" t="s">
        <v>387</v>
      </c>
      <c r="D34" s="2">
        <f>_xlfn.NUMBERVALUE(SUBSTITUTE(RIGHT(fiche_version[[#This Row],[version]],4),"-","."))</f>
        <v>15.1</v>
      </c>
      <c r="E34" s="2" t="s">
        <v>634</v>
      </c>
      <c r="F34" s="4">
        <v>42005</v>
      </c>
      <c r="G34" s="4">
        <v>42726</v>
      </c>
      <c r="H34" s="2">
        <v>1</v>
      </c>
    </row>
    <row r="35" spans="1:8" x14ac:dyDescent="0.3">
      <c r="A35" s="2" t="str">
        <f>_xlfn.CONCAT(fiche_version[[#This Row],[code]],"v",RIGHT(fiche_version[[#This Row],[version]],4))</f>
        <v>AGRI-UT-101v24-2</v>
      </c>
      <c r="B35" s="2" t="s">
        <v>58</v>
      </c>
      <c r="C35" s="2" t="s">
        <v>393</v>
      </c>
      <c r="D35" s="2">
        <f>_xlfn.NUMBERVALUE(SUBSTITUTE(RIGHT(fiche_version[[#This Row],[version]],4),"-","."))</f>
        <v>24.2</v>
      </c>
      <c r="E35" s="2" t="s">
        <v>643</v>
      </c>
      <c r="F35" s="4">
        <v>42727</v>
      </c>
      <c r="G35" s="4" t="s">
        <v>492</v>
      </c>
      <c r="H35" s="2">
        <v>2</v>
      </c>
    </row>
    <row r="36" spans="1:8" x14ac:dyDescent="0.3">
      <c r="A36" s="2" t="str">
        <f>_xlfn.CONCAT(fiche_version[[#This Row],[code]],"v",RIGHT(fiche_version[[#This Row],[version]],4))</f>
        <v>AGRI-UT-102v14-1</v>
      </c>
      <c r="B36" s="2" t="s">
        <v>59</v>
      </c>
      <c r="C36" s="2" t="s">
        <v>383</v>
      </c>
      <c r="D36" s="2">
        <f>_xlfn.NUMBERVALUE(SUBSTITUTE(RIGHT(fiche_version[[#This Row],[version]],4),"-","."))</f>
        <v>14.1</v>
      </c>
      <c r="E36" s="2" t="s">
        <v>670</v>
      </c>
      <c r="F36" s="4">
        <v>42005</v>
      </c>
      <c r="G36" s="4">
        <v>42521</v>
      </c>
      <c r="H36" s="2">
        <v>1</v>
      </c>
    </row>
    <row r="37" spans="1:8" x14ac:dyDescent="0.3">
      <c r="A37" s="2" t="str">
        <f>_xlfn.CONCAT(fiche_version[[#This Row],[code]],"v",RIGHT(fiche_version[[#This Row],[version]],4))</f>
        <v>AGRI-UT-102v22-2</v>
      </c>
      <c r="B37" s="2" t="s">
        <v>59</v>
      </c>
      <c r="C37" s="2" t="s">
        <v>394</v>
      </c>
      <c r="D37" s="2">
        <f>_xlfn.NUMBERVALUE(SUBSTITUTE(RIGHT(fiche_version[[#This Row],[version]],4),"-","."))</f>
        <v>22.2</v>
      </c>
      <c r="E37" s="2" t="s">
        <v>641</v>
      </c>
      <c r="F37" s="4">
        <v>42522</v>
      </c>
      <c r="G37" s="4" t="s">
        <v>492</v>
      </c>
      <c r="H37" s="2">
        <v>2</v>
      </c>
    </row>
    <row r="38" spans="1:8" x14ac:dyDescent="0.3">
      <c r="A38" s="2" t="str">
        <f>_xlfn.CONCAT(fiche_version[[#This Row],[code]],"v",RIGHT(fiche_version[[#This Row],[version]],4))</f>
        <v>AGRI-UT-103v19-1</v>
      </c>
      <c r="B38" s="2" t="s">
        <v>60</v>
      </c>
      <c r="C38" s="2" t="s">
        <v>386</v>
      </c>
      <c r="D38" s="2">
        <f>_xlfn.NUMBERVALUE(SUBSTITUTE(RIGHT(fiche_version[[#This Row],[version]],4),"-","."))</f>
        <v>19.100000000000001</v>
      </c>
      <c r="E38" s="2" t="s">
        <v>638</v>
      </c>
      <c r="F38" s="4">
        <v>42373</v>
      </c>
      <c r="G38" s="4" t="s">
        <v>492</v>
      </c>
      <c r="H38" s="2">
        <v>1</v>
      </c>
    </row>
    <row r="39" spans="1:8" x14ac:dyDescent="0.3">
      <c r="A39" s="2" t="str">
        <f>_xlfn.CONCAT(fiche_version[[#This Row],[code]],"v",RIGHT(fiche_version[[#This Row],[version]],4))</f>
        <v>AGRI-UT-104v23-1</v>
      </c>
      <c r="B39" s="2" t="s">
        <v>61</v>
      </c>
      <c r="C39" s="2" t="s">
        <v>395</v>
      </c>
      <c r="D39" s="2">
        <f>_xlfn.NUMBERVALUE(SUBSTITUTE(RIGHT(fiche_version[[#This Row],[version]],4),"-","."))</f>
        <v>23.1</v>
      </c>
      <c r="E39" s="2" t="s">
        <v>642</v>
      </c>
      <c r="F39" s="4">
        <v>42005</v>
      </c>
      <c r="G39" s="4" t="s">
        <v>492</v>
      </c>
      <c r="H39" s="2">
        <v>1</v>
      </c>
    </row>
    <row r="40" spans="1:8" x14ac:dyDescent="0.3">
      <c r="A40" s="2" t="str">
        <f>_xlfn.CONCAT(fiche_version[[#This Row],[code]],"v",RIGHT(fiche_version[[#This Row],[version]],4))</f>
        <v>BAR-EN-101v14-1</v>
      </c>
      <c r="B40" s="2" t="s">
        <v>63</v>
      </c>
      <c r="C40" s="2" t="s">
        <v>383</v>
      </c>
      <c r="D40" s="2">
        <f>_xlfn.NUMBERVALUE(SUBSTITUTE(RIGHT(fiche_version[[#This Row],[version]],4),"-","."))</f>
        <v>14.1</v>
      </c>
      <c r="E40" s="2" t="s">
        <v>670</v>
      </c>
      <c r="F40" s="4">
        <v>42005</v>
      </c>
      <c r="G40" s="4">
        <v>43190</v>
      </c>
      <c r="H40" s="2">
        <v>1</v>
      </c>
    </row>
    <row r="41" spans="1:8" x14ac:dyDescent="0.3">
      <c r="A41" s="2" t="str">
        <f>_xlfn.CONCAT(fiche_version[[#This Row],[code]],"v",RIGHT(fiche_version[[#This Row],[version]],4))</f>
        <v>BAR-EN-101v27-2</v>
      </c>
      <c r="B41" s="2" t="s">
        <v>63</v>
      </c>
      <c r="C41" s="2" t="s">
        <v>389</v>
      </c>
      <c r="D41" s="2">
        <f>_xlfn.NUMBERVALUE(SUBSTITUTE(RIGHT(fiche_version[[#This Row],[version]],4),"-","."))</f>
        <v>27.2</v>
      </c>
      <c r="E41" s="2" t="s">
        <v>646</v>
      </c>
      <c r="F41" s="4">
        <v>43191</v>
      </c>
      <c r="G41" s="4">
        <v>44074</v>
      </c>
      <c r="H41" s="2">
        <v>2</v>
      </c>
    </row>
    <row r="42" spans="1:8" x14ac:dyDescent="0.3">
      <c r="A42" s="2" t="str">
        <f>_xlfn.CONCAT(fiche_version[[#This Row],[code]],"v",RIGHT(fiche_version[[#This Row],[version]],4))</f>
        <v>BAR-EN-101v33-3</v>
      </c>
      <c r="B42" s="2" t="s">
        <v>63</v>
      </c>
      <c r="C42" s="2" t="s">
        <v>434</v>
      </c>
      <c r="D42" s="2">
        <f>_xlfn.NUMBERVALUE(SUBSTITUTE(RIGHT(fiche_version[[#This Row],[version]],4),"-","."))</f>
        <v>33.299999999999997</v>
      </c>
      <c r="E42" s="2" t="s">
        <v>652</v>
      </c>
      <c r="F42" s="4">
        <v>44075</v>
      </c>
      <c r="G42" s="4">
        <v>44681</v>
      </c>
      <c r="H42" s="2">
        <v>3</v>
      </c>
    </row>
    <row r="43" spans="1:8" x14ac:dyDescent="0.3">
      <c r="A43" s="2" t="str">
        <f>_xlfn.CONCAT(fiche_version[[#This Row],[code]],"v",RIGHT(fiche_version[[#This Row],[version]],4))</f>
        <v>BAR-EN-101v39-4</v>
      </c>
      <c r="B43" s="2" t="s">
        <v>63</v>
      </c>
      <c r="C43" s="2" t="s">
        <v>435</v>
      </c>
      <c r="D43" s="2">
        <f>_xlfn.NUMBERVALUE(SUBSTITUTE(RIGHT(fiche_version[[#This Row],[version]],4),"-","."))</f>
        <v>39.4</v>
      </c>
      <c r="E43" s="2" t="s">
        <v>658</v>
      </c>
      <c r="F43" s="4">
        <v>44682</v>
      </c>
      <c r="G43" s="4">
        <v>45291</v>
      </c>
      <c r="H43" s="2">
        <v>4</v>
      </c>
    </row>
    <row r="44" spans="1:8" x14ac:dyDescent="0.3">
      <c r="A44" s="2" t="str">
        <f>_xlfn.CONCAT(fiche_version[[#This Row],[code]],"v",RIGHT(fiche_version[[#This Row],[version]],4))</f>
        <v>BAR-EN-101v54-5</v>
      </c>
      <c r="B44" s="2" t="s">
        <v>63</v>
      </c>
      <c r="C44" s="2" t="s">
        <v>684</v>
      </c>
      <c r="D44" s="2">
        <f>_xlfn.NUMBERVALUE(SUBSTITUTE(RIGHT(fiche_version[[#This Row],[version]],4),"-","."))</f>
        <v>54.5</v>
      </c>
      <c r="E44" s="2" t="s">
        <v>696</v>
      </c>
      <c r="F44" s="4">
        <v>45292</v>
      </c>
      <c r="G44" s="4">
        <v>46507</v>
      </c>
      <c r="H44" s="2">
        <v>5</v>
      </c>
    </row>
    <row r="45" spans="1:8" x14ac:dyDescent="0.3">
      <c r="A45" s="2" t="str">
        <f>_xlfn.CONCAT(fiche_version[[#This Row],[code]],"v",RIGHT(fiche_version[[#This Row],[version]],4))</f>
        <v>BAR-EN-102v14-1</v>
      </c>
      <c r="B45" s="2" t="s">
        <v>65</v>
      </c>
      <c r="C45" s="2" t="s">
        <v>383</v>
      </c>
      <c r="D45" s="2">
        <f>_xlfn.NUMBERVALUE(SUBSTITUTE(RIGHT(fiche_version[[#This Row],[version]],4),"-","."))</f>
        <v>14.1</v>
      </c>
      <c r="E45" s="2" t="s">
        <v>670</v>
      </c>
      <c r="F45" s="4">
        <v>42005</v>
      </c>
      <c r="G45" s="4">
        <v>44681</v>
      </c>
      <c r="H45" s="2">
        <v>1</v>
      </c>
    </row>
    <row r="46" spans="1:8" x14ac:dyDescent="0.3">
      <c r="A46" s="2" t="str">
        <f>_xlfn.CONCAT(fiche_version[[#This Row],[code]],"v",RIGHT(fiche_version[[#This Row],[version]],4))</f>
        <v>BAR-EN-102v39-2</v>
      </c>
      <c r="B46" s="2" t="s">
        <v>65</v>
      </c>
      <c r="C46" s="2" t="s">
        <v>436</v>
      </c>
      <c r="D46" s="2">
        <f>_xlfn.NUMBERVALUE(SUBSTITUTE(RIGHT(fiche_version[[#This Row],[version]],4),"-","."))</f>
        <v>39.200000000000003</v>
      </c>
      <c r="E46" s="2" t="s">
        <v>658</v>
      </c>
      <c r="F46" s="4">
        <v>44682</v>
      </c>
      <c r="G46" s="4" t="s">
        <v>492</v>
      </c>
      <c r="H46" s="2">
        <v>2</v>
      </c>
    </row>
    <row r="47" spans="1:8" x14ac:dyDescent="0.3">
      <c r="A47" s="2" t="str">
        <f>_xlfn.CONCAT(fiche_version[[#This Row],[code]],"v",RIGHT(fiche_version[[#This Row],[version]],4))</f>
        <v>BAR-EN-103v14-1</v>
      </c>
      <c r="B47" s="2" t="s">
        <v>67</v>
      </c>
      <c r="C47" s="2" t="s">
        <v>383</v>
      </c>
      <c r="D47" s="2">
        <f>_xlfn.NUMBERVALUE(SUBSTITUTE(RIGHT(fiche_version[[#This Row],[version]],4),"-","."))</f>
        <v>14.1</v>
      </c>
      <c r="E47" s="2" t="s">
        <v>670</v>
      </c>
      <c r="F47" s="4">
        <v>42005</v>
      </c>
      <c r="G47" s="4">
        <v>43555</v>
      </c>
      <c r="H47" s="2">
        <v>1</v>
      </c>
    </row>
    <row r="48" spans="1:8" x14ac:dyDescent="0.3">
      <c r="A48" s="2" t="str">
        <f>_xlfn.CONCAT(fiche_version[[#This Row],[code]],"v",RIGHT(fiche_version[[#This Row],[version]],4))</f>
        <v>BAR-EN-103v29-2</v>
      </c>
      <c r="B48" s="2" t="s">
        <v>67</v>
      </c>
      <c r="C48" s="2" t="s">
        <v>396</v>
      </c>
      <c r="D48" s="2">
        <f>_xlfn.NUMBERVALUE(SUBSTITUTE(RIGHT(fiche_version[[#This Row],[version]],4),"-","."))</f>
        <v>29.2</v>
      </c>
      <c r="E48" s="2" t="s">
        <v>648</v>
      </c>
      <c r="F48" s="4">
        <v>43556</v>
      </c>
      <c r="G48" s="4">
        <v>44074</v>
      </c>
      <c r="H48" s="2">
        <v>2</v>
      </c>
    </row>
    <row r="49" spans="1:8" x14ac:dyDescent="0.3">
      <c r="A49" s="2" t="str">
        <f>_xlfn.CONCAT(fiche_version[[#This Row],[code]],"v",RIGHT(fiche_version[[#This Row],[version]],4))</f>
        <v>BAR-EN-103v33-3</v>
      </c>
      <c r="B49" s="2" t="s">
        <v>67</v>
      </c>
      <c r="C49" s="2" t="s">
        <v>434</v>
      </c>
      <c r="D49" s="2">
        <f>_xlfn.NUMBERVALUE(SUBSTITUTE(RIGHT(fiche_version[[#This Row],[version]],4),"-","."))</f>
        <v>33.299999999999997</v>
      </c>
      <c r="E49" s="2" t="s">
        <v>652</v>
      </c>
      <c r="F49" s="4">
        <v>44075</v>
      </c>
      <c r="G49" s="4">
        <v>44115</v>
      </c>
      <c r="H49" s="2">
        <v>3</v>
      </c>
    </row>
    <row r="50" spans="1:8" x14ac:dyDescent="0.3">
      <c r="A50" s="2" t="str">
        <f>_xlfn.CONCAT(fiche_version[[#This Row],[code]],"v",RIGHT(fiche_version[[#This Row],[version]],4))</f>
        <v>BAR-EN-103v36-4</v>
      </c>
      <c r="B50" s="2" t="s">
        <v>67</v>
      </c>
      <c r="C50" s="2" t="s">
        <v>437</v>
      </c>
      <c r="D50" s="2">
        <f>_xlfn.NUMBERVALUE(SUBSTITUTE(RIGHT(fiche_version[[#This Row],[version]],4),"-","."))</f>
        <v>36.4</v>
      </c>
      <c r="E50" s="2" t="s">
        <v>655</v>
      </c>
      <c r="F50" s="4">
        <v>44116</v>
      </c>
      <c r="G50" s="4">
        <v>44681</v>
      </c>
      <c r="H50" s="2">
        <v>4</v>
      </c>
    </row>
    <row r="51" spans="1:8" x14ac:dyDescent="0.3">
      <c r="A51" s="2" t="str">
        <f>_xlfn.CONCAT(fiche_version[[#This Row],[code]],"v",RIGHT(fiche_version[[#This Row],[version]],4))</f>
        <v>BAR-EN-103v39-5</v>
      </c>
      <c r="B51" s="2" t="s">
        <v>67</v>
      </c>
      <c r="C51" s="2" t="s">
        <v>438</v>
      </c>
      <c r="D51" s="2">
        <f>_xlfn.NUMBERVALUE(SUBSTITUTE(RIGHT(fiche_version[[#This Row],[version]],4),"-","."))</f>
        <v>39.5</v>
      </c>
      <c r="E51" s="2" t="s">
        <v>658</v>
      </c>
      <c r="F51" s="4">
        <v>44682</v>
      </c>
      <c r="G51" s="4" t="s">
        <v>492</v>
      </c>
      <c r="H51" s="2">
        <v>5</v>
      </c>
    </row>
    <row r="52" spans="1:8" x14ac:dyDescent="0.3">
      <c r="A52" s="2" t="str">
        <f>_xlfn.CONCAT(fiche_version[[#This Row],[code]],"v",RIGHT(fiche_version[[#This Row],[version]],4))</f>
        <v>BAR-EN-104v14-1</v>
      </c>
      <c r="B52" s="2" t="s">
        <v>68</v>
      </c>
      <c r="C52" s="2" t="s">
        <v>383</v>
      </c>
      <c r="D52" s="2">
        <f>_xlfn.NUMBERVALUE(SUBSTITUTE(RIGHT(fiche_version[[#This Row],[version]],4),"-","."))</f>
        <v>14.1</v>
      </c>
      <c r="E52" s="2" t="s">
        <v>670</v>
      </c>
      <c r="F52" s="4">
        <v>42005</v>
      </c>
      <c r="G52" s="4">
        <v>45291</v>
      </c>
      <c r="H52" s="2">
        <v>1</v>
      </c>
    </row>
    <row r="53" spans="1:8" x14ac:dyDescent="0.3">
      <c r="A53" s="2" t="str">
        <f>_xlfn.CONCAT(fiche_version[[#This Row],[code]],"v",RIGHT(fiche_version[[#This Row],[version]],4))</f>
        <v>BAR-EN-104v54-2</v>
      </c>
      <c r="B53" s="2" t="s">
        <v>68</v>
      </c>
      <c r="C53" s="2" t="s">
        <v>682</v>
      </c>
      <c r="D53" s="2">
        <f>_xlfn.NUMBERVALUE(SUBSTITUTE(RIGHT(fiche_version[[#This Row],[version]],4),"-","."))</f>
        <v>54.2</v>
      </c>
      <c r="E53" s="2" t="s">
        <v>696</v>
      </c>
      <c r="F53" s="4">
        <v>45292</v>
      </c>
      <c r="G53" s="4">
        <v>46934</v>
      </c>
      <c r="H53" s="2">
        <v>2</v>
      </c>
    </row>
    <row r="54" spans="1:8" x14ac:dyDescent="0.3">
      <c r="A54" s="2" t="str">
        <f>_xlfn.CONCAT(fiche_version[[#This Row],[code]],"v",RIGHT(fiche_version[[#This Row],[version]],4))</f>
        <v>BAR-EN-105v14-1</v>
      </c>
      <c r="B54" s="2" t="s">
        <v>70</v>
      </c>
      <c r="C54" s="2" t="s">
        <v>383</v>
      </c>
      <c r="D54" s="2">
        <f>_xlfn.NUMBERVALUE(SUBSTITUTE(RIGHT(fiche_version[[#This Row],[version]],4),"-","."))</f>
        <v>14.1</v>
      </c>
      <c r="E54" s="2" t="s">
        <v>670</v>
      </c>
      <c r="F54" s="4">
        <v>42005</v>
      </c>
      <c r="G54" s="4">
        <v>44286</v>
      </c>
      <c r="H54" s="2">
        <v>1</v>
      </c>
    </row>
    <row r="55" spans="1:8" x14ac:dyDescent="0.3">
      <c r="A55" s="2" t="str">
        <f>_xlfn.CONCAT(fiche_version[[#This Row],[code]],"v",RIGHT(fiche_version[[#This Row],[version]],4))</f>
        <v>BAR-EN-105v37-2</v>
      </c>
      <c r="B55" s="2" t="s">
        <v>70</v>
      </c>
      <c r="C55" s="2" t="s">
        <v>439</v>
      </c>
      <c r="D55" s="2">
        <f>_xlfn.NUMBERVALUE(SUBSTITUTE(RIGHT(fiche_version[[#This Row],[version]],4),"-","."))</f>
        <v>37.200000000000003</v>
      </c>
      <c r="E55" s="2" t="s">
        <v>656</v>
      </c>
      <c r="F55" s="4">
        <v>44287</v>
      </c>
      <c r="G55" s="4">
        <v>44681</v>
      </c>
      <c r="H55" s="2">
        <v>2</v>
      </c>
    </row>
    <row r="56" spans="1:8" x14ac:dyDescent="0.3">
      <c r="A56" s="2" t="str">
        <f>_xlfn.CONCAT(fiche_version[[#This Row],[code]],"v",RIGHT(fiche_version[[#This Row],[version]],4))</f>
        <v>BAR-EN-105v39-3</v>
      </c>
      <c r="B56" s="2" t="s">
        <v>70</v>
      </c>
      <c r="C56" s="2" t="s">
        <v>440</v>
      </c>
      <c r="D56" s="2">
        <f>_xlfn.NUMBERVALUE(SUBSTITUTE(RIGHT(fiche_version[[#This Row],[version]],4),"-","."))</f>
        <v>39.299999999999997</v>
      </c>
      <c r="E56" s="2" t="s">
        <v>658</v>
      </c>
      <c r="F56" s="4">
        <v>44682</v>
      </c>
      <c r="G56" s="4" t="s">
        <v>492</v>
      </c>
      <c r="H56" s="2">
        <v>3</v>
      </c>
    </row>
    <row r="57" spans="1:8" x14ac:dyDescent="0.3">
      <c r="A57" s="2" t="str">
        <f>_xlfn.CONCAT(fiche_version[[#This Row],[code]],"v",RIGHT(fiche_version[[#This Row],[version]],4))</f>
        <v>BAR-EN-106v15-1</v>
      </c>
      <c r="B57" s="2" t="s">
        <v>71</v>
      </c>
      <c r="C57" s="2" t="s">
        <v>387</v>
      </c>
      <c r="D57" s="2">
        <f>_xlfn.NUMBERVALUE(SUBSTITUTE(RIGHT(fiche_version[[#This Row],[version]],4),"-","."))</f>
        <v>15.1</v>
      </c>
      <c r="E57" s="2" t="s">
        <v>634</v>
      </c>
      <c r="F57" s="4">
        <v>42005</v>
      </c>
      <c r="G57" s="4">
        <v>42281</v>
      </c>
      <c r="H57" s="2">
        <v>1</v>
      </c>
    </row>
    <row r="58" spans="1:8" x14ac:dyDescent="0.3">
      <c r="A58" s="2" t="str">
        <f>_xlfn.CONCAT(fiche_version[[#This Row],[code]],"v",RIGHT(fiche_version[[#This Row],[version]],4))</f>
        <v>BAR-EN-106v18-2</v>
      </c>
      <c r="B58" s="2" t="s">
        <v>71</v>
      </c>
      <c r="C58" s="2" t="s">
        <v>397</v>
      </c>
      <c r="D58" s="2">
        <f>_xlfn.NUMBERVALUE(SUBSTITUTE(RIGHT(fiche_version[[#This Row],[version]],4),"-","."))</f>
        <v>18.2</v>
      </c>
      <c r="E58" s="2" t="s">
        <v>637</v>
      </c>
      <c r="F58" s="4">
        <v>42282</v>
      </c>
      <c r="G58" s="4">
        <v>42441</v>
      </c>
      <c r="H58" s="2">
        <v>2</v>
      </c>
    </row>
    <row r="59" spans="1:8" x14ac:dyDescent="0.3">
      <c r="A59" s="2" t="str">
        <f>_xlfn.CONCAT(fiche_version[[#This Row],[code]],"v",RIGHT(fiche_version[[#This Row],[version]],4))</f>
        <v>BAR-EN-106v20-3</v>
      </c>
      <c r="B59" s="2" t="s">
        <v>71</v>
      </c>
      <c r="C59" s="2" t="s">
        <v>398</v>
      </c>
      <c r="D59" s="2">
        <f>_xlfn.NUMBERVALUE(SUBSTITUTE(RIGHT(fiche_version[[#This Row],[version]],4),"-","."))</f>
        <v>20.3</v>
      </c>
      <c r="E59" s="2" t="s">
        <v>639</v>
      </c>
      <c r="F59" s="4">
        <v>42442</v>
      </c>
      <c r="G59" s="4">
        <v>44074</v>
      </c>
      <c r="H59" s="2">
        <v>3</v>
      </c>
    </row>
    <row r="60" spans="1:8" x14ac:dyDescent="0.3">
      <c r="A60" s="2" t="str">
        <f>_xlfn.CONCAT(fiche_version[[#This Row],[code]],"v",RIGHT(fiche_version[[#This Row],[version]],4))</f>
        <v>BAR-EN-106v33-4</v>
      </c>
      <c r="B60" s="2" t="s">
        <v>71</v>
      </c>
      <c r="C60" s="2" t="s">
        <v>441</v>
      </c>
      <c r="D60" s="2">
        <f>_xlfn.NUMBERVALUE(SUBSTITUTE(RIGHT(fiche_version[[#This Row],[version]],4),"-","."))</f>
        <v>33.4</v>
      </c>
      <c r="E60" s="2" t="s">
        <v>652</v>
      </c>
      <c r="F60" s="4">
        <v>44075</v>
      </c>
      <c r="G60" s="4" t="s">
        <v>492</v>
      </c>
      <c r="H60" s="2">
        <v>4</v>
      </c>
    </row>
    <row r="61" spans="1:8" x14ac:dyDescent="0.3">
      <c r="A61" s="2" t="str">
        <f>_xlfn.CONCAT(fiche_version[[#This Row],[code]],"v",RIGHT(fiche_version[[#This Row],[version]],4))</f>
        <v>BAR-EN-107v15-1</v>
      </c>
      <c r="B61" s="2" t="s">
        <v>73</v>
      </c>
      <c r="C61" s="2" t="s">
        <v>387</v>
      </c>
      <c r="D61" s="2">
        <f>_xlfn.NUMBERVALUE(SUBSTITUTE(RIGHT(fiche_version[[#This Row],[version]],4),"-","."))</f>
        <v>15.1</v>
      </c>
      <c r="E61" s="2" t="s">
        <v>634</v>
      </c>
      <c r="F61" s="4">
        <v>42005</v>
      </c>
      <c r="G61" s="4">
        <v>42281</v>
      </c>
      <c r="H61" s="2">
        <v>1</v>
      </c>
    </row>
    <row r="62" spans="1:8" x14ac:dyDescent="0.3">
      <c r="A62" s="2" t="str">
        <f>_xlfn.CONCAT(fiche_version[[#This Row],[code]],"v",RIGHT(fiche_version[[#This Row],[version]],4))</f>
        <v>BAR-EN-107v18-2</v>
      </c>
      <c r="B62" s="2" t="s">
        <v>73</v>
      </c>
      <c r="C62" s="2" t="s">
        <v>397</v>
      </c>
      <c r="D62" s="2">
        <f>_xlfn.NUMBERVALUE(SUBSTITUTE(RIGHT(fiche_version[[#This Row],[version]],4),"-","."))</f>
        <v>18.2</v>
      </c>
      <c r="E62" s="2" t="s">
        <v>637</v>
      </c>
      <c r="F62" s="4">
        <v>42282</v>
      </c>
      <c r="G62" s="4">
        <v>42441</v>
      </c>
      <c r="H62" s="2">
        <v>2</v>
      </c>
    </row>
    <row r="63" spans="1:8" x14ac:dyDescent="0.3">
      <c r="A63" s="2" t="str">
        <f>_xlfn.CONCAT(fiche_version[[#This Row],[code]],"v",RIGHT(fiche_version[[#This Row],[version]],4))</f>
        <v>BAR-EN-107v20-3</v>
      </c>
      <c r="B63" s="2" t="s">
        <v>73</v>
      </c>
      <c r="C63" s="2" t="s">
        <v>398</v>
      </c>
      <c r="D63" s="2">
        <f>_xlfn.NUMBERVALUE(SUBSTITUTE(RIGHT(fiche_version[[#This Row],[version]],4),"-","."))</f>
        <v>20.3</v>
      </c>
      <c r="E63" s="2" t="s">
        <v>639</v>
      </c>
      <c r="F63" s="4">
        <v>42442</v>
      </c>
      <c r="G63" s="4" t="s">
        <v>492</v>
      </c>
      <c r="H63" s="2">
        <v>3</v>
      </c>
    </row>
    <row r="64" spans="1:8" x14ac:dyDescent="0.3">
      <c r="A64" s="2" t="str">
        <f>_xlfn.CONCAT(fiche_version[[#This Row],[code]],"v",RIGHT(fiche_version[[#This Row],[version]],4))</f>
        <v>BAR-EN-108v14-1</v>
      </c>
      <c r="B64" s="2" t="s">
        <v>75</v>
      </c>
      <c r="C64" s="2" t="s">
        <v>383</v>
      </c>
      <c r="D64" s="2">
        <f>_xlfn.NUMBERVALUE(SUBSTITUTE(RIGHT(fiche_version[[#This Row],[version]],4),"-","."))</f>
        <v>14.1</v>
      </c>
      <c r="E64" s="2" t="s">
        <v>670</v>
      </c>
      <c r="F64" s="4">
        <v>42005</v>
      </c>
      <c r="G64" s="4">
        <v>44286</v>
      </c>
      <c r="H64" s="2">
        <v>1</v>
      </c>
    </row>
    <row r="65" spans="1:8" x14ac:dyDescent="0.3">
      <c r="A65" s="2" t="str">
        <f>_xlfn.CONCAT(fiche_version[[#This Row],[code]],"v",RIGHT(fiche_version[[#This Row],[version]],4))</f>
        <v>BAR-EN-108v37-2</v>
      </c>
      <c r="B65" s="2" t="s">
        <v>75</v>
      </c>
      <c r="C65" s="2" t="s">
        <v>439</v>
      </c>
      <c r="D65" s="2">
        <f>_xlfn.NUMBERVALUE(SUBSTITUTE(RIGHT(fiche_version[[#This Row],[version]],4),"-","."))</f>
        <v>37.200000000000003</v>
      </c>
      <c r="E65" s="2" t="s">
        <v>656</v>
      </c>
      <c r="F65" s="4">
        <v>44287</v>
      </c>
      <c r="G65" s="4">
        <v>45291</v>
      </c>
      <c r="H65" s="2">
        <v>2</v>
      </c>
    </row>
    <row r="66" spans="1:8" x14ac:dyDescent="0.3">
      <c r="A66" s="2" t="str">
        <f>_xlfn.CONCAT(fiche_version[[#This Row],[code]],"v",RIGHT(fiche_version[[#This Row],[version]],4))</f>
        <v>BAR-EN-108v54-3</v>
      </c>
      <c r="B66" s="2" t="s">
        <v>75</v>
      </c>
      <c r="C66" s="2" t="s">
        <v>683</v>
      </c>
      <c r="D66" s="2">
        <f>_xlfn.NUMBERVALUE(SUBSTITUTE(RIGHT(fiche_version[[#This Row],[version]],4),"-","."))</f>
        <v>54.3</v>
      </c>
      <c r="E66" s="2" t="s">
        <v>696</v>
      </c>
      <c r="F66" s="4">
        <v>45292</v>
      </c>
      <c r="G66" s="4">
        <v>46934</v>
      </c>
      <c r="H66" s="2">
        <v>3</v>
      </c>
    </row>
    <row r="67" spans="1:8" x14ac:dyDescent="0.3">
      <c r="A67" s="2" t="str">
        <f>_xlfn.CONCAT(fiche_version[[#This Row],[code]],"v",RIGHT(fiche_version[[#This Row],[version]],4))</f>
        <v>BAR-EN-109v24-1</v>
      </c>
      <c r="B67" s="2" t="s">
        <v>76</v>
      </c>
      <c r="C67" s="2" t="s">
        <v>399</v>
      </c>
      <c r="D67" s="2">
        <f>_xlfn.NUMBERVALUE(SUBSTITUTE(RIGHT(fiche_version[[#This Row],[version]],4),"-","."))</f>
        <v>24.1</v>
      </c>
      <c r="E67" s="2" t="s">
        <v>643</v>
      </c>
      <c r="F67" s="4">
        <v>42727</v>
      </c>
      <c r="G67" s="4" t="s">
        <v>492</v>
      </c>
      <c r="H67" s="2">
        <v>1</v>
      </c>
    </row>
    <row r="68" spans="1:8" s="1" customFormat="1" x14ac:dyDescent="0.3">
      <c r="A68" s="2" t="str">
        <f>_xlfn.CONCAT(fiche_version[[#This Row],[code]],"v",RIGHT(fiche_version[[#This Row],[version]],4))</f>
        <v>BAR-EN-110v35-1</v>
      </c>
      <c r="B68" s="2" t="s">
        <v>77</v>
      </c>
      <c r="C68" s="2" t="s">
        <v>400</v>
      </c>
      <c r="D68" s="2">
        <f>_xlfn.NUMBERVALUE(SUBSTITUTE(RIGHT(fiche_version[[#This Row],[version]],4),"-","."))</f>
        <v>35.1</v>
      </c>
      <c r="E68" s="2" t="s">
        <v>654</v>
      </c>
      <c r="F68" s="4">
        <v>44046</v>
      </c>
      <c r="G68" s="4" t="s">
        <v>492</v>
      </c>
      <c r="H68" s="2">
        <v>1</v>
      </c>
    </row>
    <row r="69" spans="1:8" x14ac:dyDescent="0.3">
      <c r="A69" s="2" t="str">
        <f>_xlfn.CONCAT(fiche_version[[#This Row],[code]],"v",RIGHT(fiche_version[[#This Row],[version]],4))</f>
        <v>BAR-EQ-101v14-1</v>
      </c>
      <c r="B69" s="2" t="s">
        <v>79</v>
      </c>
      <c r="C69" s="2" t="s">
        <v>383</v>
      </c>
      <c r="D69" s="2">
        <f>_xlfn.NUMBERVALUE(SUBSTITUTE(RIGHT(fiche_version[[#This Row],[version]],4),"-","."))</f>
        <v>14.1</v>
      </c>
      <c r="E69" s="2" t="s">
        <v>670</v>
      </c>
      <c r="F69" s="4">
        <v>42005</v>
      </c>
      <c r="G69" s="4">
        <v>43008</v>
      </c>
      <c r="H69" s="2">
        <v>1</v>
      </c>
    </row>
    <row r="70" spans="1:8" s="1" customFormat="1" x14ac:dyDescent="0.3">
      <c r="A70" s="2" t="str">
        <f>_xlfn.CONCAT(fiche_version[[#This Row],[code]],"v",RIGHT(fiche_version[[#This Row],[version]],4))</f>
        <v>BAR-EQ-102v15-1</v>
      </c>
      <c r="B70" s="2" t="s">
        <v>81</v>
      </c>
      <c r="C70" s="2" t="s">
        <v>387</v>
      </c>
      <c r="D70" s="2">
        <f>_xlfn.NUMBERVALUE(SUBSTITUTE(RIGHT(fiche_version[[#This Row],[version]],4),"-","."))</f>
        <v>15.1</v>
      </c>
      <c r="E70" s="2" t="s">
        <v>634</v>
      </c>
      <c r="F70" s="4">
        <v>42005</v>
      </c>
      <c r="G70" s="4">
        <v>44804</v>
      </c>
      <c r="H70" s="2">
        <v>1</v>
      </c>
    </row>
    <row r="71" spans="1:8" x14ac:dyDescent="0.3">
      <c r="A71" s="2" t="str">
        <f>_xlfn.CONCAT(fiche_version[[#This Row],[code]],"v",RIGHT(fiche_version[[#This Row],[version]],4))</f>
        <v>BAR-EQ-103v15-1</v>
      </c>
      <c r="B71" s="2" t="s">
        <v>83</v>
      </c>
      <c r="C71" s="2" t="s">
        <v>387</v>
      </c>
      <c r="D71" s="2">
        <f>_xlfn.NUMBERVALUE(SUBSTITUTE(RIGHT(fiche_version[[#This Row],[version]],4),"-","."))</f>
        <v>15.1</v>
      </c>
      <c r="E71" s="2" t="s">
        <v>634</v>
      </c>
      <c r="F71" s="4">
        <v>42005</v>
      </c>
      <c r="G71" s="4">
        <v>44804</v>
      </c>
      <c r="H71" s="2">
        <v>1</v>
      </c>
    </row>
    <row r="72" spans="1:8" s="1" customFormat="1" x14ac:dyDescent="0.3">
      <c r="A72" s="2" t="str">
        <f>_xlfn.CONCAT(fiche_version[[#This Row],[code]],"v",RIGHT(fiche_version[[#This Row],[version]],4))</f>
        <v>BAR-EQ-110v15-1</v>
      </c>
      <c r="B72" s="2" t="s">
        <v>85</v>
      </c>
      <c r="C72" s="2" t="s">
        <v>387</v>
      </c>
      <c r="D72" s="2">
        <f>_xlfn.NUMBERVALUE(SUBSTITUTE(RIGHT(fiche_version[[#This Row],[version]],4),"-","."))</f>
        <v>15.1</v>
      </c>
      <c r="E72" s="2" t="s">
        <v>634</v>
      </c>
      <c r="F72" s="4">
        <v>42005</v>
      </c>
      <c r="G72" s="4" t="s">
        <v>492</v>
      </c>
      <c r="H72" s="2">
        <v>1</v>
      </c>
    </row>
    <row r="73" spans="1:8" x14ac:dyDescent="0.3">
      <c r="A73" s="2" t="str">
        <f>_xlfn.CONCAT(fiche_version[[#This Row],[code]],"v",RIGHT(fiche_version[[#This Row],[version]],4))</f>
        <v>BAR-EQ-111v14-1</v>
      </c>
      <c r="B73" s="2" t="s">
        <v>86</v>
      </c>
      <c r="C73" s="2" t="s">
        <v>383</v>
      </c>
      <c r="D73" s="2">
        <f>_xlfn.NUMBERVALUE(SUBSTITUTE(RIGHT(fiche_version[[#This Row],[version]],4),"-","."))</f>
        <v>14.1</v>
      </c>
      <c r="E73" s="2" t="s">
        <v>670</v>
      </c>
      <c r="F73" s="4">
        <v>42005</v>
      </c>
      <c r="G73" s="4">
        <v>42551</v>
      </c>
      <c r="H73" s="2">
        <v>1</v>
      </c>
    </row>
    <row r="74" spans="1:8" x14ac:dyDescent="0.3">
      <c r="A74" s="2" t="str">
        <f>_xlfn.CONCAT(fiche_version[[#This Row],[code]],"v",RIGHT(fiche_version[[#This Row],[version]],4))</f>
        <v>BAR-EQ-111v21-2</v>
      </c>
      <c r="B74" s="2" t="s">
        <v>86</v>
      </c>
      <c r="C74" s="2" t="s">
        <v>401</v>
      </c>
      <c r="D74" s="2">
        <f>_xlfn.NUMBERVALUE(SUBSTITUTE(RIGHT(fiche_version[[#This Row],[version]],4),"-","."))</f>
        <v>21.2</v>
      </c>
      <c r="E74" s="2" t="s">
        <v>640</v>
      </c>
      <c r="F74" s="4">
        <v>42552</v>
      </c>
      <c r="G74" s="4">
        <v>43008</v>
      </c>
      <c r="H74" s="2">
        <v>2</v>
      </c>
    </row>
    <row r="75" spans="1:8" x14ac:dyDescent="0.3">
      <c r="A75" s="2" t="str">
        <f>_xlfn.CONCAT(fiche_version[[#This Row],[code]],"v",RIGHT(fiche_version[[#This Row],[version]],4))</f>
        <v>BAR-EQ-111v26-3</v>
      </c>
      <c r="B75" s="2" t="s">
        <v>86</v>
      </c>
      <c r="C75" s="2" t="s">
        <v>402</v>
      </c>
      <c r="D75" s="2">
        <f>_xlfn.NUMBERVALUE(SUBSTITUTE(RIGHT(fiche_version[[#This Row],[version]],4),"-","."))</f>
        <v>26.3</v>
      </c>
      <c r="E75" s="2" t="s">
        <v>645</v>
      </c>
      <c r="F75" s="4">
        <v>43009</v>
      </c>
      <c r="G75" s="4">
        <v>44651</v>
      </c>
      <c r="H75" s="2">
        <v>3</v>
      </c>
    </row>
    <row r="76" spans="1:8" x14ac:dyDescent="0.3">
      <c r="A76" s="2" t="str">
        <f>_xlfn.CONCAT(fiche_version[[#This Row],[code]],"v",RIGHT(fiche_version[[#This Row],[version]],4))</f>
        <v>BAR-EQ-112v14-1</v>
      </c>
      <c r="B76" s="2" t="s">
        <v>88</v>
      </c>
      <c r="C76" s="2" t="s">
        <v>383</v>
      </c>
      <c r="D76" s="2">
        <f>_xlfn.NUMBERVALUE(SUBSTITUTE(RIGHT(fiche_version[[#This Row],[version]],4),"-","."))</f>
        <v>14.1</v>
      </c>
      <c r="E76" s="2" t="s">
        <v>670</v>
      </c>
      <c r="F76" s="4">
        <v>42005</v>
      </c>
      <c r="G76" s="4">
        <v>42004</v>
      </c>
      <c r="H76" s="2">
        <v>1</v>
      </c>
    </row>
    <row r="77" spans="1:8" x14ac:dyDescent="0.3">
      <c r="A77" s="2" t="str">
        <f>_xlfn.CONCAT(fiche_version[[#This Row],[code]],"v",RIGHT(fiche_version[[#This Row],[version]],4))</f>
        <v>BAR-EQ-112v15-2</v>
      </c>
      <c r="B77" s="2" t="s">
        <v>88</v>
      </c>
      <c r="C77" s="2" t="s">
        <v>403</v>
      </c>
      <c r="D77" s="2">
        <f>_xlfn.NUMBERVALUE(SUBSTITUTE(RIGHT(fiche_version[[#This Row],[version]],4),"-","."))</f>
        <v>15.2</v>
      </c>
      <c r="E77" s="2" t="s">
        <v>702</v>
      </c>
      <c r="F77" s="4">
        <v>42005</v>
      </c>
      <c r="G77" s="4">
        <v>42490</v>
      </c>
      <c r="H77" s="2">
        <v>2</v>
      </c>
    </row>
    <row r="78" spans="1:8" x14ac:dyDescent="0.3">
      <c r="A78" s="2" t="str">
        <f>_xlfn.CONCAT(fiche_version[[#This Row],[code]],"v",RIGHT(fiche_version[[#This Row],[version]],4))</f>
        <v>BAR-EQ-113v17-1</v>
      </c>
      <c r="B78" s="2" t="s">
        <v>90</v>
      </c>
      <c r="C78" s="2" t="s">
        <v>392</v>
      </c>
      <c r="D78" s="2">
        <f>_xlfn.NUMBERVALUE(SUBSTITUTE(RIGHT(fiche_version[[#This Row],[version]],4),"-","."))</f>
        <v>17.100000000000001</v>
      </c>
      <c r="E78" s="2" t="s">
        <v>636</v>
      </c>
      <c r="F78" s="4">
        <v>42005</v>
      </c>
      <c r="G78" s="4">
        <v>43465</v>
      </c>
      <c r="H78" s="2">
        <v>1</v>
      </c>
    </row>
    <row r="79" spans="1:8" x14ac:dyDescent="0.3">
      <c r="A79" s="2" t="str">
        <f>_xlfn.CONCAT(fiche_version[[#This Row],[code]],"v",RIGHT(fiche_version[[#This Row],[version]],4))</f>
        <v>BAR-EQ-114v17-1</v>
      </c>
      <c r="B79" s="2" t="s">
        <v>92</v>
      </c>
      <c r="C79" s="2" t="s">
        <v>392</v>
      </c>
      <c r="D79" s="2">
        <f>_xlfn.NUMBERVALUE(SUBSTITUTE(RIGHT(fiche_version[[#This Row],[version]],4),"-","."))</f>
        <v>17.100000000000001</v>
      </c>
      <c r="E79" s="2" t="s">
        <v>636</v>
      </c>
      <c r="F79" s="4">
        <v>42005</v>
      </c>
      <c r="G79" s="4">
        <v>43465</v>
      </c>
      <c r="H79" s="2">
        <v>1</v>
      </c>
    </row>
    <row r="80" spans="1:8" x14ac:dyDescent="0.3">
      <c r="A80" s="2" t="str">
        <f>_xlfn.CONCAT(fiche_version[[#This Row],[code]],"v",RIGHT(fiche_version[[#This Row],[version]],4))</f>
        <v>BAR-EQ-115v28-1</v>
      </c>
      <c r="B80" s="2" t="s">
        <v>93</v>
      </c>
      <c r="C80" s="2" t="s">
        <v>384</v>
      </c>
      <c r="D80" s="2">
        <f>_xlfn.NUMBERVALUE(SUBSTITUTE(RIGHT(fiche_version[[#This Row],[version]],4),"-","."))</f>
        <v>28.1</v>
      </c>
      <c r="E80" s="2" t="s">
        <v>647</v>
      </c>
      <c r="F80" s="4">
        <v>43466</v>
      </c>
      <c r="G80" s="4" t="s">
        <v>492</v>
      </c>
      <c r="H80" s="2">
        <v>1</v>
      </c>
    </row>
    <row r="81" spans="1:8" x14ac:dyDescent="0.3">
      <c r="A81" s="2" t="str">
        <f>_xlfn.CONCAT(fiche_version[[#This Row],[code]],"v",RIGHT(fiche_version[[#This Row],[version]],4))</f>
        <v>BAR-SE-104v19-1</v>
      </c>
      <c r="B81" s="2" t="s">
        <v>95</v>
      </c>
      <c r="C81" s="2" t="s">
        <v>386</v>
      </c>
      <c r="D81" s="2">
        <f>_xlfn.NUMBERVALUE(SUBSTITUTE(RIGHT(fiche_version[[#This Row],[version]],4),"-","."))</f>
        <v>19.100000000000001</v>
      </c>
      <c r="E81" s="2" t="s">
        <v>638</v>
      </c>
      <c r="F81" s="4">
        <v>42373</v>
      </c>
      <c r="G81" s="4" t="s">
        <v>492</v>
      </c>
      <c r="H81" s="2">
        <v>1</v>
      </c>
    </row>
    <row r="82" spans="1:8" x14ac:dyDescent="0.3">
      <c r="A82" s="2" t="str">
        <f>_xlfn.CONCAT(fiche_version[[#This Row],[code]],"v",RIGHT(fiche_version[[#This Row],[version]],4))</f>
        <v>BAR-SE-105v28-1</v>
      </c>
      <c r="B82" s="2" t="s">
        <v>96</v>
      </c>
      <c r="C82" s="2" t="s">
        <v>384</v>
      </c>
      <c r="D82" s="2">
        <f>_xlfn.NUMBERVALUE(SUBSTITUTE(RIGHT(fiche_version[[#This Row],[version]],4),"-","."))</f>
        <v>28.1</v>
      </c>
      <c r="E82" s="2" t="s">
        <v>647</v>
      </c>
      <c r="F82" s="4">
        <v>43453</v>
      </c>
      <c r="G82" s="4" t="s">
        <v>492</v>
      </c>
      <c r="H82" s="2">
        <v>1</v>
      </c>
    </row>
    <row r="83" spans="1:8" x14ac:dyDescent="0.3">
      <c r="A83" s="2" t="str">
        <f>_xlfn.CONCAT(fiche_version[[#This Row],[code]],"v",RIGHT(fiche_version[[#This Row],[version]],4))</f>
        <v>BAR-SE-106v32-1</v>
      </c>
      <c r="B83" s="2" t="s">
        <v>699</v>
      </c>
      <c r="C83" s="2" t="s">
        <v>385</v>
      </c>
      <c r="D83" s="2">
        <f>_xlfn.NUMBERVALUE(SUBSTITUTE(RIGHT(fiche_version[[#This Row],[version]],4),"-","."))</f>
        <v>32.1</v>
      </c>
      <c r="E83" s="2" t="s">
        <v>651</v>
      </c>
      <c r="F83" s="4">
        <v>43922</v>
      </c>
      <c r="G83" s="4" t="s">
        <v>492</v>
      </c>
      <c r="H83" s="2">
        <v>1</v>
      </c>
    </row>
    <row r="84" spans="1:8" x14ac:dyDescent="0.3">
      <c r="A84" s="2" t="str">
        <f>_xlfn.CONCAT(fiche_version[[#This Row],[code]],"v",RIGHT(fiche_version[[#This Row],[version]],4))</f>
        <v>BAR-SE-107v37-1</v>
      </c>
      <c r="B84" s="2" t="s">
        <v>97</v>
      </c>
      <c r="C84" s="2" t="s">
        <v>404</v>
      </c>
      <c r="D84" s="2">
        <f>_xlfn.NUMBERVALUE(SUBSTITUTE(RIGHT(fiche_version[[#This Row],[version]],4),"-","."))</f>
        <v>37.1</v>
      </c>
      <c r="E84" s="2" t="s">
        <v>656</v>
      </c>
      <c r="F84" s="4">
        <v>44196</v>
      </c>
      <c r="G84" s="4" t="s">
        <v>492</v>
      </c>
      <c r="H84" s="2">
        <v>1</v>
      </c>
    </row>
    <row r="85" spans="1:8" x14ac:dyDescent="0.3">
      <c r="A85" s="2" t="str">
        <f>_xlfn.CONCAT(fiche_version[[#This Row],[code]],"v",RIGHT(fiche_version[[#This Row],[version]],4))</f>
        <v>BAR-SE-108v48-1</v>
      </c>
      <c r="B85" s="2" t="s">
        <v>405</v>
      </c>
      <c r="C85" s="2" t="s">
        <v>442</v>
      </c>
      <c r="D85" s="2">
        <f>_xlfn.NUMBERVALUE(SUBSTITUTE(RIGHT(fiche_version[[#This Row],[version]],4),"-","."))</f>
        <v>48.1</v>
      </c>
      <c r="E85" s="2" t="s">
        <v>666</v>
      </c>
      <c r="F85" s="4">
        <v>44848</v>
      </c>
      <c r="G85" s="4" t="s">
        <v>492</v>
      </c>
      <c r="H85" s="2">
        <v>1</v>
      </c>
    </row>
    <row r="86" spans="1:8" s="1" customFormat="1" x14ac:dyDescent="0.3">
      <c r="A86" s="2" t="str">
        <f>_xlfn.CONCAT(fiche_version[[#This Row],[code]],"v",RIGHT(fiche_version[[#This Row],[version]],4))</f>
        <v>BAR-SE-109v54-1</v>
      </c>
      <c r="B86" s="2" t="s">
        <v>677</v>
      </c>
      <c r="C86" s="2" t="s">
        <v>685</v>
      </c>
      <c r="D86" s="2">
        <f>_xlfn.NUMBERVALUE(SUBSTITUTE(RIGHT(fiche_version[[#This Row],[version]],4),"-","."))</f>
        <v>54.1</v>
      </c>
      <c r="E86" s="2" t="s">
        <v>696</v>
      </c>
      <c r="F86" s="4">
        <v>45199</v>
      </c>
      <c r="G86" s="4" t="s">
        <v>492</v>
      </c>
      <c r="H86" s="2">
        <v>1</v>
      </c>
    </row>
    <row r="87" spans="1:8" x14ac:dyDescent="0.3">
      <c r="A87" s="2" t="str">
        <f>_xlfn.CONCAT(fiche_version[[#This Row],[code]],"v",RIGHT(fiche_version[[#This Row],[version]],4))</f>
        <v>BAR-TH-101v17-1</v>
      </c>
      <c r="B87" s="2" t="s">
        <v>98</v>
      </c>
      <c r="C87" s="2" t="s">
        <v>392</v>
      </c>
      <c r="D87" s="2">
        <f>_xlfn.NUMBERVALUE(SUBSTITUTE(RIGHT(fiche_version[[#This Row],[version]],4),"-","."))</f>
        <v>17.100000000000001</v>
      </c>
      <c r="E87" s="2" t="s">
        <v>636</v>
      </c>
      <c r="F87" s="4">
        <v>42005</v>
      </c>
      <c r="G87" s="4" t="s">
        <v>492</v>
      </c>
      <c r="H87" s="2">
        <v>1</v>
      </c>
    </row>
    <row r="88" spans="1:8" x14ac:dyDescent="0.3">
      <c r="A88" s="2" t="str">
        <f>_xlfn.CONCAT(fiche_version[[#This Row],[code]],"v",RIGHT(fiche_version[[#This Row],[version]],4))</f>
        <v>BAR-TH-102v17-1</v>
      </c>
      <c r="B88" s="2" t="s">
        <v>99</v>
      </c>
      <c r="C88" s="2" t="s">
        <v>392</v>
      </c>
      <c r="D88" s="2">
        <f>_xlfn.NUMBERVALUE(SUBSTITUTE(RIGHT(fiche_version[[#This Row],[version]],4),"-","."))</f>
        <v>17.100000000000001</v>
      </c>
      <c r="E88" s="2" t="s">
        <v>636</v>
      </c>
      <c r="F88" s="4">
        <v>42005</v>
      </c>
      <c r="G88" s="4" t="s">
        <v>492</v>
      </c>
      <c r="H88" s="2">
        <v>1</v>
      </c>
    </row>
    <row r="89" spans="1:8" x14ac:dyDescent="0.3">
      <c r="A89" s="2" t="str">
        <f>_xlfn.CONCAT(fiche_version[[#This Row],[code]],"v",RIGHT(fiche_version[[#This Row],[version]],4))</f>
        <v>BAR-TH-104v14-1</v>
      </c>
      <c r="B89" s="2" t="s">
        <v>100</v>
      </c>
      <c r="C89" s="2" t="s">
        <v>383</v>
      </c>
      <c r="D89" s="2">
        <f>_xlfn.NUMBERVALUE(SUBSTITUTE(RIGHT(fiche_version[[#This Row],[version]],4),"-","."))</f>
        <v>14.1</v>
      </c>
      <c r="E89" s="2" t="s">
        <v>670</v>
      </c>
      <c r="F89" s="4">
        <v>42005</v>
      </c>
      <c r="G89" s="4">
        <v>42766</v>
      </c>
      <c r="H89" s="2">
        <v>1</v>
      </c>
    </row>
    <row r="90" spans="1:8" x14ac:dyDescent="0.3">
      <c r="A90" s="2" t="str">
        <f>_xlfn.CONCAT(fiche_version[[#This Row],[code]],"v",RIGHT(fiche_version[[#This Row],[version]],4))</f>
        <v>BAR-TH-104v23-2</v>
      </c>
      <c r="B90" s="2" t="s">
        <v>100</v>
      </c>
      <c r="C90" s="2" t="s">
        <v>406</v>
      </c>
      <c r="D90" s="2">
        <f>_xlfn.NUMBERVALUE(SUBSTITUTE(RIGHT(fiche_version[[#This Row],[version]],4),"-","."))</f>
        <v>23.2</v>
      </c>
      <c r="E90" s="2" t="s">
        <v>704</v>
      </c>
      <c r="F90" s="4">
        <v>42767</v>
      </c>
      <c r="G90" s="4">
        <v>44651</v>
      </c>
      <c r="H90" s="2">
        <v>2</v>
      </c>
    </row>
    <row r="91" spans="1:8" x14ac:dyDescent="0.3">
      <c r="A91" s="2" t="str">
        <f>_xlfn.CONCAT(fiche_version[[#This Row],[code]],"v",RIGHT(fiche_version[[#This Row],[version]],4))</f>
        <v>BAR-TH-104v41-3</v>
      </c>
      <c r="B91" s="2" t="s">
        <v>100</v>
      </c>
      <c r="C91" s="2" t="s">
        <v>443</v>
      </c>
      <c r="D91" s="2">
        <f>_xlfn.NUMBERVALUE(SUBSTITUTE(RIGHT(fiche_version[[#This Row],[version]],4),"-","."))</f>
        <v>41.3</v>
      </c>
      <c r="E91" s="2" t="s">
        <v>659</v>
      </c>
      <c r="F91" s="4">
        <v>44652</v>
      </c>
      <c r="G91" s="4">
        <v>45291</v>
      </c>
      <c r="H91" s="2">
        <v>3</v>
      </c>
    </row>
    <row r="92" spans="1:8" x14ac:dyDescent="0.3">
      <c r="A92" s="2" t="str">
        <f>_xlfn.CONCAT(fiche_version[[#This Row],[code]],"v",RIGHT(fiche_version[[#This Row],[version]],4))</f>
        <v>BAR-TH-106v14-1</v>
      </c>
      <c r="B92" s="2" t="s">
        <v>101</v>
      </c>
      <c r="C92" s="2" t="s">
        <v>383</v>
      </c>
      <c r="D92" s="2">
        <f>_xlfn.NUMBERVALUE(SUBSTITUTE(RIGHT(fiche_version[[#This Row],[version]],4),"-","."))</f>
        <v>14.1</v>
      </c>
      <c r="E92" s="2" t="s">
        <v>670</v>
      </c>
      <c r="F92" s="4">
        <v>42005</v>
      </c>
      <c r="G92" s="4">
        <v>42766</v>
      </c>
      <c r="H92" s="2">
        <v>1</v>
      </c>
    </row>
    <row r="93" spans="1:8" x14ac:dyDescent="0.3">
      <c r="A93" s="2" t="str">
        <f>_xlfn.CONCAT(fiche_version[[#This Row],[code]],"v",RIGHT(fiche_version[[#This Row],[version]],4))</f>
        <v>BAR-TH-106v23-2</v>
      </c>
      <c r="B93" s="2" t="s">
        <v>101</v>
      </c>
      <c r="C93" s="2" t="s">
        <v>406</v>
      </c>
      <c r="D93" s="2">
        <f>_xlfn.NUMBERVALUE(SUBSTITUTE(RIGHT(fiche_version[[#This Row],[version]],4),"-","."))</f>
        <v>23.2</v>
      </c>
      <c r="E93" s="2" t="s">
        <v>704</v>
      </c>
      <c r="F93" s="4">
        <v>42767</v>
      </c>
      <c r="G93" s="4">
        <v>45291</v>
      </c>
      <c r="H93" s="2">
        <v>2</v>
      </c>
    </row>
    <row r="94" spans="1:8" x14ac:dyDescent="0.3">
      <c r="A94" s="2" t="str">
        <f>_xlfn.CONCAT(fiche_version[[#This Row],[code]],"v",RIGHT(fiche_version[[#This Row],[version]],4))</f>
        <v>BAR-TH-107-SEv14-1</v>
      </c>
      <c r="B94" s="2" t="s">
        <v>103</v>
      </c>
      <c r="C94" s="2" t="s">
        <v>383</v>
      </c>
      <c r="D94" s="2">
        <f>_xlfn.NUMBERVALUE(SUBSTITUTE(RIGHT(fiche_version[[#This Row],[version]],4),"-","."))</f>
        <v>14.1</v>
      </c>
      <c r="E94" s="2" t="s">
        <v>670</v>
      </c>
      <c r="F94" s="4">
        <v>42005</v>
      </c>
      <c r="G94" s="4" t="s">
        <v>492</v>
      </c>
      <c r="H94" s="2">
        <v>1</v>
      </c>
    </row>
    <row r="95" spans="1:8" x14ac:dyDescent="0.3">
      <c r="A95" s="2" t="str">
        <f>_xlfn.CONCAT(fiche_version[[#This Row],[code]],"v",RIGHT(fiche_version[[#This Row],[version]],4))</f>
        <v>BAR-TH-107v14-1</v>
      </c>
      <c r="B95" s="2" t="s">
        <v>102</v>
      </c>
      <c r="C95" s="2" t="s">
        <v>383</v>
      </c>
      <c r="D95" s="2">
        <f>_xlfn.NUMBERVALUE(SUBSTITUTE(RIGHT(fiche_version[[#This Row],[version]],4),"-","."))</f>
        <v>14.1</v>
      </c>
      <c r="E95" s="2" t="s">
        <v>670</v>
      </c>
      <c r="F95" s="4">
        <v>42005</v>
      </c>
      <c r="G95" s="4" t="s">
        <v>492</v>
      </c>
      <c r="H95" s="2">
        <v>1</v>
      </c>
    </row>
    <row r="96" spans="1:8" x14ac:dyDescent="0.3">
      <c r="A96" s="2" t="str">
        <f>_xlfn.CONCAT(fiche_version[[#This Row],[code]],"v",RIGHT(fiche_version[[#This Row],[version]],4))</f>
        <v>BAR-TH-110v16-1</v>
      </c>
      <c r="B96" s="2" t="s">
        <v>104</v>
      </c>
      <c r="C96" s="2" t="s">
        <v>388</v>
      </c>
      <c r="D96" s="2">
        <f>_xlfn.NUMBERVALUE(SUBSTITUTE(RIGHT(fiche_version[[#This Row],[version]],4),"-","."))</f>
        <v>16.100000000000001</v>
      </c>
      <c r="E96" s="2" t="s">
        <v>635</v>
      </c>
      <c r="F96" s="4">
        <v>42005</v>
      </c>
      <c r="G96" s="4" t="s">
        <v>492</v>
      </c>
      <c r="H96" s="2">
        <v>1</v>
      </c>
    </row>
    <row r="97" spans="1:8" x14ac:dyDescent="0.3">
      <c r="A97" s="2" t="str">
        <f>_xlfn.CONCAT(fiche_version[[#This Row],[code]],"v",RIGHT(fiche_version[[#This Row],[version]],4))</f>
        <v>BAR-TH-111v17-1</v>
      </c>
      <c r="B97" s="2" t="s">
        <v>106</v>
      </c>
      <c r="C97" s="5" t="s">
        <v>392</v>
      </c>
      <c r="D97" s="5">
        <f>_xlfn.NUMBERVALUE(SUBSTITUTE(RIGHT(fiche_version[[#This Row],[version]],4),"-","."))</f>
        <v>17.100000000000001</v>
      </c>
      <c r="E97" s="2" t="s">
        <v>636</v>
      </c>
      <c r="F97" s="4">
        <v>42005</v>
      </c>
      <c r="G97" s="4" t="s">
        <v>492</v>
      </c>
      <c r="H97" s="2">
        <v>1</v>
      </c>
    </row>
    <row r="98" spans="1:8" x14ac:dyDescent="0.3">
      <c r="A98" s="2" t="str">
        <f>_xlfn.CONCAT(fiche_version[[#This Row],[code]],"v",RIGHT(fiche_version[[#This Row],[version]],4))</f>
        <v>BAR-TH-112v14-1</v>
      </c>
      <c r="B98" s="2" t="s">
        <v>108</v>
      </c>
      <c r="C98" s="2" t="s">
        <v>383</v>
      </c>
      <c r="D98" s="2">
        <f>_xlfn.NUMBERVALUE(SUBSTITUTE(RIGHT(fiche_version[[#This Row],[version]],4),"-","."))</f>
        <v>14.1</v>
      </c>
      <c r="E98" s="2" t="s">
        <v>670</v>
      </c>
      <c r="F98" s="4">
        <v>42005</v>
      </c>
      <c r="G98" s="4">
        <v>44104</v>
      </c>
      <c r="H98" s="2">
        <v>1</v>
      </c>
    </row>
    <row r="99" spans="1:8" x14ac:dyDescent="0.3">
      <c r="A99" s="2" t="str">
        <f>_xlfn.CONCAT(fiche_version[[#This Row],[code]],"v",RIGHT(fiche_version[[#This Row],[version]],4))</f>
        <v>BAR-TH-112v35-2</v>
      </c>
      <c r="B99" s="2" t="s">
        <v>108</v>
      </c>
      <c r="C99" s="2" t="s">
        <v>391</v>
      </c>
      <c r="D99" s="2">
        <f>_xlfn.NUMBERVALUE(SUBSTITUTE(RIGHT(fiche_version[[#This Row],[version]],4),"-","."))</f>
        <v>35.200000000000003</v>
      </c>
      <c r="E99" s="2" t="s">
        <v>654</v>
      </c>
      <c r="F99" s="4">
        <v>44105</v>
      </c>
      <c r="G99" s="4">
        <v>44834</v>
      </c>
      <c r="H99" s="2">
        <v>2</v>
      </c>
    </row>
    <row r="100" spans="1:8" x14ac:dyDescent="0.3">
      <c r="A100" s="2" t="str">
        <f>_xlfn.CONCAT(fiche_version[[#This Row],[code]],"v",RIGHT(fiche_version[[#This Row],[version]],4))</f>
        <v>BAR-TH-112v46-3</v>
      </c>
      <c r="B100" s="2" t="s">
        <v>108</v>
      </c>
      <c r="C100" s="2" t="s">
        <v>444</v>
      </c>
      <c r="D100" s="2">
        <f>_xlfn.NUMBERVALUE(SUBSTITUTE(RIGHT(fiche_version[[#This Row],[version]],4),"-","."))</f>
        <v>46.3</v>
      </c>
      <c r="E100" s="2" t="s">
        <v>664</v>
      </c>
      <c r="F100" s="4">
        <v>44835</v>
      </c>
      <c r="G100" s="4" t="s">
        <v>492</v>
      </c>
      <c r="H100" s="2">
        <v>3</v>
      </c>
    </row>
    <row r="101" spans="1:8" x14ac:dyDescent="0.3">
      <c r="A101" s="2" t="str">
        <f>_xlfn.CONCAT(fiche_version[[#This Row],[code]],"v",RIGHT(fiche_version[[#This Row],[version]],4))</f>
        <v>BAR-TH-113v14-1</v>
      </c>
      <c r="B101" s="2" t="s">
        <v>110</v>
      </c>
      <c r="C101" s="2" t="s">
        <v>383</v>
      </c>
      <c r="D101" s="2">
        <f>_xlfn.NUMBERVALUE(SUBSTITUTE(RIGHT(fiche_version[[#This Row],[version]],4),"-","."))</f>
        <v>14.1</v>
      </c>
      <c r="E101" s="2" t="s">
        <v>670</v>
      </c>
      <c r="F101" s="4">
        <v>42005</v>
      </c>
      <c r="G101" s="4">
        <v>44286</v>
      </c>
      <c r="H101" s="2">
        <v>1</v>
      </c>
    </row>
    <row r="102" spans="1:8" x14ac:dyDescent="0.3">
      <c r="A102" s="2" t="str">
        <f>_xlfn.CONCAT(fiche_version[[#This Row],[code]],"v",RIGHT(fiche_version[[#This Row],[version]],4))</f>
        <v>BAR-TH-113v37-2</v>
      </c>
      <c r="B102" s="2" t="s">
        <v>110</v>
      </c>
      <c r="C102" s="2" t="s">
        <v>439</v>
      </c>
      <c r="D102" s="2">
        <f>_xlfn.NUMBERVALUE(SUBSTITUTE(RIGHT(fiche_version[[#This Row],[version]],4),"-","."))</f>
        <v>37.200000000000003</v>
      </c>
      <c r="E102" s="2" t="s">
        <v>656</v>
      </c>
      <c r="F102" s="4">
        <v>44287</v>
      </c>
      <c r="G102" s="4">
        <v>44651</v>
      </c>
      <c r="H102" s="2">
        <v>2</v>
      </c>
    </row>
    <row r="103" spans="1:8" x14ac:dyDescent="0.3">
      <c r="A103" s="2" t="str">
        <f>_xlfn.CONCAT(fiche_version[[#This Row],[code]],"v",RIGHT(fiche_version[[#This Row],[version]],4))</f>
        <v>BAR-TH-113v41-3</v>
      </c>
      <c r="B103" s="2" t="s">
        <v>110</v>
      </c>
      <c r="C103" s="2" t="s">
        <v>443</v>
      </c>
      <c r="D103" s="2">
        <f>_xlfn.NUMBERVALUE(SUBSTITUTE(RIGHT(fiche_version[[#This Row],[version]],4),"-","."))</f>
        <v>41.3</v>
      </c>
      <c r="E103" s="2" t="s">
        <v>659</v>
      </c>
      <c r="F103" s="4">
        <v>44652</v>
      </c>
      <c r="G103" s="4" t="s">
        <v>492</v>
      </c>
      <c r="H103" s="2">
        <v>3</v>
      </c>
    </row>
    <row r="104" spans="1:8" x14ac:dyDescent="0.3">
      <c r="A104" s="2" t="str">
        <f>_xlfn.CONCAT(fiche_version[[#This Row],[code]],"v",RIGHT(fiche_version[[#This Row],[version]],4))</f>
        <v>BAR-TH-115v16-1</v>
      </c>
      <c r="B104" s="2" t="s">
        <v>111</v>
      </c>
      <c r="C104" s="2" t="s">
        <v>388</v>
      </c>
      <c r="D104" s="2">
        <f>_xlfn.NUMBERVALUE(SUBSTITUTE(RIGHT(fiche_version[[#This Row],[version]],4),"-","."))</f>
        <v>16.100000000000001</v>
      </c>
      <c r="E104" s="2" t="s">
        <v>635</v>
      </c>
      <c r="F104" s="4">
        <v>42005</v>
      </c>
      <c r="G104" s="4">
        <v>42441</v>
      </c>
      <c r="H104" s="2">
        <v>1</v>
      </c>
    </row>
    <row r="105" spans="1:8" x14ac:dyDescent="0.3">
      <c r="A105" s="2" t="str">
        <f>_xlfn.CONCAT(fiche_version[[#This Row],[code]],"v",RIGHT(fiche_version[[#This Row],[version]],4))</f>
        <v>BAR-TH-115v20-2</v>
      </c>
      <c r="B105" s="2" t="s">
        <v>111</v>
      </c>
      <c r="C105" s="2" t="s">
        <v>407</v>
      </c>
      <c r="D105" s="2">
        <f>_xlfn.NUMBERVALUE(SUBSTITUTE(RIGHT(fiche_version[[#This Row],[version]],4),"-","."))</f>
        <v>20.2</v>
      </c>
      <c r="E105" s="2" t="s">
        <v>639</v>
      </c>
      <c r="F105" s="4">
        <v>42442</v>
      </c>
      <c r="G105" s="4">
        <v>43190</v>
      </c>
      <c r="H105" s="2">
        <v>2</v>
      </c>
    </row>
    <row r="106" spans="1:8" x14ac:dyDescent="0.3">
      <c r="A106" s="2" t="str">
        <f>_xlfn.CONCAT(fiche_version[[#This Row],[code]],"v",RIGHT(fiche_version[[#This Row],[version]],4))</f>
        <v>BAR-TH-116v17-1</v>
      </c>
      <c r="B106" s="2" t="s">
        <v>112</v>
      </c>
      <c r="C106" s="2" t="s">
        <v>392</v>
      </c>
      <c r="D106" s="2">
        <f>_xlfn.NUMBERVALUE(SUBSTITUTE(RIGHT(fiche_version[[#This Row],[version]],4),"-","."))</f>
        <v>17.100000000000001</v>
      </c>
      <c r="E106" s="2" t="s">
        <v>636</v>
      </c>
      <c r="F106" s="4">
        <v>42005</v>
      </c>
      <c r="G106" s="4" t="s">
        <v>492</v>
      </c>
      <c r="H106" s="2">
        <v>1</v>
      </c>
    </row>
    <row r="107" spans="1:8" x14ac:dyDescent="0.3">
      <c r="A107" s="2" t="str">
        <f>_xlfn.CONCAT(fiche_version[[#This Row],[code]],"v",RIGHT(fiche_version[[#This Row],[version]],4))</f>
        <v>BAR-TH-117v14-1</v>
      </c>
      <c r="B107" s="2" t="s">
        <v>114</v>
      </c>
      <c r="C107" s="2" t="s">
        <v>383</v>
      </c>
      <c r="D107" s="2">
        <f>_xlfn.NUMBERVALUE(SUBSTITUTE(RIGHT(fiche_version[[#This Row],[version]],4),"-","."))</f>
        <v>14.1</v>
      </c>
      <c r="E107" s="2" t="s">
        <v>670</v>
      </c>
      <c r="F107" s="4">
        <v>42005</v>
      </c>
      <c r="G107" s="4" t="s">
        <v>492</v>
      </c>
      <c r="H107" s="2">
        <v>1</v>
      </c>
    </row>
    <row r="108" spans="1:8" x14ac:dyDescent="0.3">
      <c r="A108" s="2" t="str">
        <f>_xlfn.CONCAT(fiche_version[[#This Row],[code]],"v",RIGHT(fiche_version[[#This Row],[version]],4))</f>
        <v>BAR-TH-118v14-1</v>
      </c>
      <c r="B108" s="2" t="s">
        <v>115</v>
      </c>
      <c r="C108" s="2" t="s">
        <v>383</v>
      </c>
      <c r="D108" s="2">
        <f>_xlfn.NUMBERVALUE(SUBSTITUTE(RIGHT(fiche_version[[#This Row],[version]],4),"-","."))</f>
        <v>14.1</v>
      </c>
      <c r="E108" s="2" t="s">
        <v>670</v>
      </c>
      <c r="F108" s="4">
        <v>42005</v>
      </c>
      <c r="G108" s="4">
        <v>45291</v>
      </c>
      <c r="H108" s="2">
        <v>1</v>
      </c>
    </row>
    <row r="109" spans="1:8" x14ac:dyDescent="0.3">
      <c r="A109" s="2" t="str">
        <f>_xlfn.CONCAT(fiche_version[[#This Row],[code]],"v",RIGHT(fiche_version[[#This Row],[version]],4))</f>
        <v>BAR-TH-121v16-1</v>
      </c>
      <c r="B109" s="2" t="s">
        <v>116</v>
      </c>
      <c r="C109" s="2" t="s">
        <v>388</v>
      </c>
      <c r="D109" s="2">
        <f>_xlfn.NUMBERVALUE(SUBSTITUTE(RIGHT(fiche_version[[#This Row],[version]],4),"-","."))</f>
        <v>16.100000000000001</v>
      </c>
      <c r="E109" s="2" t="s">
        <v>635</v>
      </c>
      <c r="F109" s="4">
        <v>42005</v>
      </c>
      <c r="G109" s="4">
        <v>43190</v>
      </c>
      <c r="H109" s="2">
        <v>1</v>
      </c>
    </row>
    <row r="110" spans="1:8" x14ac:dyDescent="0.3">
      <c r="A110" s="2" t="str">
        <f>_xlfn.CONCAT(fiche_version[[#This Row],[code]],"v",RIGHT(fiche_version[[#This Row],[version]],4))</f>
        <v>BAR-TH-121v27-2</v>
      </c>
      <c r="B110" s="2" t="s">
        <v>116</v>
      </c>
      <c r="C110" s="2" t="s">
        <v>389</v>
      </c>
      <c r="D110" s="2">
        <f>_xlfn.NUMBERVALUE(SUBSTITUTE(RIGHT(fiche_version[[#This Row],[version]],4),"-","."))</f>
        <v>27.2</v>
      </c>
      <c r="E110" s="2" t="s">
        <v>646</v>
      </c>
      <c r="F110" s="4">
        <v>43191</v>
      </c>
      <c r="G110" s="4">
        <v>44104</v>
      </c>
      <c r="H110" s="2">
        <v>2</v>
      </c>
    </row>
    <row r="111" spans="1:8" x14ac:dyDescent="0.3">
      <c r="A111" s="2" t="str">
        <f>_xlfn.CONCAT(fiche_version[[#This Row],[code]],"v",RIGHT(fiche_version[[#This Row],[version]],4))</f>
        <v>BAR-TH-122v15-1</v>
      </c>
      <c r="B111" s="2" t="s">
        <v>118</v>
      </c>
      <c r="C111" s="2" t="s">
        <v>387</v>
      </c>
      <c r="D111" s="2">
        <f>_xlfn.NUMBERVALUE(SUBSTITUTE(RIGHT(fiche_version[[#This Row],[version]],4),"-","."))</f>
        <v>15.1</v>
      </c>
      <c r="E111" s="2" t="s">
        <v>634</v>
      </c>
      <c r="F111" s="4">
        <v>42005</v>
      </c>
      <c r="G111" s="4" t="s">
        <v>492</v>
      </c>
      <c r="H111" s="2">
        <v>1</v>
      </c>
    </row>
    <row r="112" spans="1:8" x14ac:dyDescent="0.3">
      <c r="A112" s="2" t="str">
        <f>_xlfn.CONCAT(fiche_version[[#This Row],[code]],"v",RIGHT(fiche_version[[#This Row],[version]],4))</f>
        <v>BAR-TH-123v17-1</v>
      </c>
      <c r="B112" s="2" t="s">
        <v>120</v>
      </c>
      <c r="C112" s="2" t="s">
        <v>392</v>
      </c>
      <c r="D112" s="2">
        <f>_xlfn.NUMBERVALUE(SUBSTITUTE(RIGHT(fiche_version[[#This Row],[version]],4),"-","."))</f>
        <v>17.100000000000001</v>
      </c>
      <c r="E112" s="2" t="s">
        <v>636</v>
      </c>
      <c r="F112" s="4">
        <v>42005</v>
      </c>
      <c r="G112" s="4">
        <v>45291</v>
      </c>
      <c r="H112" s="2">
        <v>1</v>
      </c>
    </row>
    <row r="113" spans="1:8" x14ac:dyDescent="0.3">
      <c r="A113" s="2" t="str">
        <f>_xlfn.CONCAT(fiche_version[[#This Row],[code]],"v",RIGHT(fiche_version[[#This Row],[version]],4))</f>
        <v>BAR-TH-123v54-2</v>
      </c>
      <c r="B113" s="2" t="s">
        <v>120</v>
      </c>
      <c r="C113" s="2" t="s">
        <v>682</v>
      </c>
      <c r="D113" s="2">
        <f>_xlfn.NUMBERVALUE(SUBSTITUTE(RIGHT(fiche_version[[#This Row],[version]],4),"-","."))</f>
        <v>54.2</v>
      </c>
      <c r="E113" s="2" t="s">
        <v>696</v>
      </c>
      <c r="F113" s="4">
        <v>45292</v>
      </c>
      <c r="G113" s="4">
        <v>46934</v>
      </c>
      <c r="H113" s="2">
        <v>2</v>
      </c>
    </row>
    <row r="114" spans="1:8" s="1" customFormat="1" x14ac:dyDescent="0.3">
      <c r="A114" s="2" t="str">
        <f>_xlfn.CONCAT(fiche_version[[#This Row],[code]],"v",RIGHT(fiche_version[[#This Row],[version]],4))</f>
        <v>BAR-TH-124v14-1</v>
      </c>
      <c r="B114" s="2" t="s">
        <v>121</v>
      </c>
      <c r="C114" s="2" t="s">
        <v>383</v>
      </c>
      <c r="D114" s="2">
        <f>_xlfn.NUMBERVALUE(SUBSTITUTE(RIGHT(fiche_version[[#This Row],[version]],4),"-","."))</f>
        <v>14.1</v>
      </c>
      <c r="E114" s="2" t="s">
        <v>670</v>
      </c>
      <c r="F114" s="4">
        <v>42005</v>
      </c>
      <c r="G114" s="4">
        <v>42281</v>
      </c>
      <c r="H114" s="2">
        <v>1</v>
      </c>
    </row>
    <row r="115" spans="1:8" x14ac:dyDescent="0.3">
      <c r="A115" s="2" t="str">
        <f>_xlfn.CONCAT(fiche_version[[#This Row],[code]],"v",RIGHT(fiche_version[[#This Row],[version]],4))</f>
        <v>BAR-TH-124v18-2</v>
      </c>
      <c r="B115" s="2" t="s">
        <v>121</v>
      </c>
      <c r="C115" s="2" t="s">
        <v>397</v>
      </c>
      <c r="D115" s="2">
        <f>_xlfn.NUMBERVALUE(SUBSTITUTE(RIGHT(fiche_version[[#This Row],[version]],4),"-","."))</f>
        <v>18.2</v>
      </c>
      <c r="E115" s="2" t="s">
        <v>637</v>
      </c>
      <c r="F115" s="4">
        <v>42282</v>
      </c>
      <c r="G115" s="4">
        <v>44104</v>
      </c>
      <c r="H115" s="2">
        <v>2</v>
      </c>
    </row>
    <row r="116" spans="1:8" x14ac:dyDescent="0.3">
      <c r="A116" s="2" t="str">
        <f>_xlfn.CONCAT(fiche_version[[#This Row],[code]],"v",RIGHT(fiche_version[[#This Row],[version]],4))</f>
        <v>BAR-TH-124v35-3</v>
      </c>
      <c r="B116" s="2" t="s">
        <v>121</v>
      </c>
      <c r="C116" s="2" t="s">
        <v>390</v>
      </c>
      <c r="D116" s="2">
        <f>_xlfn.NUMBERVALUE(SUBSTITUTE(RIGHT(fiche_version[[#This Row],[version]],4),"-","."))</f>
        <v>35.299999999999997</v>
      </c>
      <c r="E116" s="2" t="s">
        <v>654</v>
      </c>
      <c r="F116" s="4">
        <v>44105</v>
      </c>
      <c r="G116" s="4" t="s">
        <v>492</v>
      </c>
      <c r="H116" s="2">
        <v>3</v>
      </c>
    </row>
    <row r="117" spans="1:8" x14ac:dyDescent="0.3">
      <c r="A117" s="2" t="str">
        <f>_xlfn.CONCAT(fiche_version[[#This Row],[code]],"v",RIGHT(fiche_version[[#This Row],[version]],4))</f>
        <v>BAR-TH-125v16-1</v>
      </c>
      <c r="B117" s="2" t="s">
        <v>122</v>
      </c>
      <c r="C117" s="2" t="s">
        <v>388</v>
      </c>
      <c r="D117" s="2">
        <f>_xlfn.NUMBERVALUE(SUBSTITUTE(RIGHT(fiche_version[[#This Row],[version]],4),"-","."))</f>
        <v>16.100000000000001</v>
      </c>
      <c r="E117" s="2" t="s">
        <v>635</v>
      </c>
      <c r="F117" s="4">
        <v>42005</v>
      </c>
      <c r="G117" s="4">
        <v>43921</v>
      </c>
      <c r="H117" s="2">
        <v>1</v>
      </c>
    </row>
    <row r="118" spans="1:8" s="1" customFormat="1" x14ac:dyDescent="0.3">
      <c r="A118" s="2" t="str">
        <f>_xlfn.CONCAT(fiche_version[[#This Row],[code]],"v",RIGHT(fiche_version[[#This Row],[version]],4))</f>
        <v>BAR-TH-125v32-2</v>
      </c>
      <c r="B118" s="2" t="s">
        <v>122</v>
      </c>
      <c r="C118" s="2" t="s">
        <v>408</v>
      </c>
      <c r="D118" s="2">
        <f>_xlfn.NUMBERVALUE(SUBSTITUTE(RIGHT(fiche_version[[#This Row],[version]],4),"-","."))</f>
        <v>32.200000000000003</v>
      </c>
      <c r="E118" s="2" t="s">
        <v>651</v>
      </c>
      <c r="F118" s="4">
        <v>43922</v>
      </c>
      <c r="G118" s="4">
        <v>44115</v>
      </c>
      <c r="H118" s="2">
        <v>2</v>
      </c>
    </row>
    <row r="119" spans="1:8" x14ac:dyDescent="0.3">
      <c r="A119" s="2" t="str">
        <f>_xlfn.CONCAT(fiche_version[[#This Row],[code]],"v",RIGHT(fiche_version[[#This Row],[version]],4))</f>
        <v>BAR-TH-125v36-3</v>
      </c>
      <c r="B119" s="2" t="s">
        <v>122</v>
      </c>
      <c r="C119" s="2" t="s">
        <v>445</v>
      </c>
      <c r="D119" s="2">
        <f>_xlfn.NUMBERVALUE(SUBSTITUTE(RIGHT(fiche_version[[#This Row],[version]],4),"-","."))</f>
        <v>36.299999999999997</v>
      </c>
      <c r="E119" s="2" t="s">
        <v>655</v>
      </c>
      <c r="F119" s="4">
        <v>44116</v>
      </c>
      <c r="G119" s="4">
        <v>44651</v>
      </c>
      <c r="H119" s="2">
        <v>3</v>
      </c>
    </row>
    <row r="120" spans="1:8" x14ac:dyDescent="0.3">
      <c r="A120" s="2" t="str">
        <f>_xlfn.CONCAT(fiche_version[[#This Row],[code]],"v",RIGHT(fiche_version[[#This Row],[version]],4))</f>
        <v>BAR-TH-125v40-4</v>
      </c>
      <c r="B120" s="2" t="s">
        <v>122</v>
      </c>
      <c r="C120" s="2" t="s">
        <v>446</v>
      </c>
      <c r="D120" s="2">
        <f>_xlfn.NUMBERVALUE(SUBSTITUTE(RIGHT(fiche_version[[#This Row],[version]],4),"-","."))</f>
        <v>40.4</v>
      </c>
      <c r="E120" s="2" t="s">
        <v>659</v>
      </c>
      <c r="F120" s="4">
        <v>44652</v>
      </c>
      <c r="G120" s="4">
        <v>45291</v>
      </c>
      <c r="H120" s="2">
        <v>4</v>
      </c>
    </row>
    <row r="121" spans="1:8" x14ac:dyDescent="0.3">
      <c r="A121" s="2" t="str">
        <f>_xlfn.CONCAT(fiche_version[[#This Row],[code]],"v",RIGHT(fiche_version[[#This Row],[version]],4))</f>
        <v>BAR-TH-125v54-5</v>
      </c>
      <c r="B121" s="2" t="s">
        <v>122</v>
      </c>
      <c r="C121" s="2" t="s">
        <v>684</v>
      </c>
      <c r="D121" s="2">
        <f>_xlfn.NUMBERVALUE(SUBSTITUTE(RIGHT(fiche_version[[#This Row],[version]],4),"-","."))</f>
        <v>54.5</v>
      </c>
      <c r="E121" s="2" t="s">
        <v>696</v>
      </c>
      <c r="F121" s="4">
        <v>45292</v>
      </c>
      <c r="G121" s="4">
        <v>46934</v>
      </c>
      <c r="H121" s="2">
        <v>5</v>
      </c>
    </row>
    <row r="122" spans="1:8" x14ac:dyDescent="0.3">
      <c r="A122" s="2" t="str">
        <f>_xlfn.CONCAT(fiche_version[[#This Row],[code]],"v",RIGHT(fiche_version[[#This Row],[version]],4))</f>
        <v>BAR-TH-127v16-1</v>
      </c>
      <c r="B122" s="2" t="s">
        <v>124</v>
      </c>
      <c r="C122" s="2" t="s">
        <v>388</v>
      </c>
      <c r="D122" s="2">
        <f>_xlfn.NUMBERVALUE(SUBSTITUTE(RIGHT(fiche_version[[#This Row],[version]],4),"-","."))</f>
        <v>16.100000000000001</v>
      </c>
      <c r="E122" s="2" t="s">
        <v>635</v>
      </c>
      <c r="F122" s="4">
        <v>42005</v>
      </c>
      <c r="G122" s="4">
        <v>43921</v>
      </c>
      <c r="H122" s="2">
        <v>1</v>
      </c>
    </row>
    <row r="123" spans="1:8" x14ac:dyDescent="0.3">
      <c r="A123" s="2" t="str">
        <f>_xlfn.CONCAT(fiche_version[[#This Row],[code]],"v",RIGHT(fiche_version[[#This Row],[version]],4))</f>
        <v>BAR-TH-127v32-2</v>
      </c>
      <c r="B123" s="2" t="s">
        <v>124</v>
      </c>
      <c r="C123" s="2" t="s">
        <v>408</v>
      </c>
      <c r="D123" s="2">
        <f>_xlfn.NUMBERVALUE(SUBSTITUTE(RIGHT(fiche_version[[#This Row],[version]],4),"-","."))</f>
        <v>32.200000000000003</v>
      </c>
      <c r="E123" s="2" t="s">
        <v>651</v>
      </c>
      <c r="F123" s="4">
        <v>43922</v>
      </c>
      <c r="G123" s="4">
        <v>44115</v>
      </c>
      <c r="H123" s="2">
        <v>2</v>
      </c>
    </row>
    <row r="124" spans="1:8" x14ac:dyDescent="0.3">
      <c r="A124" s="2" t="str">
        <f>_xlfn.CONCAT(fiche_version[[#This Row],[code]],"v",RIGHT(fiche_version[[#This Row],[version]],4))</f>
        <v>BAR-TH-127v36-3</v>
      </c>
      <c r="B124" s="2" t="s">
        <v>124</v>
      </c>
      <c r="C124" s="2" t="s">
        <v>445</v>
      </c>
      <c r="D124" s="2">
        <f>_xlfn.NUMBERVALUE(SUBSTITUTE(RIGHT(fiche_version[[#This Row],[version]],4),"-","."))</f>
        <v>36.299999999999997</v>
      </c>
      <c r="E124" s="2" t="s">
        <v>655</v>
      </c>
      <c r="F124" s="4">
        <v>44116</v>
      </c>
      <c r="G124" s="4">
        <v>44651</v>
      </c>
      <c r="H124" s="2">
        <v>3</v>
      </c>
    </row>
    <row r="125" spans="1:8" x14ac:dyDescent="0.3">
      <c r="A125" s="2" t="str">
        <f>_xlfn.CONCAT(fiche_version[[#This Row],[code]],"v",RIGHT(fiche_version[[#This Row],[version]],4))</f>
        <v>BAR-TH-127v40-4</v>
      </c>
      <c r="B125" s="2" t="s">
        <v>124</v>
      </c>
      <c r="C125" s="2" t="s">
        <v>446</v>
      </c>
      <c r="D125" s="2">
        <f>_xlfn.NUMBERVALUE(SUBSTITUTE(RIGHT(fiche_version[[#This Row],[version]],4),"-","."))</f>
        <v>40.4</v>
      </c>
      <c r="E125" s="2" t="s">
        <v>659</v>
      </c>
      <c r="F125" s="4">
        <v>44652</v>
      </c>
      <c r="G125" s="4">
        <v>45291</v>
      </c>
      <c r="H125" s="2">
        <v>4</v>
      </c>
    </row>
    <row r="126" spans="1:8" x14ac:dyDescent="0.3">
      <c r="A126" s="2" t="str">
        <f>_xlfn.CONCAT(fiche_version[[#This Row],[code]],"v",RIGHT(fiche_version[[#This Row],[version]],4))</f>
        <v>BAR-TH-127v54-5</v>
      </c>
      <c r="B126" s="2" t="s">
        <v>124</v>
      </c>
      <c r="C126" s="2" t="s">
        <v>684</v>
      </c>
      <c r="D126" s="2">
        <f>_xlfn.NUMBERVALUE(SUBSTITUTE(RIGHT(fiche_version[[#This Row],[version]],4),"-","."))</f>
        <v>54.5</v>
      </c>
      <c r="E126" s="2" t="s">
        <v>696</v>
      </c>
      <c r="F126" s="4">
        <v>45292</v>
      </c>
      <c r="G126" s="4">
        <v>45382</v>
      </c>
      <c r="H126" s="2">
        <v>5</v>
      </c>
    </row>
    <row r="127" spans="1:8" x14ac:dyDescent="0.3">
      <c r="A127" s="9" t="str">
        <f>_xlfn.CONCAT(fiche_version[[#This Row],[code]],"v",RIGHT(fiche_version[[#This Row],[version]],4))</f>
        <v>BAR-TH-127v58-6</v>
      </c>
      <c r="B127" s="2" t="s">
        <v>124</v>
      </c>
      <c r="C127" s="2" t="s">
        <v>722</v>
      </c>
      <c r="D127" s="2">
        <f>_xlfn.NUMBERVALUE(SUBSTITUTE(RIGHT(fiche_version[[#This Row],[version]],4),"-","."))</f>
        <v>58.6</v>
      </c>
      <c r="E127" s="2" t="s">
        <v>712</v>
      </c>
      <c r="F127" s="4">
        <v>45383</v>
      </c>
      <c r="G127" s="4">
        <v>46934</v>
      </c>
      <c r="H127" s="2">
        <v>6</v>
      </c>
    </row>
    <row r="128" spans="1:8" x14ac:dyDescent="0.3">
      <c r="A128" s="2" t="str">
        <f>_xlfn.CONCAT(fiche_version[[#This Row],[code]],"v",RIGHT(fiche_version[[#This Row],[version]],4))</f>
        <v>BAR-TH-129v14-1</v>
      </c>
      <c r="B128" s="2" t="s">
        <v>126</v>
      </c>
      <c r="C128" s="2" t="s">
        <v>383</v>
      </c>
      <c r="D128" s="2">
        <f>_xlfn.NUMBERVALUE(SUBSTITUTE(RIGHT(fiche_version[[#This Row],[version]],4),"-","."))</f>
        <v>14.1</v>
      </c>
      <c r="E128" s="2" t="s">
        <v>670</v>
      </c>
      <c r="F128" s="4">
        <v>42005</v>
      </c>
      <c r="G128" s="4">
        <v>42185</v>
      </c>
      <c r="H128" s="2">
        <v>1</v>
      </c>
    </row>
    <row r="129" spans="1:8" x14ac:dyDescent="0.3">
      <c r="A129" s="2" t="str">
        <f>_xlfn.CONCAT(fiche_version[[#This Row],[code]],"v",RIGHT(fiche_version[[#This Row],[version]],4))</f>
        <v>BAR-TH-129v17-2</v>
      </c>
      <c r="B129" s="2" t="s">
        <v>126</v>
      </c>
      <c r="C129" s="2" t="s">
        <v>409</v>
      </c>
      <c r="D129" s="2">
        <f>_xlfn.NUMBERVALUE(SUBSTITUTE(RIGHT(fiche_version[[#This Row],[version]],4),"-","."))</f>
        <v>17.2</v>
      </c>
      <c r="E129" s="2" t="s">
        <v>636</v>
      </c>
      <c r="F129" s="4">
        <v>42186</v>
      </c>
      <c r="G129" s="4">
        <v>43190</v>
      </c>
      <c r="H129" s="2">
        <v>2</v>
      </c>
    </row>
    <row r="130" spans="1:8" s="1" customFormat="1" x14ac:dyDescent="0.3">
      <c r="A130" s="2" t="str">
        <f>_xlfn.CONCAT(fiche_version[[#This Row],[code]],"v",RIGHT(fiche_version[[#This Row],[version]],4))</f>
        <v>BAR-TH-129v27-3</v>
      </c>
      <c r="B130" s="2" t="s">
        <v>126</v>
      </c>
      <c r="C130" s="2" t="s">
        <v>410</v>
      </c>
      <c r="D130" s="2">
        <f>_xlfn.NUMBERVALUE(SUBSTITUTE(RIGHT(fiche_version[[#This Row],[version]],4),"-","."))</f>
        <v>27.3</v>
      </c>
      <c r="E130" s="2" t="s">
        <v>646</v>
      </c>
      <c r="F130" s="4">
        <v>43191</v>
      </c>
      <c r="G130" s="4" t="s">
        <v>492</v>
      </c>
      <c r="H130" s="2">
        <v>3</v>
      </c>
    </row>
    <row r="131" spans="1:8" x14ac:dyDescent="0.3">
      <c r="A131" s="2" t="str">
        <f>_xlfn.CONCAT(fiche_version[[#This Row],[code]],"v",RIGHT(fiche_version[[#This Row],[version]],4))</f>
        <v>BAR-TH-130v26-1</v>
      </c>
      <c r="B131" s="2" t="s">
        <v>127</v>
      </c>
      <c r="C131" s="2" t="s">
        <v>411</v>
      </c>
      <c r="D131" s="2">
        <f>_xlfn.NUMBERVALUE(SUBSTITUTE(RIGHT(fiche_version[[#This Row],[version]],4),"-","."))</f>
        <v>26.1</v>
      </c>
      <c r="E131" s="2" t="s">
        <v>645</v>
      </c>
      <c r="F131" s="4">
        <v>42005</v>
      </c>
      <c r="G131" s="4">
        <v>45291</v>
      </c>
      <c r="H131" s="2">
        <v>1</v>
      </c>
    </row>
    <row r="132" spans="1:8" x14ac:dyDescent="0.3">
      <c r="A132" s="2" t="str">
        <f>_xlfn.CONCAT(fiche_version[[#This Row],[code]],"v",RIGHT(fiche_version[[#This Row],[version]],4))</f>
        <v>BAR-TH-130v54-2</v>
      </c>
      <c r="B132" s="2" t="s">
        <v>127</v>
      </c>
      <c r="C132" s="2" t="s">
        <v>682</v>
      </c>
      <c r="D132" s="2">
        <f>_xlfn.NUMBERVALUE(SUBSTITUTE(RIGHT(fiche_version[[#This Row],[version]],4),"-","."))</f>
        <v>54.2</v>
      </c>
      <c r="E132" s="2" t="s">
        <v>696</v>
      </c>
      <c r="F132" s="4">
        <v>45292</v>
      </c>
      <c r="G132" s="4">
        <v>45382</v>
      </c>
      <c r="H132" s="2">
        <v>2</v>
      </c>
    </row>
    <row r="133" spans="1:8" x14ac:dyDescent="0.3">
      <c r="A133" s="9" t="str">
        <f>_xlfn.CONCAT(fiche_version[[#This Row],[code]],"v",RIGHT(fiche_version[[#This Row],[version]],4))</f>
        <v>BAR-TH-130v58-3</v>
      </c>
      <c r="B133" s="2" t="s">
        <v>127</v>
      </c>
      <c r="C133" s="2" t="s">
        <v>723</v>
      </c>
      <c r="D133" s="2">
        <f>_xlfn.NUMBERVALUE(SUBSTITUTE(RIGHT(fiche_version[[#This Row],[version]],4),"-","."))</f>
        <v>58.3</v>
      </c>
      <c r="E133" s="2" t="s">
        <v>712</v>
      </c>
      <c r="F133" s="4">
        <v>45383</v>
      </c>
      <c r="G133" s="4">
        <v>46752</v>
      </c>
      <c r="H133" s="2">
        <v>3</v>
      </c>
    </row>
    <row r="134" spans="1:8" x14ac:dyDescent="0.3">
      <c r="A134" s="2" t="str">
        <f>_xlfn.CONCAT(fiche_version[[#This Row],[code]],"v",RIGHT(fiche_version[[#This Row],[version]],4))</f>
        <v>BAR-TH-131v16-1</v>
      </c>
      <c r="B134" s="2" t="s">
        <v>128</v>
      </c>
      <c r="C134" s="2" t="s">
        <v>388</v>
      </c>
      <c r="D134" s="2">
        <f>_xlfn.NUMBERVALUE(SUBSTITUTE(RIGHT(fiche_version[[#This Row],[version]],4),"-","."))</f>
        <v>16.100000000000001</v>
      </c>
      <c r="E134" s="2" t="s">
        <v>635</v>
      </c>
      <c r="F134" s="4">
        <v>42005</v>
      </c>
      <c r="G134" s="4">
        <v>42441</v>
      </c>
      <c r="H134" s="2">
        <v>1</v>
      </c>
    </row>
    <row r="135" spans="1:8" x14ac:dyDescent="0.3">
      <c r="A135" s="2" t="str">
        <f>_xlfn.CONCAT(fiche_version[[#This Row],[code]],"v",RIGHT(fiche_version[[#This Row],[version]],4))</f>
        <v>BAR-TH-131v20-2</v>
      </c>
      <c r="B135" s="2" t="s">
        <v>128</v>
      </c>
      <c r="C135" s="5" t="s">
        <v>407</v>
      </c>
      <c r="D135" s="5">
        <f>_xlfn.NUMBERVALUE(SUBSTITUTE(RIGHT(fiche_version[[#This Row],[version]],4),"-","."))</f>
        <v>20.2</v>
      </c>
      <c r="E135" s="2" t="s">
        <v>639</v>
      </c>
      <c r="F135" s="7">
        <v>42442</v>
      </c>
      <c r="G135" s="4">
        <v>43190</v>
      </c>
      <c r="H135" s="2">
        <v>2</v>
      </c>
    </row>
    <row r="136" spans="1:8" s="1" customFormat="1" x14ac:dyDescent="0.3">
      <c r="A136" s="2" t="str">
        <f>_xlfn.CONCAT(fiche_version[[#This Row],[code]],"v",RIGHT(fiche_version[[#This Row],[version]],4))</f>
        <v>BAR-TH-135v14-1</v>
      </c>
      <c r="B136" s="2" t="s">
        <v>129</v>
      </c>
      <c r="C136" s="2" t="s">
        <v>383</v>
      </c>
      <c r="D136" s="2">
        <f>_xlfn.NUMBERVALUE(SUBSTITUTE(RIGHT(fiche_version[[#This Row],[version]],4),"-","."))</f>
        <v>14.1</v>
      </c>
      <c r="E136" s="2" t="s">
        <v>670</v>
      </c>
      <c r="F136" s="4">
        <v>42005</v>
      </c>
      <c r="G136" s="4">
        <v>44104</v>
      </c>
      <c r="H136" s="2">
        <v>1</v>
      </c>
    </row>
    <row r="137" spans="1:8" x14ac:dyDescent="0.3">
      <c r="A137" s="2" t="str">
        <f>_xlfn.CONCAT(fiche_version[[#This Row],[code]],"v",RIGHT(fiche_version[[#This Row],[version]],4))</f>
        <v>BAR-TH-135v35-2</v>
      </c>
      <c r="B137" s="2" t="s">
        <v>129</v>
      </c>
      <c r="C137" s="2" t="s">
        <v>391</v>
      </c>
      <c r="D137" s="2">
        <f>_xlfn.NUMBERVALUE(SUBSTITUTE(RIGHT(fiche_version[[#This Row],[version]],4),"-","."))</f>
        <v>35.200000000000003</v>
      </c>
      <c r="E137" s="2" t="s">
        <v>654</v>
      </c>
      <c r="F137" s="4">
        <v>44105</v>
      </c>
      <c r="G137" s="4" t="s">
        <v>492</v>
      </c>
      <c r="H137" s="2">
        <v>2</v>
      </c>
    </row>
    <row r="138" spans="1:8" x14ac:dyDescent="0.3">
      <c r="A138" s="2" t="str">
        <f>_xlfn.CONCAT(fiche_version[[#This Row],[code]],"v",RIGHT(fiche_version[[#This Row],[version]],4))</f>
        <v>BAR-TH-137v17-1</v>
      </c>
      <c r="B138" s="2" t="s">
        <v>130</v>
      </c>
      <c r="C138" s="2" t="s">
        <v>392</v>
      </c>
      <c r="D138" s="2">
        <f>_xlfn.NUMBERVALUE(SUBSTITUTE(RIGHT(fiche_version[[#This Row],[version]],4),"-","."))</f>
        <v>17.100000000000001</v>
      </c>
      <c r="E138" s="2" t="s">
        <v>636</v>
      </c>
      <c r="F138" s="4">
        <v>42005</v>
      </c>
      <c r="G138" s="4">
        <v>44104</v>
      </c>
      <c r="H138" s="2">
        <v>1</v>
      </c>
    </row>
    <row r="139" spans="1:8" x14ac:dyDescent="0.3">
      <c r="A139" s="2" t="str">
        <f>_xlfn.CONCAT(fiche_version[[#This Row],[code]],"v",RIGHT(fiche_version[[#This Row],[version]],4))</f>
        <v>BAR-TH-137v35-2</v>
      </c>
      <c r="B139" s="2" t="s">
        <v>130</v>
      </c>
      <c r="C139" s="2" t="s">
        <v>391</v>
      </c>
      <c r="D139" s="2">
        <f>_xlfn.NUMBERVALUE(SUBSTITUTE(RIGHT(fiche_version[[#This Row],[version]],4),"-","."))</f>
        <v>35.200000000000003</v>
      </c>
      <c r="E139" s="2" t="s">
        <v>654</v>
      </c>
      <c r="F139" s="4">
        <v>44105</v>
      </c>
      <c r="G139" s="4">
        <v>44804</v>
      </c>
      <c r="H139" s="2">
        <v>2</v>
      </c>
    </row>
    <row r="140" spans="1:8" s="1" customFormat="1" x14ac:dyDescent="0.3">
      <c r="A140" s="2" t="str">
        <f>_xlfn.CONCAT(fiche_version[[#This Row],[code]],"v",RIGHT(fiche_version[[#This Row],[version]],4))</f>
        <v>BAR-TH-137v45-3</v>
      </c>
      <c r="B140" s="2" t="s">
        <v>130</v>
      </c>
      <c r="C140" s="2" t="s">
        <v>447</v>
      </c>
      <c r="D140" s="2">
        <f>_xlfn.NUMBERVALUE(SUBSTITUTE(RIGHT(fiche_version[[#This Row],[version]],4),"-","."))</f>
        <v>45.3</v>
      </c>
      <c r="E140" s="2" t="s">
        <v>663</v>
      </c>
      <c r="F140" s="4">
        <v>44805</v>
      </c>
      <c r="G140" s="4" t="s">
        <v>492</v>
      </c>
      <c r="H140" s="2">
        <v>3</v>
      </c>
    </row>
    <row r="141" spans="1:8" x14ac:dyDescent="0.3">
      <c r="A141" s="2" t="str">
        <f>_xlfn.CONCAT(fiche_version[[#This Row],[code]],"v",RIGHT(fiche_version[[#This Row],[version]],4))</f>
        <v>BAR-TH-139v14-1</v>
      </c>
      <c r="B141" s="2" t="s">
        <v>132</v>
      </c>
      <c r="C141" s="2" t="s">
        <v>383</v>
      </c>
      <c r="D141" s="2">
        <f>_xlfn.NUMBERVALUE(SUBSTITUTE(RIGHT(fiche_version[[#This Row],[version]],4),"-","."))</f>
        <v>14.1</v>
      </c>
      <c r="E141" s="2" t="s">
        <v>670</v>
      </c>
      <c r="F141" s="4">
        <v>42005</v>
      </c>
      <c r="G141" s="4">
        <v>42766</v>
      </c>
      <c r="H141" s="2">
        <v>1</v>
      </c>
    </row>
    <row r="142" spans="1:8" s="1" customFormat="1" x14ac:dyDescent="0.3">
      <c r="A142" s="2" t="str">
        <f>_xlfn.CONCAT(fiche_version[[#This Row],[code]],"v",RIGHT(fiche_version[[#This Row],[version]],4))</f>
        <v>BAR-TH-139v23-2</v>
      </c>
      <c r="B142" s="2" t="s">
        <v>132</v>
      </c>
      <c r="C142" s="2" t="s">
        <v>406</v>
      </c>
      <c r="D142" s="2">
        <f>_xlfn.NUMBERVALUE(SUBSTITUTE(RIGHT(fiche_version[[#This Row],[version]],4),"-","."))</f>
        <v>23.2</v>
      </c>
      <c r="E142" s="2" t="s">
        <v>704</v>
      </c>
      <c r="F142" s="4">
        <v>42767</v>
      </c>
      <c r="G142" s="4" t="s">
        <v>492</v>
      </c>
      <c r="H142" s="2">
        <v>2</v>
      </c>
    </row>
    <row r="143" spans="1:8" x14ac:dyDescent="0.3">
      <c r="A143" s="2" t="str">
        <f>_xlfn.CONCAT(fiche_version[[#This Row],[code]],"v",RIGHT(fiche_version[[#This Row],[version]],4))</f>
        <v>BAR-TH-141v15-1</v>
      </c>
      <c r="B143" s="2" t="s">
        <v>134</v>
      </c>
      <c r="C143" s="2" t="s">
        <v>387</v>
      </c>
      <c r="D143" s="2">
        <f>_xlfn.NUMBERVALUE(SUBSTITUTE(RIGHT(fiche_version[[#This Row],[version]],4),"-","."))</f>
        <v>15.1</v>
      </c>
      <c r="E143" s="2" t="s">
        <v>634</v>
      </c>
      <c r="F143" s="4">
        <v>42005</v>
      </c>
      <c r="G143" s="4" t="s">
        <v>492</v>
      </c>
      <c r="H143" s="2">
        <v>1</v>
      </c>
    </row>
    <row r="144" spans="1:8" x14ac:dyDescent="0.3">
      <c r="A144" s="2" t="str">
        <f>_xlfn.CONCAT(fiche_version[[#This Row],[code]],"v",RIGHT(fiche_version[[#This Row],[version]],4))</f>
        <v>BAR-TH-143v25-1</v>
      </c>
      <c r="B144" s="2" t="s">
        <v>135</v>
      </c>
      <c r="C144" s="2" t="s">
        <v>412</v>
      </c>
      <c r="D144" s="2">
        <f>_xlfn.NUMBERVALUE(SUBSTITUTE(RIGHT(fiche_version[[#This Row],[version]],4),"-","."))</f>
        <v>25.1</v>
      </c>
      <c r="E144" s="2" t="s">
        <v>644</v>
      </c>
      <c r="F144" s="4">
        <v>42005</v>
      </c>
      <c r="G144" s="4">
        <v>44985</v>
      </c>
      <c r="H144" s="2">
        <v>1</v>
      </c>
    </row>
    <row r="145" spans="1:8" x14ac:dyDescent="0.3">
      <c r="A145" s="2" t="str">
        <f>_xlfn.CONCAT(fiche_version[[#This Row],[code]],"v",RIGHT(fiche_version[[#This Row],[version]],4))</f>
        <v>BAR-TH-143v51-5</v>
      </c>
      <c r="B145" s="2" t="s">
        <v>135</v>
      </c>
      <c r="C145" s="2" t="s">
        <v>448</v>
      </c>
      <c r="D145" s="2">
        <f>_xlfn.NUMBERVALUE(SUBSTITUTE(RIGHT(fiche_version[[#This Row],[version]],4),"-","."))</f>
        <v>51.5</v>
      </c>
      <c r="E145" s="2" t="s">
        <v>669</v>
      </c>
      <c r="F145" s="4">
        <v>44986</v>
      </c>
      <c r="G145" s="4" t="s">
        <v>492</v>
      </c>
      <c r="H145" s="2">
        <v>2</v>
      </c>
    </row>
    <row r="146" spans="1:8" x14ac:dyDescent="0.3">
      <c r="A146" s="2" t="str">
        <f>_xlfn.CONCAT(fiche_version[[#This Row],[code]],"v",RIGHT(fiche_version[[#This Row],[version]],4))</f>
        <v>BAR-TH-145v19-1</v>
      </c>
      <c r="B146" s="2" t="s">
        <v>136</v>
      </c>
      <c r="C146" s="2" t="s">
        <v>386</v>
      </c>
      <c r="D146" s="2">
        <f>_xlfn.NUMBERVALUE(SUBSTITUTE(RIGHT(fiche_version[[#This Row],[version]],4),"-","."))</f>
        <v>19.100000000000001</v>
      </c>
      <c r="E146" s="2" t="s">
        <v>638</v>
      </c>
      <c r="F146" s="4">
        <v>42005</v>
      </c>
      <c r="G146" s="4">
        <v>43921</v>
      </c>
      <c r="H146" s="2">
        <v>1</v>
      </c>
    </row>
    <row r="147" spans="1:8" s="1" customFormat="1" x14ac:dyDescent="0.3">
      <c r="A147" s="2" t="str">
        <f>_xlfn.CONCAT(fiche_version[[#This Row],[code]],"v",RIGHT(fiche_version[[#This Row],[version]],4))</f>
        <v>BAR-TH-145v32-2</v>
      </c>
      <c r="B147" s="2" t="s">
        <v>136</v>
      </c>
      <c r="C147" s="2" t="s">
        <v>408</v>
      </c>
      <c r="D147" s="2">
        <f>_xlfn.NUMBERVALUE(SUBSTITUTE(RIGHT(fiche_version[[#This Row],[version]],4),"-","."))</f>
        <v>32.200000000000003</v>
      </c>
      <c r="E147" s="2" t="s">
        <v>651</v>
      </c>
      <c r="F147" s="4">
        <v>43922</v>
      </c>
      <c r="G147" s="4">
        <v>44115</v>
      </c>
      <c r="H147" s="2">
        <v>2</v>
      </c>
    </row>
    <row r="148" spans="1:8" x14ac:dyDescent="0.3">
      <c r="A148" s="2" t="str">
        <f>_xlfn.CONCAT(fiche_version[[#This Row],[code]],"v",RIGHT(fiche_version[[#This Row],[version]],4))</f>
        <v>BAR-TH-145v36-3</v>
      </c>
      <c r="B148" s="2" t="s">
        <v>136</v>
      </c>
      <c r="C148" s="2" t="s">
        <v>445</v>
      </c>
      <c r="D148" s="2">
        <f>_xlfn.NUMBERVALUE(SUBSTITUTE(RIGHT(fiche_version[[#This Row],[version]],4),"-","."))</f>
        <v>36.299999999999997</v>
      </c>
      <c r="E148" s="2" t="s">
        <v>655</v>
      </c>
      <c r="F148" s="4">
        <v>44116</v>
      </c>
      <c r="G148" s="4">
        <v>45138</v>
      </c>
      <c r="H148" s="2">
        <v>3</v>
      </c>
    </row>
    <row r="149" spans="1:8" x14ac:dyDescent="0.3">
      <c r="A149" s="2" t="str">
        <f>_xlfn.CONCAT(fiche_version[[#This Row],[code]],"v",RIGHT(fiche_version[[#This Row],[version]],4))</f>
        <v>BAR-TH-145v52-4</v>
      </c>
      <c r="B149" s="2" t="s">
        <v>136</v>
      </c>
      <c r="C149" s="2" t="s">
        <v>673</v>
      </c>
      <c r="D149" s="2">
        <f>_xlfn.NUMBERVALUE(SUBSTITUTE(RIGHT(fiche_version[[#This Row],[version]],4),"-","."))</f>
        <v>52.4</v>
      </c>
      <c r="E149" s="2" t="s">
        <v>625</v>
      </c>
      <c r="F149" s="4">
        <v>45139</v>
      </c>
      <c r="G149" s="4" t="s">
        <v>492</v>
      </c>
      <c r="H149" s="2">
        <v>4</v>
      </c>
    </row>
    <row r="150" spans="1:8" x14ac:dyDescent="0.3">
      <c r="A150" s="2" t="str">
        <f>_xlfn.CONCAT(fiche_version[[#This Row],[code]],"v",RIGHT(fiche_version[[#This Row],[version]],4))</f>
        <v>BAR-TH-148v14-1</v>
      </c>
      <c r="B150" s="2" t="s">
        <v>138</v>
      </c>
      <c r="C150" s="5" t="s">
        <v>383</v>
      </c>
      <c r="D150" s="5">
        <f>_xlfn.NUMBERVALUE(SUBSTITUTE(RIGHT(fiche_version[[#This Row],[version]],4),"-","."))</f>
        <v>14.1</v>
      </c>
      <c r="E150" s="2" t="s">
        <v>670</v>
      </c>
      <c r="F150" s="4">
        <v>42005</v>
      </c>
      <c r="G150" s="4">
        <v>42004</v>
      </c>
      <c r="H150" s="2">
        <v>1</v>
      </c>
    </row>
    <row r="151" spans="1:8" x14ac:dyDescent="0.3">
      <c r="A151" s="2" t="str">
        <f>_xlfn.CONCAT(fiche_version[[#This Row],[code]],"v",RIGHT(fiche_version[[#This Row],[version]],4))</f>
        <v>BAR-TH-148v15-2</v>
      </c>
      <c r="B151" s="2" t="s">
        <v>138</v>
      </c>
      <c r="C151" s="2" t="s">
        <v>403</v>
      </c>
      <c r="D151" s="2">
        <f>_xlfn.NUMBERVALUE(SUBSTITUTE(RIGHT(fiche_version[[#This Row],[version]],4),"-","."))</f>
        <v>15.2</v>
      </c>
      <c r="E151" s="2" t="s">
        <v>702</v>
      </c>
      <c r="F151" s="4">
        <v>42005</v>
      </c>
      <c r="G151" s="4" t="s">
        <v>492</v>
      </c>
      <c r="H151" s="2">
        <v>2</v>
      </c>
    </row>
    <row r="152" spans="1:8" x14ac:dyDescent="0.3">
      <c r="A152" s="2" t="str">
        <f>_xlfn.CONCAT(fiche_version[[#This Row],[code]],"v",RIGHT(fiche_version[[#This Row],[version]],4))</f>
        <v>BAR-TH-150v14-1</v>
      </c>
      <c r="B152" s="2" t="s">
        <v>140</v>
      </c>
      <c r="C152" s="5" t="s">
        <v>383</v>
      </c>
      <c r="D152" s="5">
        <f>_xlfn.NUMBERVALUE(SUBSTITUTE(RIGHT(fiche_version[[#This Row],[version]],4),"-","."))</f>
        <v>14.1</v>
      </c>
      <c r="E152" s="2" t="s">
        <v>670</v>
      </c>
      <c r="F152" s="4">
        <v>42005</v>
      </c>
      <c r="G152" s="4" t="s">
        <v>492</v>
      </c>
      <c r="H152" s="2">
        <v>1</v>
      </c>
    </row>
    <row r="153" spans="1:8" x14ac:dyDescent="0.3">
      <c r="A153" s="2" t="str">
        <f>_xlfn.CONCAT(fiche_version[[#This Row],[code]],"v",RIGHT(fiche_version[[#This Row],[version]],4))</f>
        <v>BAR-TH-155v16-1</v>
      </c>
      <c r="B153" s="2" t="s">
        <v>142</v>
      </c>
      <c r="C153" s="2" t="s">
        <v>388</v>
      </c>
      <c r="D153" s="2">
        <f>_xlfn.NUMBERVALUE(SUBSTITUTE(RIGHT(fiche_version[[#This Row],[version]],4),"-","."))</f>
        <v>16.100000000000001</v>
      </c>
      <c r="E153" s="2" t="s">
        <v>635</v>
      </c>
      <c r="F153" s="4">
        <v>42005</v>
      </c>
      <c r="G153" s="4">
        <v>43921</v>
      </c>
      <c r="H153" s="2">
        <v>1</v>
      </c>
    </row>
    <row r="154" spans="1:8" x14ac:dyDescent="0.3">
      <c r="A154" s="2" t="str">
        <f>_xlfn.CONCAT(fiche_version[[#This Row],[code]],"v",RIGHT(fiche_version[[#This Row],[version]],4))</f>
        <v>BAR-TH-155v32-2</v>
      </c>
      <c r="B154" s="2" t="s">
        <v>142</v>
      </c>
      <c r="C154" s="2" t="s">
        <v>408</v>
      </c>
      <c r="D154" s="2">
        <f>_xlfn.NUMBERVALUE(SUBSTITUTE(RIGHT(fiche_version[[#This Row],[version]],4),"-","."))</f>
        <v>32.200000000000003</v>
      </c>
      <c r="E154" s="2" t="s">
        <v>651</v>
      </c>
      <c r="F154" s="4">
        <v>43922</v>
      </c>
      <c r="G154" s="4">
        <v>44115</v>
      </c>
      <c r="H154" s="2">
        <v>2</v>
      </c>
    </row>
    <row r="155" spans="1:8" x14ac:dyDescent="0.3">
      <c r="A155" s="2" t="str">
        <f>_xlfn.CONCAT(fiche_version[[#This Row],[code]],"v",RIGHT(fiche_version[[#This Row],[version]],4))</f>
        <v>BAR-TH-155v36-3</v>
      </c>
      <c r="B155" s="2" t="s">
        <v>142</v>
      </c>
      <c r="C155" s="2" t="s">
        <v>445</v>
      </c>
      <c r="D155" s="2">
        <f>_xlfn.NUMBERVALUE(SUBSTITUTE(RIGHT(fiche_version[[#This Row],[version]],4),"-","."))</f>
        <v>36.299999999999997</v>
      </c>
      <c r="E155" s="2" t="s">
        <v>655</v>
      </c>
      <c r="F155" s="4">
        <v>44116</v>
      </c>
      <c r="G155" s="4">
        <v>44651</v>
      </c>
      <c r="H155" s="2">
        <v>3</v>
      </c>
    </row>
    <row r="156" spans="1:8" x14ac:dyDescent="0.3">
      <c r="A156" s="2" t="str">
        <f>_xlfn.CONCAT(fiche_version[[#This Row],[code]],"v",RIGHT(fiche_version[[#This Row],[version]],4))</f>
        <v>BAR-TH-155v40-4</v>
      </c>
      <c r="B156" s="2" t="s">
        <v>142</v>
      </c>
      <c r="C156" s="2" t="s">
        <v>446</v>
      </c>
      <c r="D156" s="2">
        <f>_xlfn.NUMBERVALUE(SUBSTITUTE(RIGHT(fiche_version[[#This Row],[version]],4),"-","."))</f>
        <v>40.4</v>
      </c>
      <c r="E156" s="2" t="s">
        <v>659</v>
      </c>
      <c r="F156" s="4">
        <v>44652</v>
      </c>
      <c r="G156" s="4" t="s">
        <v>492</v>
      </c>
      <c r="H156" s="2">
        <v>4</v>
      </c>
    </row>
    <row r="157" spans="1:8" x14ac:dyDescent="0.3">
      <c r="A157" s="2" t="str">
        <f>_xlfn.CONCAT(fiche_version[[#This Row],[code]],"v",RIGHT(fiche_version[[#This Row],[version]],4))</f>
        <v>BAR-TH-158v15-1</v>
      </c>
      <c r="B157" s="2" t="s">
        <v>143</v>
      </c>
      <c r="C157" s="2" t="s">
        <v>387</v>
      </c>
      <c r="D157" s="2">
        <f>_xlfn.NUMBERVALUE(SUBSTITUTE(RIGHT(fiche_version[[#This Row],[version]],4),"-","."))</f>
        <v>15.1</v>
      </c>
      <c r="E157" s="2" t="s">
        <v>634</v>
      </c>
      <c r="F157" s="4">
        <v>42005</v>
      </c>
      <c r="G157" s="4">
        <v>44104</v>
      </c>
      <c r="H157" s="2">
        <v>1</v>
      </c>
    </row>
    <row r="158" spans="1:8" x14ac:dyDescent="0.3">
      <c r="A158" s="2" t="str">
        <f>_xlfn.CONCAT(fiche_version[[#This Row],[code]],"v",RIGHT(fiche_version[[#This Row],[version]],4))</f>
        <v>BAR-TH-158v35-2</v>
      </c>
      <c r="B158" s="2" t="s">
        <v>143</v>
      </c>
      <c r="C158" s="2" t="s">
        <v>391</v>
      </c>
      <c r="D158" s="2">
        <f>_xlfn.NUMBERVALUE(SUBSTITUTE(RIGHT(fiche_version[[#This Row],[version]],4),"-","."))</f>
        <v>35.200000000000003</v>
      </c>
      <c r="E158" s="2" t="s">
        <v>654</v>
      </c>
      <c r="F158" s="4">
        <v>44105</v>
      </c>
      <c r="G158" s="4" t="s">
        <v>492</v>
      </c>
      <c r="H158" s="2">
        <v>2</v>
      </c>
    </row>
    <row r="159" spans="1:8" x14ac:dyDescent="0.3">
      <c r="A159" s="2" t="str">
        <f>_xlfn.CONCAT(fiche_version[[#This Row],[code]],"v",RIGHT(fiche_version[[#This Row],[version]],4))</f>
        <v>BAR-TH-159v26-1</v>
      </c>
      <c r="B159" s="2" t="s">
        <v>145</v>
      </c>
      <c r="C159" s="2" t="s">
        <v>411</v>
      </c>
      <c r="D159" s="2">
        <f>_xlfn.NUMBERVALUE(SUBSTITUTE(RIGHT(fiche_version[[#This Row],[version]],4),"-","."))</f>
        <v>26.1</v>
      </c>
      <c r="E159" s="2" t="s">
        <v>645</v>
      </c>
      <c r="F159" s="4">
        <v>42956</v>
      </c>
      <c r="G159" s="4">
        <v>44651</v>
      </c>
      <c r="H159" s="2">
        <v>1</v>
      </c>
    </row>
    <row r="160" spans="1:8" x14ac:dyDescent="0.3">
      <c r="A160" s="2" t="str">
        <f>_xlfn.CONCAT(fiche_version[[#This Row],[code]],"v",RIGHT(fiche_version[[#This Row],[version]],4))</f>
        <v>BAR-TH-159v41-2</v>
      </c>
      <c r="B160" s="2" t="s">
        <v>145</v>
      </c>
      <c r="C160" s="2" t="s">
        <v>449</v>
      </c>
      <c r="D160" s="2">
        <f>_xlfn.NUMBERVALUE(SUBSTITUTE(RIGHT(fiche_version[[#This Row],[version]],4),"-","."))</f>
        <v>41.2</v>
      </c>
      <c r="E160" s="2" t="s">
        <v>659</v>
      </c>
      <c r="F160" s="4">
        <v>44652</v>
      </c>
      <c r="G160" s="4">
        <v>44865</v>
      </c>
      <c r="H160" s="2">
        <v>2</v>
      </c>
    </row>
    <row r="161" spans="1:8" s="1" customFormat="1" x14ac:dyDescent="0.3">
      <c r="A161" s="2" t="str">
        <f>_xlfn.CONCAT(fiche_version[[#This Row],[code]],"v",RIGHT(fiche_version[[#This Row],[version]],4))</f>
        <v>BAR-TH-159v44-3</v>
      </c>
      <c r="B161" s="2" t="s">
        <v>145</v>
      </c>
      <c r="C161" s="2" t="s">
        <v>450</v>
      </c>
      <c r="D161" s="2">
        <f>_xlfn.NUMBERVALUE(SUBSTITUTE(RIGHT(fiche_version[[#This Row],[version]],4),"-","."))</f>
        <v>44.3</v>
      </c>
      <c r="E161" s="2" t="s">
        <v>662</v>
      </c>
      <c r="F161" s="4">
        <v>44866</v>
      </c>
      <c r="G161" s="4">
        <v>45016</v>
      </c>
      <c r="H161" s="2">
        <v>3</v>
      </c>
    </row>
    <row r="162" spans="1:8" x14ac:dyDescent="0.3">
      <c r="A162" s="2" t="str">
        <f>_xlfn.CONCAT(fiche_version[[#This Row],[code]],"v",RIGHT(fiche_version[[#This Row],[version]],4))</f>
        <v>BAR-TH-159v50-4</v>
      </c>
      <c r="B162" s="2" t="s">
        <v>145</v>
      </c>
      <c r="C162" s="2" t="s">
        <v>451</v>
      </c>
      <c r="D162" s="2">
        <f>_xlfn.NUMBERVALUE(SUBSTITUTE(RIGHT(fiche_version[[#This Row],[version]],4),"-","."))</f>
        <v>50.4</v>
      </c>
      <c r="E162" s="2" t="s">
        <v>668</v>
      </c>
      <c r="F162" s="4">
        <v>45017</v>
      </c>
      <c r="G162" s="4" t="s">
        <v>492</v>
      </c>
      <c r="H162" s="2">
        <v>4</v>
      </c>
    </row>
    <row r="163" spans="1:8" x14ac:dyDescent="0.3">
      <c r="A163" s="2" t="str">
        <f>_xlfn.CONCAT(fiche_version[[#This Row],[code]],"v",RIGHT(fiche_version[[#This Row],[version]],4))</f>
        <v>BAR-TH-160v27-1</v>
      </c>
      <c r="B163" s="2" t="s">
        <v>146</v>
      </c>
      <c r="C163" s="2" t="s">
        <v>423</v>
      </c>
      <c r="D163" s="2">
        <f>_xlfn.NUMBERVALUE(SUBSTITUTE(RIGHT(fiche_version[[#This Row],[version]],4),"-","."))</f>
        <v>27.1</v>
      </c>
      <c r="E163" s="2" t="s">
        <v>646</v>
      </c>
      <c r="F163" s="4">
        <v>43191</v>
      </c>
      <c r="G163" s="4">
        <v>44681</v>
      </c>
      <c r="H163" s="2">
        <v>1</v>
      </c>
    </row>
    <row r="164" spans="1:8" x14ac:dyDescent="0.3">
      <c r="A164" s="2" t="str">
        <f>_xlfn.CONCAT(fiche_version[[#This Row],[code]],"v",RIGHT(fiche_version[[#This Row],[version]],4))</f>
        <v>BAR-TH-160v39-2</v>
      </c>
      <c r="B164" s="2" t="s">
        <v>146</v>
      </c>
      <c r="C164" s="2" t="s">
        <v>436</v>
      </c>
      <c r="D164" s="2">
        <f>_xlfn.NUMBERVALUE(SUBSTITUTE(RIGHT(fiche_version[[#This Row],[version]],4),"-","."))</f>
        <v>39.200000000000003</v>
      </c>
      <c r="E164" s="2" t="s">
        <v>658</v>
      </c>
      <c r="F164" s="4">
        <v>44682</v>
      </c>
      <c r="G164" s="4">
        <v>45016</v>
      </c>
      <c r="H164" s="2">
        <v>2</v>
      </c>
    </row>
    <row r="165" spans="1:8" x14ac:dyDescent="0.3">
      <c r="A165" s="2" t="str">
        <f>_xlfn.CONCAT(fiche_version[[#This Row],[code]],"v",RIGHT(fiche_version[[#This Row],[version]],4))</f>
        <v>BAR-TH-160v50-3</v>
      </c>
      <c r="B165" s="2" t="s">
        <v>146</v>
      </c>
      <c r="C165" s="2" t="s">
        <v>452</v>
      </c>
      <c r="D165" s="2">
        <f>_xlfn.NUMBERVALUE(SUBSTITUTE(RIGHT(fiche_version[[#This Row],[version]],4),"-","."))</f>
        <v>50.3</v>
      </c>
      <c r="E165" s="2" t="s">
        <v>668</v>
      </c>
      <c r="F165" s="4">
        <v>45017</v>
      </c>
      <c r="G165" s="4">
        <v>45199</v>
      </c>
      <c r="H165" s="2">
        <v>3</v>
      </c>
    </row>
    <row r="166" spans="1:8" s="1" customFormat="1" x14ac:dyDescent="0.3">
      <c r="A166" s="2" t="str">
        <f>_xlfn.CONCAT(fiche_version[[#This Row],[code]],"v",RIGHT(fiche_version[[#This Row],[version]],4))</f>
        <v>BAR-TH-160v54-4</v>
      </c>
      <c r="B166" s="2" t="s">
        <v>146</v>
      </c>
      <c r="C166" s="2" t="s">
        <v>686</v>
      </c>
      <c r="D166" s="2">
        <f>_xlfn.NUMBERVALUE(SUBSTITUTE(RIGHT(fiche_version[[#This Row],[version]],4),"-","."))</f>
        <v>54.4</v>
      </c>
      <c r="E166" s="2" t="s">
        <v>696</v>
      </c>
      <c r="F166" s="4">
        <v>45200</v>
      </c>
      <c r="G166" s="4">
        <v>46843</v>
      </c>
      <c r="H166" s="2">
        <v>4</v>
      </c>
    </row>
    <row r="167" spans="1:8" x14ac:dyDescent="0.3">
      <c r="A167" s="2" t="str">
        <f>_xlfn.CONCAT(fiche_version[[#This Row],[code]],"v",RIGHT(fiche_version[[#This Row],[version]],4))</f>
        <v>BAR-TH-161v28-1</v>
      </c>
      <c r="B167" s="2" t="s">
        <v>148</v>
      </c>
      <c r="C167" s="2" t="s">
        <v>384</v>
      </c>
      <c r="D167" s="2">
        <f>_xlfn.NUMBERVALUE(SUBSTITUTE(RIGHT(fiche_version[[#This Row],[version]],4),"-","."))</f>
        <v>28.1</v>
      </c>
      <c r="E167" s="2" t="s">
        <v>647</v>
      </c>
      <c r="F167" s="4">
        <v>43453</v>
      </c>
      <c r="G167" s="4">
        <v>45199</v>
      </c>
      <c r="H167" s="2">
        <v>1</v>
      </c>
    </row>
    <row r="168" spans="1:8" x14ac:dyDescent="0.3">
      <c r="A168" s="2" t="str">
        <f>_xlfn.CONCAT(fiche_version[[#This Row],[code]],"v",RIGHT(fiche_version[[#This Row],[version]],4))</f>
        <v>BAR-TH-161v54-2</v>
      </c>
      <c r="B168" s="2" t="s">
        <v>148</v>
      </c>
      <c r="C168" s="2" t="s">
        <v>682</v>
      </c>
      <c r="D168" s="2">
        <f>_xlfn.NUMBERVALUE(SUBSTITUTE(RIGHT(fiche_version[[#This Row],[version]],4),"-","."))</f>
        <v>54.2</v>
      </c>
      <c r="E168" s="2" t="s">
        <v>696</v>
      </c>
      <c r="F168" s="4">
        <v>45200</v>
      </c>
      <c r="G168" s="4" t="s">
        <v>492</v>
      </c>
      <c r="H168" s="2">
        <v>2</v>
      </c>
    </row>
    <row r="169" spans="1:8" x14ac:dyDescent="0.3">
      <c r="A169" s="2" t="str">
        <f>_xlfn.CONCAT(fiche_version[[#This Row],[code]],"v",RIGHT(fiche_version[[#This Row],[version]],4))</f>
        <v>BAR-TH-162v28-1</v>
      </c>
      <c r="B169" s="2" t="s">
        <v>149</v>
      </c>
      <c r="C169" s="2" t="s">
        <v>384</v>
      </c>
      <c r="D169" s="2">
        <f>_xlfn.NUMBERVALUE(SUBSTITUTE(RIGHT(fiche_version[[#This Row],[version]],4),"-","."))</f>
        <v>28.1</v>
      </c>
      <c r="E169" s="2" t="s">
        <v>647</v>
      </c>
      <c r="F169" s="4">
        <v>43453</v>
      </c>
      <c r="G169" s="4" t="s">
        <v>492</v>
      </c>
      <c r="H169" s="2">
        <v>1</v>
      </c>
    </row>
    <row r="170" spans="1:8" x14ac:dyDescent="0.3">
      <c r="A170" s="2" t="str">
        <f>_xlfn.CONCAT(fiche_version[[#This Row],[code]],"v",RIGHT(fiche_version[[#This Row],[version]],4))</f>
        <v>BAR-TH-163v30-1</v>
      </c>
      <c r="B170" s="2" t="s">
        <v>150</v>
      </c>
      <c r="C170" s="2" t="s">
        <v>413</v>
      </c>
      <c r="D170" s="2">
        <f>_xlfn.NUMBERVALUE(SUBSTITUTE(RIGHT(fiche_version[[#This Row],[version]],4),"-","."))</f>
        <v>30.1</v>
      </c>
      <c r="E170" s="2" t="s">
        <v>649</v>
      </c>
      <c r="F170" s="4">
        <v>43626</v>
      </c>
      <c r="G170" s="4">
        <v>44500</v>
      </c>
      <c r="H170" s="2">
        <v>1</v>
      </c>
    </row>
    <row r="171" spans="1:8" x14ac:dyDescent="0.3">
      <c r="A171" s="2" t="str">
        <f>_xlfn.CONCAT(fiche_version[[#This Row],[code]],"v",RIGHT(fiche_version[[#This Row],[version]],4))</f>
        <v>BAR-TH-163v38-2</v>
      </c>
      <c r="B171" s="2" t="s">
        <v>150</v>
      </c>
      <c r="C171" s="2" t="s">
        <v>453</v>
      </c>
      <c r="D171" s="2">
        <f>_xlfn.NUMBERVALUE(SUBSTITUTE(RIGHT(fiche_version[[#This Row],[version]],4),"-","."))</f>
        <v>38.200000000000003</v>
      </c>
      <c r="E171" s="2" t="s">
        <v>657</v>
      </c>
      <c r="F171" s="4">
        <v>44501</v>
      </c>
      <c r="G171" s="4" t="s">
        <v>492</v>
      </c>
      <c r="H171" s="2">
        <v>2</v>
      </c>
    </row>
    <row r="172" spans="1:8" x14ac:dyDescent="0.3">
      <c r="A172" s="2" t="str">
        <f>_xlfn.CONCAT(fiche_version[[#This Row],[code]],"v",RIGHT(fiche_version[[#This Row],[version]],4))</f>
        <v>BAR-TH-164v31-1</v>
      </c>
      <c r="B172" s="2" t="s">
        <v>151</v>
      </c>
      <c r="C172" s="2" t="s">
        <v>414</v>
      </c>
      <c r="D172" s="2">
        <f>_xlfn.NUMBERVALUE(SUBSTITUTE(RIGHT(fiche_version[[#This Row],[version]],4),"-","."))</f>
        <v>31.1</v>
      </c>
      <c r="E172" s="2" t="s">
        <v>650</v>
      </c>
      <c r="F172" s="4">
        <v>43709</v>
      </c>
      <c r="G172" s="4">
        <v>44115</v>
      </c>
      <c r="H172" s="2">
        <v>1</v>
      </c>
    </row>
    <row r="173" spans="1:8" x14ac:dyDescent="0.3">
      <c r="A173" s="2" t="str">
        <f>_xlfn.CONCAT(fiche_version[[#This Row],[code]],"v",RIGHT(fiche_version[[#This Row],[version]],4))</f>
        <v>BAR-TH-164v36-2</v>
      </c>
      <c r="B173" s="2" t="s">
        <v>151</v>
      </c>
      <c r="C173" s="2" t="s">
        <v>454</v>
      </c>
      <c r="D173" s="2">
        <f>_xlfn.NUMBERVALUE(SUBSTITUTE(RIGHT(fiche_version[[#This Row],[version]],4),"-","."))</f>
        <v>36.200000000000003</v>
      </c>
      <c r="E173" s="2" t="s">
        <v>655</v>
      </c>
      <c r="F173" s="4">
        <v>44116</v>
      </c>
      <c r="G173" s="4">
        <v>45138</v>
      </c>
      <c r="H173" s="2">
        <v>2</v>
      </c>
    </row>
    <row r="174" spans="1:8" x14ac:dyDescent="0.3">
      <c r="A174" s="2" t="str">
        <f>_xlfn.CONCAT(fiche_version[[#This Row],[code]],"v",RIGHT(fiche_version[[#This Row],[version]],4))</f>
        <v>BAR-TH-164v52-3</v>
      </c>
      <c r="B174" s="2" t="s">
        <v>151</v>
      </c>
      <c r="C174" s="2" t="s">
        <v>674</v>
      </c>
      <c r="D174" s="2">
        <f>_xlfn.NUMBERVALUE(SUBSTITUTE(RIGHT(fiche_version[[#This Row],[version]],4),"-","."))</f>
        <v>52.3</v>
      </c>
      <c r="E174" s="2" t="s">
        <v>625</v>
      </c>
      <c r="F174" s="4">
        <v>45139</v>
      </c>
      <c r="G174" s="4">
        <v>45657</v>
      </c>
      <c r="H174" s="2">
        <v>3</v>
      </c>
    </row>
    <row r="175" spans="1:8" x14ac:dyDescent="0.3">
      <c r="A175" s="2" t="str">
        <f>_xlfn.CONCAT(fiche_version[[#This Row],[code]],"v",RIGHT(fiche_version[[#This Row],[version]],4))</f>
        <v>BAR-TH-165v34-1</v>
      </c>
      <c r="B175" s="2" t="s">
        <v>153</v>
      </c>
      <c r="C175" s="2" t="s">
        <v>415</v>
      </c>
      <c r="D175" s="2">
        <f>_xlfn.NUMBERVALUE(SUBSTITUTE(RIGHT(fiche_version[[#This Row],[version]],4),"-","."))</f>
        <v>34.1</v>
      </c>
      <c r="E175" s="2" t="s">
        <v>653</v>
      </c>
      <c r="F175" s="4">
        <v>43971</v>
      </c>
      <c r="G175" s="4" t="s">
        <v>492</v>
      </c>
      <c r="H175" s="2">
        <v>1</v>
      </c>
    </row>
    <row r="176" spans="1:8" x14ac:dyDescent="0.3">
      <c r="A176" s="2" t="str">
        <f>_xlfn.CONCAT(fiche_version[[#This Row],[code]],"v",RIGHT(fiche_version[[#This Row],[version]],4))</f>
        <v>BAR-TH-166v38-1</v>
      </c>
      <c r="B176" s="2" t="s">
        <v>154</v>
      </c>
      <c r="C176" s="2" t="s">
        <v>432</v>
      </c>
      <c r="D176" s="2">
        <f>_xlfn.NUMBERVALUE(SUBSTITUTE(RIGHT(fiche_version[[#This Row],[version]],4),"-","."))</f>
        <v>38.1</v>
      </c>
      <c r="E176" s="2" t="s">
        <v>657</v>
      </c>
      <c r="F176" s="4">
        <v>44408</v>
      </c>
      <c r="G176" s="4" t="s">
        <v>492</v>
      </c>
      <c r="H176" s="2">
        <v>1</v>
      </c>
    </row>
    <row r="177" spans="1:8" x14ac:dyDescent="0.3">
      <c r="A177" s="2" t="str">
        <f>_xlfn.CONCAT(fiche_version[[#This Row],[code]],"v",RIGHT(fiche_version[[#This Row],[version]],4))</f>
        <v>BAR-TH-167v38-1</v>
      </c>
      <c r="B177" s="2" t="s">
        <v>155</v>
      </c>
      <c r="C177" s="2" t="s">
        <v>432</v>
      </c>
      <c r="D177" s="2">
        <f>_xlfn.NUMBERVALUE(SUBSTITUTE(RIGHT(fiche_version[[#This Row],[version]],4),"-","."))</f>
        <v>38.1</v>
      </c>
      <c r="E177" s="2" t="s">
        <v>657</v>
      </c>
      <c r="F177" s="4">
        <v>44408</v>
      </c>
      <c r="G177" s="4" t="s">
        <v>492</v>
      </c>
      <c r="H177" s="2">
        <v>1</v>
      </c>
    </row>
    <row r="178" spans="1:8" x14ac:dyDescent="0.3">
      <c r="A178" s="2" t="str">
        <f>_xlfn.CONCAT(fiche_version[[#This Row],[code]],"v",RIGHT(fiche_version[[#This Row],[version]],4))</f>
        <v>BAR-TH-168v40-1</v>
      </c>
      <c r="B178" s="2" t="s">
        <v>156</v>
      </c>
      <c r="C178" s="2" t="s">
        <v>455</v>
      </c>
      <c r="D178" s="2">
        <f>_xlfn.NUMBERVALUE(SUBSTITUTE(RIGHT(fiche_version[[#This Row],[version]],4),"-","."))</f>
        <v>40.1</v>
      </c>
      <c r="E178" s="2" t="s">
        <v>659</v>
      </c>
      <c r="F178" s="4">
        <v>44559</v>
      </c>
      <c r="G178" s="4" t="s">
        <v>492</v>
      </c>
      <c r="H178" s="2">
        <v>1</v>
      </c>
    </row>
    <row r="179" spans="1:8" x14ac:dyDescent="0.3">
      <c r="A179" s="2" t="str">
        <f>_xlfn.CONCAT(fiche_version[[#This Row],[code]],"v",RIGHT(fiche_version[[#This Row],[version]],4))</f>
        <v>BAR-TH-169v46-1</v>
      </c>
      <c r="B179" s="2" t="s">
        <v>416</v>
      </c>
      <c r="C179" s="2" t="s">
        <v>456</v>
      </c>
      <c r="D179" s="2">
        <f>_xlfn.NUMBERVALUE(SUBSTITUTE(RIGHT(fiche_version[[#This Row],[version]],4),"-","."))</f>
        <v>46.1</v>
      </c>
      <c r="E179" s="2" t="s">
        <v>664</v>
      </c>
      <c r="F179" s="4">
        <v>44778</v>
      </c>
      <c r="G179" s="4" t="s">
        <v>492</v>
      </c>
      <c r="H179" s="2">
        <v>1</v>
      </c>
    </row>
    <row r="180" spans="1:8" x14ac:dyDescent="0.3">
      <c r="A180" s="2" t="str">
        <f>_xlfn.CONCAT(fiche_version[[#This Row],[code]],"v",RIGHT(fiche_version[[#This Row],[version]],4))</f>
        <v>BAR-TH-170v54-1</v>
      </c>
      <c r="B180" s="2" t="s">
        <v>678</v>
      </c>
      <c r="C180" s="2" t="s">
        <v>685</v>
      </c>
      <c r="D180" s="2">
        <f>_xlfn.NUMBERVALUE(SUBSTITUTE(RIGHT(fiche_version[[#This Row],[version]],4),"-","."))</f>
        <v>54.1</v>
      </c>
      <c r="E180" s="2" t="s">
        <v>696</v>
      </c>
      <c r="F180" s="4">
        <v>45199</v>
      </c>
      <c r="G180" s="4">
        <v>46934</v>
      </c>
      <c r="H180" s="2">
        <v>1</v>
      </c>
    </row>
    <row r="181" spans="1:8" x14ac:dyDescent="0.3">
      <c r="A181" s="2" t="str">
        <f>_xlfn.CONCAT(fiche_version[[#This Row],[code]],"v",RIGHT(fiche_version[[#This Row],[version]],4))</f>
        <v>BAR-TH-171v55-1</v>
      </c>
      <c r="B181" s="2" t="s">
        <v>692</v>
      </c>
      <c r="C181" s="2" t="s">
        <v>697</v>
      </c>
      <c r="D181" s="2">
        <f>_xlfn.NUMBERVALUE(SUBSTITUTE(RIGHT(fiche_version[[#This Row],[version]],4),"-","."))</f>
        <v>55.1</v>
      </c>
      <c r="E181" s="2" t="s">
        <v>698</v>
      </c>
      <c r="F181" s="4">
        <v>45292</v>
      </c>
      <c r="G181" s="4">
        <v>46934</v>
      </c>
      <c r="H181" s="2">
        <v>1</v>
      </c>
    </row>
    <row r="182" spans="1:8" x14ac:dyDescent="0.3">
      <c r="A182" s="2" t="str">
        <f>_xlfn.CONCAT(fiche_version[[#This Row],[code]],"v",RIGHT(fiche_version[[#This Row],[version]],4))</f>
        <v>BAR-TH-172v55-1</v>
      </c>
      <c r="B182" s="2" t="s">
        <v>693</v>
      </c>
      <c r="C182" s="2" t="s">
        <v>697</v>
      </c>
      <c r="D182" s="2">
        <f>_xlfn.NUMBERVALUE(SUBSTITUTE(RIGHT(fiche_version[[#This Row],[version]],4),"-","."))</f>
        <v>55.1</v>
      </c>
      <c r="E182" s="2" t="s">
        <v>698</v>
      </c>
      <c r="F182" s="4">
        <v>45292</v>
      </c>
      <c r="G182" s="4">
        <v>46934</v>
      </c>
      <c r="H182" s="2">
        <v>1</v>
      </c>
    </row>
    <row r="183" spans="1:8" x14ac:dyDescent="0.3">
      <c r="A183" s="9" t="str">
        <f>_xlfn.CONCAT(fiche_version[[#This Row],[code]],"v",RIGHT(fiche_version[[#This Row],[version]],4))</f>
        <v>BAR-TH-173v56-1</v>
      </c>
      <c r="B183" s="2" t="s">
        <v>715</v>
      </c>
      <c r="C183" s="2" t="s">
        <v>706</v>
      </c>
      <c r="D183" s="2">
        <f>_xlfn.NUMBERVALUE(SUBSTITUTE(RIGHT(fiche_version[[#This Row],[version]],4),"-","."))</f>
        <v>56.1</v>
      </c>
      <c r="E183" s="2" t="s">
        <v>710</v>
      </c>
      <c r="F183" s="4">
        <v>45260</v>
      </c>
      <c r="G183" s="4">
        <v>46387</v>
      </c>
      <c r="H183" s="2">
        <v>1</v>
      </c>
    </row>
    <row r="184" spans="1:8" x14ac:dyDescent="0.3">
      <c r="A184" s="9" t="str">
        <f>_xlfn.CONCAT(fiche_version[[#This Row],[code]],"v",RIGHT(fiche_version[[#This Row],[version]],4))</f>
        <v>BAR-TH-174v57-1</v>
      </c>
      <c r="B184" s="2" t="s">
        <v>717</v>
      </c>
      <c r="C184" s="2" t="s">
        <v>707</v>
      </c>
      <c r="D184" s="2">
        <f>_xlfn.NUMBERVALUE(SUBSTITUTE(RIGHT(fiche_version[[#This Row],[version]],4),"-","."))</f>
        <v>57.1</v>
      </c>
      <c r="E184" s="2" t="s">
        <v>711</v>
      </c>
      <c r="F184" s="4">
        <v>45292</v>
      </c>
      <c r="G184" s="4">
        <v>47118</v>
      </c>
      <c r="H184" s="2">
        <v>1</v>
      </c>
    </row>
    <row r="185" spans="1:8" s="1" customFormat="1" x14ac:dyDescent="0.3">
      <c r="A185" s="9" t="str">
        <f>_xlfn.CONCAT(fiche_version[[#This Row],[code]],"v",RIGHT(fiche_version[[#This Row],[version]],4))</f>
        <v>BAR-TH-175v57-1</v>
      </c>
      <c r="B185" s="2" t="s">
        <v>718</v>
      </c>
      <c r="C185" s="2" t="s">
        <v>707</v>
      </c>
      <c r="D185" s="2">
        <f>_xlfn.NUMBERVALUE(SUBSTITUTE(RIGHT(fiche_version[[#This Row],[version]],4),"-","."))</f>
        <v>57.1</v>
      </c>
      <c r="E185" s="2" t="s">
        <v>711</v>
      </c>
      <c r="F185" s="4">
        <v>45292</v>
      </c>
      <c r="G185" s="4">
        <v>47118</v>
      </c>
      <c r="H185" s="2">
        <v>1</v>
      </c>
    </row>
    <row r="186" spans="1:8" s="1" customFormat="1" x14ac:dyDescent="0.3">
      <c r="A186" s="9" t="str">
        <f>_xlfn.CONCAT(fiche_version[[#This Row],[code]],"v",RIGHT(fiche_version[[#This Row],[version]],4))</f>
        <v>BAR-TH-176v58-1</v>
      </c>
      <c r="B186" s="2" t="s">
        <v>724</v>
      </c>
      <c r="C186" s="2" t="s">
        <v>708</v>
      </c>
      <c r="D186" s="2">
        <f>_xlfn.NUMBERVALUE(SUBSTITUTE(RIGHT(fiche_version[[#This Row],[version]],4),"-","."))</f>
        <v>58.1</v>
      </c>
      <c r="E186" s="2" t="s">
        <v>712</v>
      </c>
      <c r="F186" s="4">
        <v>45289</v>
      </c>
      <c r="G186" s="4">
        <v>47118</v>
      </c>
      <c r="H186" s="2">
        <v>1</v>
      </c>
    </row>
    <row r="187" spans="1:8" s="1" customFormat="1" x14ac:dyDescent="0.3">
      <c r="A187" s="2" t="str">
        <f>_xlfn.CONCAT(fiche_version[[#This Row],[code]],"v",RIGHT(fiche_version[[#This Row],[version]],4))</f>
        <v>BAT-EN-101v14-1</v>
      </c>
      <c r="B187" s="2" t="s">
        <v>157</v>
      </c>
      <c r="C187" s="2" t="s">
        <v>383</v>
      </c>
      <c r="D187" s="2">
        <f>_xlfn.NUMBERVALUE(SUBSTITUTE(RIGHT(fiche_version[[#This Row],[version]],4),"-","."))</f>
        <v>14.1</v>
      </c>
      <c r="E187" s="2" t="s">
        <v>670</v>
      </c>
      <c r="F187" s="4">
        <v>42005</v>
      </c>
      <c r="G187" s="4">
        <v>43190</v>
      </c>
      <c r="H187" s="2">
        <v>1</v>
      </c>
    </row>
    <row r="188" spans="1:8" s="1" customFormat="1" x14ac:dyDescent="0.3">
      <c r="A188" s="2" t="str">
        <f>_xlfn.CONCAT(fiche_version[[#This Row],[code]],"v",RIGHT(fiche_version[[#This Row],[version]],4))</f>
        <v>BAT-EN-101v27-2</v>
      </c>
      <c r="B188" s="2" t="s">
        <v>157</v>
      </c>
      <c r="C188" s="2" t="s">
        <v>389</v>
      </c>
      <c r="D188" s="2">
        <f>_xlfn.NUMBERVALUE(SUBSTITUTE(RIGHT(fiche_version[[#This Row],[version]],4),"-","."))</f>
        <v>27.2</v>
      </c>
      <c r="E188" s="2" t="s">
        <v>646</v>
      </c>
      <c r="F188" s="4">
        <v>43191</v>
      </c>
      <c r="G188" s="4">
        <v>44074</v>
      </c>
      <c r="H188" s="2">
        <v>2</v>
      </c>
    </row>
    <row r="189" spans="1:8" s="1" customFormat="1" x14ac:dyDescent="0.3">
      <c r="A189" s="2" t="str">
        <f>_xlfn.CONCAT(fiche_version[[#This Row],[code]],"v",RIGHT(fiche_version[[#This Row],[version]],4))</f>
        <v>BAT-EN-101v33-3</v>
      </c>
      <c r="B189" s="2" t="s">
        <v>157</v>
      </c>
      <c r="C189" s="2" t="s">
        <v>434</v>
      </c>
      <c r="D189" s="2">
        <f>_xlfn.NUMBERVALUE(SUBSTITUTE(RIGHT(fiche_version[[#This Row],[version]],4),"-","."))</f>
        <v>33.299999999999997</v>
      </c>
      <c r="E189" s="2" t="s">
        <v>652</v>
      </c>
      <c r="F189" s="4">
        <v>44075</v>
      </c>
      <c r="G189" s="4" t="s">
        <v>492</v>
      </c>
      <c r="H189" s="2">
        <v>3</v>
      </c>
    </row>
    <row r="190" spans="1:8" s="1" customFormat="1" x14ac:dyDescent="0.3">
      <c r="A190" s="2" t="str">
        <f>_xlfn.CONCAT(fiche_version[[#This Row],[code]],"v",RIGHT(fiche_version[[#This Row],[version]],4))</f>
        <v>BAT-EN-102v14-1</v>
      </c>
      <c r="B190" s="2" t="s">
        <v>158</v>
      </c>
      <c r="C190" s="2" t="s">
        <v>383</v>
      </c>
      <c r="D190" s="2">
        <f>_xlfn.NUMBERVALUE(SUBSTITUTE(RIGHT(fiche_version[[#This Row],[version]],4),"-","."))</f>
        <v>14.1</v>
      </c>
      <c r="E190" s="2" t="s">
        <v>670</v>
      </c>
      <c r="F190" s="4">
        <v>42005</v>
      </c>
      <c r="G190" s="4">
        <v>43190</v>
      </c>
      <c r="H190" s="2">
        <v>1</v>
      </c>
    </row>
    <row r="191" spans="1:8" x14ac:dyDescent="0.3">
      <c r="A191" s="2" t="str">
        <f>_xlfn.CONCAT(fiche_version[[#This Row],[code]],"v",RIGHT(fiche_version[[#This Row],[version]],4))</f>
        <v>BAT-EN-102v27-2</v>
      </c>
      <c r="B191" s="2" t="s">
        <v>158</v>
      </c>
      <c r="C191" s="2" t="s">
        <v>389</v>
      </c>
      <c r="D191" s="2">
        <f>_xlfn.NUMBERVALUE(SUBSTITUTE(RIGHT(fiche_version[[#This Row],[version]],4),"-","."))</f>
        <v>27.2</v>
      </c>
      <c r="E191" s="2" t="s">
        <v>646</v>
      </c>
      <c r="F191" s="4">
        <v>43191</v>
      </c>
      <c r="G191" s="4" t="s">
        <v>492</v>
      </c>
      <c r="H191" s="2">
        <v>2</v>
      </c>
    </row>
    <row r="192" spans="1:8" x14ac:dyDescent="0.3">
      <c r="A192" s="2" t="str">
        <f>_xlfn.CONCAT(fiche_version[[#This Row],[code]],"v",RIGHT(fiche_version[[#This Row],[version]],4))</f>
        <v>BAT-EN-103v14-1</v>
      </c>
      <c r="B192" s="2" t="s">
        <v>159</v>
      </c>
      <c r="C192" s="2" t="s">
        <v>383</v>
      </c>
      <c r="D192" s="2">
        <f>_xlfn.NUMBERVALUE(SUBSTITUTE(RIGHT(fiche_version[[#This Row],[version]],4),"-","."))</f>
        <v>14.1</v>
      </c>
      <c r="E192" s="2" t="s">
        <v>670</v>
      </c>
      <c r="F192" s="4">
        <v>42005</v>
      </c>
      <c r="G192" s="4">
        <v>43190</v>
      </c>
      <c r="H192" s="2">
        <v>1</v>
      </c>
    </row>
    <row r="193" spans="1:8" x14ac:dyDescent="0.3">
      <c r="A193" s="2" t="str">
        <f>_xlfn.CONCAT(fiche_version[[#This Row],[code]],"v",RIGHT(fiche_version[[#This Row],[version]],4))</f>
        <v>BAT-EN-103v27-2</v>
      </c>
      <c r="B193" s="2" t="s">
        <v>159</v>
      </c>
      <c r="C193" s="2" t="s">
        <v>389</v>
      </c>
      <c r="D193" s="2">
        <f>_xlfn.NUMBERVALUE(SUBSTITUTE(RIGHT(fiche_version[[#This Row],[version]],4),"-","."))</f>
        <v>27.2</v>
      </c>
      <c r="E193" s="2" t="s">
        <v>646</v>
      </c>
      <c r="F193" s="4">
        <v>43191</v>
      </c>
      <c r="G193" s="4">
        <v>44074</v>
      </c>
      <c r="H193" s="2">
        <v>2</v>
      </c>
    </row>
    <row r="194" spans="1:8" x14ac:dyDescent="0.3">
      <c r="A194" s="2" t="str">
        <f>_xlfn.CONCAT(fiche_version[[#This Row],[code]],"v",RIGHT(fiche_version[[#This Row],[version]],4))</f>
        <v>BAT-EN-103v33-3</v>
      </c>
      <c r="B194" s="2" t="s">
        <v>159</v>
      </c>
      <c r="C194" s="2" t="s">
        <v>434</v>
      </c>
      <c r="D194" s="2">
        <f>_xlfn.NUMBERVALUE(SUBSTITUTE(RIGHT(fiche_version[[#This Row],[version]],4),"-","."))</f>
        <v>33.299999999999997</v>
      </c>
      <c r="E194" s="2" t="s">
        <v>652</v>
      </c>
      <c r="F194" s="4">
        <v>44075</v>
      </c>
      <c r="G194" s="4" t="s">
        <v>492</v>
      </c>
      <c r="H194" s="2">
        <v>3</v>
      </c>
    </row>
    <row r="195" spans="1:8" x14ac:dyDescent="0.3">
      <c r="A195" s="2" t="str">
        <f>_xlfn.CONCAT(fiche_version[[#This Row],[code]],"v",RIGHT(fiche_version[[#This Row],[version]],4))</f>
        <v>BAT-EN-104v14-1</v>
      </c>
      <c r="B195" s="2" t="s">
        <v>160</v>
      </c>
      <c r="C195" s="2" t="s">
        <v>383</v>
      </c>
      <c r="D195" s="2">
        <f>_xlfn.NUMBERVALUE(SUBSTITUTE(RIGHT(fiche_version[[#This Row],[version]],4),"-","."))</f>
        <v>14.1</v>
      </c>
      <c r="E195" s="2" t="s">
        <v>670</v>
      </c>
      <c r="F195" s="4">
        <v>42005</v>
      </c>
      <c r="G195" s="4">
        <v>43190</v>
      </c>
      <c r="H195" s="2">
        <v>1</v>
      </c>
    </row>
    <row r="196" spans="1:8" x14ac:dyDescent="0.3">
      <c r="A196" s="2" t="str">
        <f>_xlfn.CONCAT(fiche_version[[#This Row],[code]],"v",RIGHT(fiche_version[[#This Row],[version]],4))</f>
        <v>BAT-EN-104v27-2</v>
      </c>
      <c r="B196" s="2" t="s">
        <v>160</v>
      </c>
      <c r="C196" s="2" t="s">
        <v>389</v>
      </c>
      <c r="D196" s="2">
        <f>_xlfn.NUMBERVALUE(SUBSTITUTE(RIGHT(fiche_version[[#This Row],[version]],4),"-","."))</f>
        <v>27.2</v>
      </c>
      <c r="E196" s="2" t="s">
        <v>646</v>
      </c>
      <c r="F196" s="4">
        <v>43191</v>
      </c>
      <c r="G196" s="4">
        <v>45291</v>
      </c>
      <c r="H196" s="2">
        <v>2</v>
      </c>
    </row>
    <row r="197" spans="1:8" x14ac:dyDescent="0.3">
      <c r="A197" s="2" t="str">
        <f>_xlfn.CONCAT(fiche_version[[#This Row],[code]],"v",RIGHT(fiche_version[[#This Row],[version]],4))</f>
        <v>BAT-EN-104v54-3</v>
      </c>
      <c r="B197" s="2" t="s">
        <v>160</v>
      </c>
      <c r="C197" s="2" t="s">
        <v>683</v>
      </c>
      <c r="D197" s="2">
        <f>_xlfn.NUMBERVALUE(SUBSTITUTE(RIGHT(fiche_version[[#This Row],[version]],4),"-","."))</f>
        <v>54.3</v>
      </c>
      <c r="E197" s="2" t="s">
        <v>696</v>
      </c>
      <c r="F197" s="4">
        <v>45292</v>
      </c>
      <c r="G197" s="4">
        <v>46934</v>
      </c>
      <c r="H197" s="2">
        <v>3</v>
      </c>
    </row>
    <row r="198" spans="1:8" x14ac:dyDescent="0.3">
      <c r="A198" s="2" t="str">
        <f>_xlfn.CONCAT(fiche_version[[#This Row],[code]],"v",RIGHT(fiche_version[[#This Row],[version]],4))</f>
        <v>BAT-EN-106v19-1</v>
      </c>
      <c r="B198" s="2" t="s">
        <v>162</v>
      </c>
      <c r="C198" s="2" t="s">
        <v>386</v>
      </c>
      <c r="D198" s="2">
        <f>_xlfn.NUMBERVALUE(SUBSTITUTE(RIGHT(fiche_version[[#This Row],[version]],4),"-","."))</f>
        <v>19.100000000000001</v>
      </c>
      <c r="E198" s="2" t="s">
        <v>638</v>
      </c>
      <c r="F198" s="4">
        <v>42373</v>
      </c>
      <c r="G198" s="4">
        <v>44074</v>
      </c>
      <c r="H198" s="2">
        <v>1</v>
      </c>
    </row>
    <row r="199" spans="1:8" x14ac:dyDescent="0.3">
      <c r="A199" s="2" t="str">
        <f>_xlfn.CONCAT(fiche_version[[#This Row],[code]],"v",RIGHT(fiche_version[[#This Row],[version]],4))</f>
        <v>BAT-EN-106v33-2</v>
      </c>
      <c r="B199" s="2" t="s">
        <v>162</v>
      </c>
      <c r="C199" s="2" t="s">
        <v>457</v>
      </c>
      <c r="D199" s="2">
        <f>_xlfn.NUMBERVALUE(SUBSTITUTE(RIGHT(fiche_version[[#This Row],[version]],4),"-","."))</f>
        <v>33.200000000000003</v>
      </c>
      <c r="E199" s="2" t="s">
        <v>652</v>
      </c>
      <c r="F199" s="4">
        <v>44075</v>
      </c>
      <c r="G199" s="4" t="s">
        <v>492</v>
      </c>
      <c r="H199" s="2">
        <v>2</v>
      </c>
    </row>
    <row r="200" spans="1:8" x14ac:dyDescent="0.3">
      <c r="A200" s="2" t="str">
        <f>_xlfn.CONCAT(fiche_version[[#This Row],[code]],"v",RIGHT(fiche_version[[#This Row],[version]],4))</f>
        <v>BAT-EN-107v14-1</v>
      </c>
      <c r="B200" s="2" t="s">
        <v>163</v>
      </c>
      <c r="C200" s="2" t="s">
        <v>383</v>
      </c>
      <c r="D200" s="2">
        <f>_xlfn.NUMBERVALUE(SUBSTITUTE(RIGHT(fiche_version[[#This Row],[version]],4),"-","."))</f>
        <v>14.1</v>
      </c>
      <c r="E200" s="2" t="s">
        <v>670</v>
      </c>
      <c r="F200" s="4">
        <v>42005</v>
      </c>
      <c r="G200" s="4">
        <v>43190</v>
      </c>
      <c r="H200" s="2">
        <v>1</v>
      </c>
    </row>
    <row r="201" spans="1:8" x14ac:dyDescent="0.3">
      <c r="A201" s="2" t="str">
        <f>_xlfn.CONCAT(fiche_version[[#This Row],[code]],"v",RIGHT(fiche_version[[#This Row],[version]],4))</f>
        <v>BAT-EN-107v27-2</v>
      </c>
      <c r="B201" s="2" t="s">
        <v>163</v>
      </c>
      <c r="C201" s="2" t="s">
        <v>389</v>
      </c>
      <c r="D201" s="2">
        <f>_xlfn.NUMBERVALUE(SUBSTITUTE(RIGHT(fiche_version[[#This Row],[version]],4),"-","."))</f>
        <v>27.2</v>
      </c>
      <c r="E201" s="2" t="s">
        <v>646</v>
      </c>
      <c r="F201" s="4">
        <v>43191</v>
      </c>
      <c r="G201" s="4" t="s">
        <v>492</v>
      </c>
      <c r="H201" s="2">
        <v>2</v>
      </c>
    </row>
    <row r="202" spans="1:8" x14ac:dyDescent="0.3">
      <c r="A202" s="2" t="str">
        <f>_xlfn.CONCAT(fiche_version[[#This Row],[code]],"v",RIGHT(fiche_version[[#This Row],[version]],4))</f>
        <v>BAT-EN-108v19-1</v>
      </c>
      <c r="B202" s="2" t="s">
        <v>164</v>
      </c>
      <c r="C202" s="2" t="s">
        <v>386</v>
      </c>
      <c r="D202" s="2">
        <f>_xlfn.NUMBERVALUE(SUBSTITUTE(RIGHT(fiche_version[[#This Row],[version]],4),"-","."))</f>
        <v>19.100000000000001</v>
      </c>
      <c r="E202" s="2" t="s">
        <v>638</v>
      </c>
      <c r="F202" s="4">
        <v>42373</v>
      </c>
      <c r="G202" s="4" t="s">
        <v>492</v>
      </c>
      <c r="H202" s="2">
        <v>1</v>
      </c>
    </row>
    <row r="203" spans="1:8" x14ac:dyDescent="0.3">
      <c r="A203" s="2" t="str">
        <f>_xlfn.CONCAT(fiche_version[[#This Row],[code]],"v",RIGHT(fiche_version[[#This Row],[version]],4))</f>
        <v>BAT-EN-109v24-1</v>
      </c>
      <c r="B203" s="2" t="s">
        <v>165</v>
      </c>
      <c r="C203" s="2" t="s">
        <v>399</v>
      </c>
      <c r="D203" s="2">
        <f>_xlfn.NUMBERVALUE(SUBSTITUTE(RIGHT(fiche_version[[#This Row],[version]],4),"-","."))</f>
        <v>24.1</v>
      </c>
      <c r="E203" s="2" t="s">
        <v>643</v>
      </c>
      <c r="F203" s="4">
        <v>42727</v>
      </c>
      <c r="G203" s="4" t="s">
        <v>492</v>
      </c>
      <c r="H203" s="2">
        <v>1</v>
      </c>
    </row>
    <row r="204" spans="1:8" x14ac:dyDescent="0.3">
      <c r="A204" s="2" t="str">
        <f>_xlfn.CONCAT(fiche_version[[#This Row],[code]],"v",RIGHT(fiche_version[[#This Row],[version]],4))</f>
        <v>BAT-EN-110v25-1</v>
      </c>
      <c r="B204" s="2" t="s">
        <v>166</v>
      </c>
      <c r="C204" s="2" t="s">
        <v>412</v>
      </c>
      <c r="D204" s="2">
        <f>_xlfn.NUMBERVALUE(SUBSTITUTE(RIGHT(fiche_version[[#This Row],[version]],4),"-","."))</f>
        <v>25.1</v>
      </c>
      <c r="E204" s="2" t="s">
        <v>644</v>
      </c>
      <c r="F204" s="4">
        <v>42005</v>
      </c>
      <c r="G204" s="4" t="s">
        <v>492</v>
      </c>
      <c r="H204" s="2">
        <v>1</v>
      </c>
    </row>
    <row r="205" spans="1:8" x14ac:dyDescent="0.3">
      <c r="A205" s="2" t="str">
        <f>_xlfn.CONCAT(fiche_version[[#This Row],[code]],"v",RIGHT(fiche_version[[#This Row],[version]],4))</f>
        <v>BAT-EN-111v38-1</v>
      </c>
      <c r="B205" s="2" t="s">
        <v>167</v>
      </c>
      <c r="C205" s="2" t="s">
        <v>432</v>
      </c>
      <c r="D205" s="2">
        <f>_xlfn.NUMBERVALUE(SUBSTITUTE(RIGHT(fiche_version[[#This Row],[version]],4),"-","."))</f>
        <v>38.1</v>
      </c>
      <c r="E205" s="2" t="s">
        <v>657</v>
      </c>
      <c r="F205" s="4">
        <v>44408</v>
      </c>
      <c r="G205" s="4" t="s">
        <v>492</v>
      </c>
      <c r="H205" s="2">
        <v>1</v>
      </c>
    </row>
    <row r="206" spans="1:8" x14ac:dyDescent="0.3">
      <c r="A206" s="2" t="str">
        <f>_xlfn.CONCAT(fiche_version[[#This Row],[code]],"v",RIGHT(fiche_version[[#This Row],[version]],4))</f>
        <v>BAT-EN-112v38-1</v>
      </c>
      <c r="B206" s="2" t="s">
        <v>169</v>
      </c>
      <c r="C206" s="2" t="s">
        <v>432</v>
      </c>
      <c r="D206" s="2">
        <f>_xlfn.NUMBERVALUE(SUBSTITUTE(RIGHT(fiche_version[[#This Row],[version]],4),"-","."))</f>
        <v>38.1</v>
      </c>
      <c r="E206" s="2" t="s">
        <v>657</v>
      </c>
      <c r="F206" s="4">
        <v>44408</v>
      </c>
      <c r="G206" s="4" t="s">
        <v>492</v>
      </c>
      <c r="H206" s="2">
        <v>1</v>
      </c>
    </row>
    <row r="207" spans="1:8" x14ac:dyDescent="0.3">
      <c r="A207" s="2" t="str">
        <f>_xlfn.CONCAT(fiche_version[[#This Row],[code]],"v",RIGHT(fiche_version[[#This Row],[version]],4))</f>
        <v>BAT-EN-113v54-1</v>
      </c>
      <c r="B207" s="2" t="s">
        <v>679</v>
      </c>
      <c r="C207" s="2" t="s">
        <v>685</v>
      </c>
      <c r="D207" s="2">
        <f>_xlfn.NUMBERVALUE(SUBSTITUTE(RIGHT(fiche_version[[#This Row],[version]],4),"-","."))</f>
        <v>54.1</v>
      </c>
      <c r="E207" s="2" t="s">
        <v>696</v>
      </c>
      <c r="F207" s="4">
        <v>45199</v>
      </c>
      <c r="G207" s="4" t="s">
        <v>492</v>
      </c>
      <c r="H207" s="2">
        <v>1</v>
      </c>
    </row>
    <row r="208" spans="1:8" x14ac:dyDescent="0.3">
      <c r="A208" s="2" t="str">
        <f>_xlfn.CONCAT(fiche_version[[#This Row],[code]],"v",RIGHT(fiche_version[[#This Row],[version]],4))</f>
        <v>BAT-EQ-111v16-1</v>
      </c>
      <c r="B208" s="2" t="s">
        <v>170</v>
      </c>
      <c r="C208" s="2" t="s">
        <v>388</v>
      </c>
      <c r="D208" s="2">
        <f>_xlfn.NUMBERVALUE(SUBSTITUTE(RIGHT(fiche_version[[#This Row],[version]],4),"-","."))</f>
        <v>16.100000000000001</v>
      </c>
      <c r="E208" s="2" t="s">
        <v>635</v>
      </c>
      <c r="F208" s="4">
        <v>42005</v>
      </c>
      <c r="G208" s="4">
        <v>43555</v>
      </c>
      <c r="H208" s="2">
        <v>1</v>
      </c>
    </row>
    <row r="209" spans="1:8" x14ac:dyDescent="0.3">
      <c r="A209" s="2" t="str">
        <f>_xlfn.CONCAT(fiche_version[[#This Row],[code]],"v",RIGHT(fiche_version[[#This Row],[version]],4))</f>
        <v>BAT-EQ-114v24-1</v>
      </c>
      <c r="B209" s="2" t="s">
        <v>171</v>
      </c>
      <c r="C209" s="2" t="s">
        <v>399</v>
      </c>
      <c r="D209" s="2">
        <f>_xlfn.NUMBERVALUE(SUBSTITUTE(RIGHT(fiche_version[[#This Row],[version]],4),"-","."))</f>
        <v>24.1</v>
      </c>
      <c r="E209" s="2" t="s">
        <v>643</v>
      </c>
      <c r="F209" s="4">
        <v>42727</v>
      </c>
      <c r="G209" s="4">
        <v>43555</v>
      </c>
      <c r="H209" s="2">
        <v>1</v>
      </c>
    </row>
    <row r="210" spans="1:8" x14ac:dyDescent="0.3">
      <c r="A210" s="2" t="str">
        <f>_xlfn.CONCAT(fiche_version[[#This Row],[code]],"v",RIGHT(fiche_version[[#This Row],[version]],4))</f>
        <v>BAT-EQ-116v14-1</v>
      </c>
      <c r="B210" s="2" t="s">
        <v>172</v>
      </c>
      <c r="C210" s="2" t="s">
        <v>383</v>
      </c>
      <c r="D210" s="2">
        <f>_xlfn.NUMBERVALUE(SUBSTITUTE(RIGHT(fiche_version[[#This Row],[version]],4),"-","."))</f>
        <v>14.1</v>
      </c>
      <c r="E210" s="2" t="s">
        <v>670</v>
      </c>
      <c r="F210" s="4">
        <v>42005</v>
      </c>
      <c r="G210" s="4">
        <v>43190</v>
      </c>
      <c r="H210" s="2">
        <v>1</v>
      </c>
    </row>
    <row r="211" spans="1:8" x14ac:dyDescent="0.3">
      <c r="A211" s="2" t="str">
        <f>_xlfn.CONCAT(fiche_version[[#This Row],[code]],"v",RIGHT(fiche_version[[#This Row],[version]],4))</f>
        <v>BAT-EQ-117v24-1</v>
      </c>
      <c r="B211" s="2" t="s">
        <v>173</v>
      </c>
      <c r="C211" s="2" t="s">
        <v>399</v>
      </c>
      <c r="D211" s="2">
        <f>_xlfn.NUMBERVALUE(SUBSTITUTE(RIGHT(fiche_version[[#This Row],[version]],4),"-","."))</f>
        <v>24.1</v>
      </c>
      <c r="E211" s="2" t="s">
        <v>643</v>
      </c>
      <c r="F211" s="4">
        <v>42727</v>
      </c>
      <c r="G211" s="4">
        <v>44651</v>
      </c>
      <c r="H211" s="2">
        <v>1</v>
      </c>
    </row>
    <row r="212" spans="1:8" x14ac:dyDescent="0.3">
      <c r="A212" s="2" t="str">
        <f>_xlfn.CONCAT(fiche_version[[#This Row],[code]],"v",RIGHT(fiche_version[[#This Row],[version]],4))</f>
        <v>BAT-EQ-117v40-2</v>
      </c>
      <c r="B212" s="2" t="s">
        <v>173</v>
      </c>
      <c r="C212" s="2" t="s">
        <v>433</v>
      </c>
      <c r="D212" s="2">
        <f>_xlfn.NUMBERVALUE(SUBSTITUTE(RIGHT(fiche_version[[#This Row],[version]],4),"-","."))</f>
        <v>40.200000000000003</v>
      </c>
      <c r="E212" s="2" t="s">
        <v>659</v>
      </c>
      <c r="F212" s="4">
        <v>44652</v>
      </c>
      <c r="G212" s="4" t="s">
        <v>492</v>
      </c>
      <c r="H212" s="2">
        <v>2</v>
      </c>
    </row>
    <row r="213" spans="1:8" x14ac:dyDescent="0.3">
      <c r="A213" s="2" t="str">
        <f>_xlfn.CONCAT(fiche_version[[#This Row],[code]],"v",RIGHT(fiche_version[[#This Row],[version]],4))</f>
        <v>BAT-EQ-123v22-1</v>
      </c>
      <c r="B213" s="2" t="s">
        <v>174</v>
      </c>
      <c r="C213" s="2" t="s">
        <v>417</v>
      </c>
      <c r="D213" s="2">
        <f>_xlfn.NUMBERVALUE(SUBSTITUTE(RIGHT(fiche_version[[#This Row],[version]],4),"-","."))</f>
        <v>22.1</v>
      </c>
      <c r="E213" s="2" t="s">
        <v>641</v>
      </c>
      <c r="F213" s="4">
        <v>42522</v>
      </c>
      <c r="G213" s="4">
        <v>42825</v>
      </c>
      <c r="H213" s="2">
        <v>1</v>
      </c>
    </row>
    <row r="214" spans="1:8" x14ac:dyDescent="0.3">
      <c r="A214" s="2" t="str">
        <f>_xlfn.CONCAT(fiche_version[[#This Row],[code]],"v",RIGHT(fiche_version[[#This Row],[version]],4))</f>
        <v>BAT-EQ-123v25-2</v>
      </c>
      <c r="B214" s="2" t="s">
        <v>174</v>
      </c>
      <c r="C214" s="2" t="s">
        <v>418</v>
      </c>
      <c r="D214" s="2">
        <f>_xlfn.NUMBERVALUE(SUBSTITUTE(RIGHT(fiche_version[[#This Row],[version]],4),"-","."))</f>
        <v>25.2</v>
      </c>
      <c r="E214" s="2" t="s">
        <v>644</v>
      </c>
      <c r="F214" s="4">
        <v>42826</v>
      </c>
      <c r="G214" s="4" t="s">
        <v>492</v>
      </c>
      <c r="H214" s="2">
        <v>2</v>
      </c>
    </row>
    <row r="215" spans="1:8" x14ac:dyDescent="0.3">
      <c r="A215" s="2" t="str">
        <f>_xlfn.CONCAT(fiche_version[[#This Row],[code]],"v",RIGHT(fiche_version[[#This Row],[version]],4))</f>
        <v>BAT-EQ-124v15-1</v>
      </c>
      <c r="B215" s="2" t="s">
        <v>176</v>
      </c>
      <c r="C215" s="2" t="s">
        <v>387</v>
      </c>
      <c r="D215" s="2">
        <f>_xlfn.NUMBERVALUE(SUBSTITUTE(RIGHT(fiche_version[[#This Row],[version]],4),"-","."))</f>
        <v>15.1</v>
      </c>
      <c r="E215" s="2" t="s">
        <v>634</v>
      </c>
      <c r="F215" s="4">
        <v>42005</v>
      </c>
      <c r="G215" s="4" t="s">
        <v>492</v>
      </c>
      <c r="H215" s="2">
        <v>1</v>
      </c>
    </row>
    <row r="216" spans="1:8" x14ac:dyDescent="0.3">
      <c r="A216" s="2" t="str">
        <f>_xlfn.CONCAT(fiche_version[[#This Row],[code]],"v",RIGHT(fiche_version[[#This Row],[version]],4))</f>
        <v>BAT-EQ-125v22-1</v>
      </c>
      <c r="B216" s="2" t="s">
        <v>178</v>
      </c>
      <c r="C216" s="2" t="s">
        <v>417</v>
      </c>
      <c r="D216" s="2">
        <f>_xlfn.NUMBERVALUE(SUBSTITUTE(RIGHT(fiche_version[[#This Row],[version]],4),"-","."))</f>
        <v>22.1</v>
      </c>
      <c r="E216" s="2" t="s">
        <v>641</v>
      </c>
      <c r="F216" s="4">
        <v>42522</v>
      </c>
      <c r="G216" s="4" t="s">
        <v>492</v>
      </c>
      <c r="H216" s="2">
        <v>1</v>
      </c>
    </row>
    <row r="217" spans="1:8" x14ac:dyDescent="0.3">
      <c r="A217" s="2" t="str">
        <f>_xlfn.CONCAT(fiche_version[[#This Row],[code]],"v",RIGHT(fiche_version[[#This Row],[version]],4))</f>
        <v>BAT-EQ-126v16-1</v>
      </c>
      <c r="B217" s="2" t="s">
        <v>180</v>
      </c>
      <c r="C217" s="2" t="s">
        <v>388</v>
      </c>
      <c r="D217" s="2">
        <f>_xlfn.NUMBERVALUE(SUBSTITUTE(RIGHT(fiche_version[[#This Row],[version]],4),"-","."))</f>
        <v>16.100000000000001</v>
      </c>
      <c r="E217" s="2" t="s">
        <v>635</v>
      </c>
      <c r="F217" s="4">
        <v>42005</v>
      </c>
      <c r="G217" s="4">
        <v>43190</v>
      </c>
      <c r="H217" s="2">
        <v>1</v>
      </c>
    </row>
    <row r="218" spans="1:8" x14ac:dyDescent="0.3">
      <c r="A218" s="2" t="str">
        <f>_xlfn.CONCAT(fiche_version[[#This Row],[code]],"v",RIGHT(fiche_version[[#This Row],[version]],4))</f>
        <v>BAT-EQ-127v14-1</v>
      </c>
      <c r="B218" s="2" t="s">
        <v>182</v>
      </c>
      <c r="C218" s="2" t="s">
        <v>383</v>
      </c>
      <c r="D218" s="2">
        <f>_xlfn.NUMBERVALUE(SUBSTITUTE(RIGHT(fiche_version[[#This Row],[version]],4),"-","."))</f>
        <v>14.1</v>
      </c>
      <c r="E218" s="2" t="s">
        <v>670</v>
      </c>
      <c r="F218" s="4">
        <v>42005</v>
      </c>
      <c r="G218" s="4">
        <v>43555</v>
      </c>
      <c r="H218" s="2">
        <v>1</v>
      </c>
    </row>
    <row r="219" spans="1:8" x14ac:dyDescent="0.3">
      <c r="A219" s="2" t="str">
        <f>_xlfn.CONCAT(fiche_version[[#This Row],[code]],"v",RIGHT(fiche_version[[#This Row],[version]],4))</f>
        <v>BAT-EQ-127v28-2</v>
      </c>
      <c r="B219" s="2" t="s">
        <v>182</v>
      </c>
      <c r="C219" s="2" t="s">
        <v>419</v>
      </c>
      <c r="D219" s="2">
        <f>_xlfn.NUMBERVALUE(SUBSTITUTE(RIGHT(fiche_version[[#This Row],[version]],4),"-","."))</f>
        <v>28.2</v>
      </c>
      <c r="E219" s="2" t="s">
        <v>647</v>
      </c>
      <c r="F219" s="4">
        <v>43556</v>
      </c>
      <c r="G219" s="4">
        <v>44104</v>
      </c>
      <c r="H219" s="2">
        <v>2</v>
      </c>
    </row>
    <row r="220" spans="1:8" x14ac:dyDescent="0.3">
      <c r="A220" s="2" t="str">
        <f>_xlfn.CONCAT(fiche_version[[#This Row],[code]],"v",RIGHT(fiche_version[[#This Row],[version]],4))</f>
        <v>BAT-EQ-127v35-3</v>
      </c>
      <c r="B220" s="2" t="s">
        <v>182</v>
      </c>
      <c r="C220" s="2" t="s">
        <v>390</v>
      </c>
      <c r="D220" s="2">
        <f>_xlfn.NUMBERVALUE(SUBSTITUTE(RIGHT(fiche_version[[#This Row],[version]],4),"-","."))</f>
        <v>35.299999999999997</v>
      </c>
      <c r="E220" s="2" t="s">
        <v>654</v>
      </c>
      <c r="F220" s="4">
        <v>44105</v>
      </c>
      <c r="G220" s="4">
        <v>44651</v>
      </c>
      <c r="H220" s="2">
        <v>3</v>
      </c>
    </row>
    <row r="221" spans="1:8" x14ac:dyDescent="0.3">
      <c r="A221" s="2" t="str">
        <f>_xlfn.CONCAT(fiche_version[[#This Row],[code]],"v",RIGHT(fiche_version[[#This Row],[version]],4))</f>
        <v>BAT-EQ-127v40-4</v>
      </c>
      <c r="B221" s="2" t="s">
        <v>182</v>
      </c>
      <c r="C221" s="2" t="s">
        <v>446</v>
      </c>
      <c r="D221" s="2">
        <f>_xlfn.NUMBERVALUE(SUBSTITUTE(RIGHT(fiche_version[[#This Row],[version]],4),"-","."))</f>
        <v>40.4</v>
      </c>
      <c r="E221" s="2" t="s">
        <v>659</v>
      </c>
      <c r="F221" s="4">
        <v>44652</v>
      </c>
      <c r="G221" s="4" t="s">
        <v>492</v>
      </c>
      <c r="H221" s="2">
        <v>4</v>
      </c>
    </row>
    <row r="222" spans="1:8" x14ac:dyDescent="0.3">
      <c r="A222" s="2" t="str">
        <f>_xlfn.CONCAT(fiche_version[[#This Row],[code]],"v",RIGHT(fiche_version[[#This Row],[version]],4))</f>
        <v>BAT-EQ-129v26-1</v>
      </c>
      <c r="B222" s="2" t="s">
        <v>183</v>
      </c>
      <c r="C222" s="2" t="s">
        <v>411</v>
      </c>
      <c r="D222" s="2">
        <f>_xlfn.NUMBERVALUE(SUBSTITUTE(RIGHT(fiche_version[[#This Row],[version]],4),"-","."))</f>
        <v>26.1</v>
      </c>
      <c r="E222" s="2" t="s">
        <v>645</v>
      </c>
      <c r="F222" s="4">
        <v>42005</v>
      </c>
      <c r="G222" s="4" t="s">
        <v>492</v>
      </c>
      <c r="H222" s="2">
        <v>1</v>
      </c>
    </row>
    <row r="223" spans="1:8" x14ac:dyDescent="0.3">
      <c r="A223" s="2" t="str">
        <f>_xlfn.CONCAT(fiche_version[[#This Row],[code]],"v",RIGHT(fiche_version[[#This Row],[version]],4))</f>
        <v>BAT-EQ-130v22-1</v>
      </c>
      <c r="B223" s="2" t="s">
        <v>184</v>
      </c>
      <c r="C223" s="2" t="s">
        <v>417</v>
      </c>
      <c r="D223" s="2">
        <f>_xlfn.NUMBERVALUE(SUBSTITUTE(RIGHT(fiche_version[[#This Row],[version]],4),"-","."))</f>
        <v>22.1</v>
      </c>
      <c r="E223" s="2" t="s">
        <v>641</v>
      </c>
      <c r="F223" s="4">
        <v>42522</v>
      </c>
      <c r="G223" s="4" t="s">
        <v>492</v>
      </c>
      <c r="H223" s="2">
        <v>1</v>
      </c>
    </row>
    <row r="224" spans="1:8" x14ac:dyDescent="0.3">
      <c r="A224" s="2" t="str">
        <f>_xlfn.CONCAT(fiche_version[[#This Row],[code]],"v",RIGHT(fiche_version[[#This Row],[version]],4))</f>
        <v>BAT-EQ-131v15-1</v>
      </c>
      <c r="B224" s="2" t="s">
        <v>186</v>
      </c>
      <c r="C224" s="2" t="s">
        <v>387</v>
      </c>
      <c r="D224" s="2">
        <f>_xlfn.NUMBERVALUE(SUBSTITUTE(RIGHT(fiche_version[[#This Row],[version]],4),"-","."))</f>
        <v>15.1</v>
      </c>
      <c r="E224" s="2" t="s">
        <v>634</v>
      </c>
      <c r="F224" s="4">
        <v>42005</v>
      </c>
      <c r="G224" s="4" t="s">
        <v>492</v>
      </c>
      <c r="H224" s="2">
        <v>1</v>
      </c>
    </row>
    <row r="225" spans="1:8" x14ac:dyDescent="0.3">
      <c r="A225" s="2" t="str">
        <f>_xlfn.CONCAT(fiche_version[[#This Row],[code]],"v",RIGHT(fiche_version[[#This Row],[version]],4))</f>
        <v>BAT-EQ-132v16-1</v>
      </c>
      <c r="B225" s="2" t="s">
        <v>188</v>
      </c>
      <c r="C225" s="2" t="s">
        <v>388</v>
      </c>
      <c r="D225" s="2">
        <f>_xlfn.NUMBERVALUE(SUBSTITUTE(RIGHT(fiche_version[[#This Row],[version]],4),"-","."))</f>
        <v>16.100000000000001</v>
      </c>
      <c r="E225" s="2" t="s">
        <v>635</v>
      </c>
      <c r="F225" s="4">
        <v>42005</v>
      </c>
      <c r="G225" s="4">
        <v>42369</v>
      </c>
      <c r="H225" s="2">
        <v>1</v>
      </c>
    </row>
    <row r="226" spans="1:8" x14ac:dyDescent="0.3">
      <c r="A226" s="2" t="str">
        <f>_xlfn.CONCAT(fiche_version[[#This Row],[code]],"v",RIGHT(fiche_version[[#This Row],[version]],4))</f>
        <v>BAT-EQ-132v19-2</v>
      </c>
      <c r="B226" s="2" t="s">
        <v>188</v>
      </c>
      <c r="C226" s="2" t="s">
        <v>420</v>
      </c>
      <c r="D226" s="2">
        <f>_xlfn.NUMBERVALUE(SUBSTITUTE(RIGHT(fiche_version[[#This Row],[version]],4),"-","."))</f>
        <v>19.2</v>
      </c>
      <c r="E226" s="2" t="s">
        <v>703</v>
      </c>
      <c r="F226" s="4">
        <v>42370</v>
      </c>
      <c r="G226" s="4">
        <v>43555</v>
      </c>
      <c r="H226" s="2">
        <v>2</v>
      </c>
    </row>
    <row r="227" spans="1:8" x14ac:dyDescent="0.3">
      <c r="A227" s="2" t="str">
        <f>_xlfn.CONCAT(fiche_version[[#This Row],[code]],"v",RIGHT(fiche_version[[#This Row],[version]],4))</f>
        <v>BAT-EQ-133v17-1</v>
      </c>
      <c r="B227" s="2" t="s">
        <v>189</v>
      </c>
      <c r="C227" s="2" t="s">
        <v>392</v>
      </c>
      <c r="D227" s="2">
        <f>_xlfn.NUMBERVALUE(SUBSTITUTE(RIGHT(fiche_version[[#This Row],[version]],4),"-","."))</f>
        <v>17.100000000000001</v>
      </c>
      <c r="E227" s="2" t="s">
        <v>636</v>
      </c>
      <c r="F227" s="4">
        <v>42005</v>
      </c>
      <c r="G227" s="4" t="s">
        <v>492</v>
      </c>
      <c r="H227" s="2">
        <v>1</v>
      </c>
    </row>
    <row r="228" spans="1:8" x14ac:dyDescent="0.3">
      <c r="A228" s="2" t="str">
        <f>_xlfn.CONCAT(fiche_version[[#This Row],[code]],"v",RIGHT(fiche_version[[#This Row],[version]],4))</f>
        <v>BAT-EQ-134v40-1</v>
      </c>
      <c r="B228" s="2" t="s">
        <v>190</v>
      </c>
      <c r="C228" s="2" t="s">
        <v>455</v>
      </c>
      <c r="D228" s="2">
        <f>_xlfn.NUMBERVALUE(SUBSTITUTE(RIGHT(fiche_version[[#This Row],[version]],4),"-","."))</f>
        <v>40.1</v>
      </c>
      <c r="E228" s="2" t="s">
        <v>659</v>
      </c>
      <c r="F228" s="4">
        <v>44559</v>
      </c>
      <c r="G228" s="4">
        <v>45382</v>
      </c>
      <c r="H228" s="2">
        <v>1</v>
      </c>
    </row>
    <row r="229" spans="1:8" x14ac:dyDescent="0.3">
      <c r="A229" s="9" t="str">
        <f>_xlfn.CONCAT(fiche_version[[#This Row],[code]],"v",RIGHT(fiche_version[[#This Row],[version]],4))</f>
        <v>BAT-EQ-134v58-2</v>
      </c>
      <c r="B229" s="2" t="s">
        <v>190</v>
      </c>
      <c r="C229" s="2" t="s">
        <v>721</v>
      </c>
      <c r="D229" s="2">
        <f>_xlfn.NUMBERVALUE(SUBSTITUTE(RIGHT(fiche_version[[#This Row],[version]],4),"-","."))</f>
        <v>58.2</v>
      </c>
      <c r="E229" s="2" t="s">
        <v>712</v>
      </c>
      <c r="F229" s="4">
        <v>45383</v>
      </c>
      <c r="G229" s="4">
        <v>47118</v>
      </c>
      <c r="H229" s="2">
        <v>2</v>
      </c>
    </row>
    <row r="230" spans="1:8" x14ac:dyDescent="0.3">
      <c r="A230" s="2" t="str">
        <f>_xlfn.CONCAT(fiche_version[[#This Row],[code]],"v",RIGHT(fiche_version[[#This Row],[version]],4))</f>
        <v>BAT-SE-103v19-1</v>
      </c>
      <c r="B230" s="2" t="s">
        <v>191</v>
      </c>
      <c r="C230" s="2" t="s">
        <v>386</v>
      </c>
      <c r="D230" s="2">
        <f>_xlfn.NUMBERVALUE(SUBSTITUTE(RIGHT(fiche_version[[#This Row],[version]],4),"-","."))</f>
        <v>19.100000000000001</v>
      </c>
      <c r="E230" s="2" t="s">
        <v>638</v>
      </c>
      <c r="F230" s="4">
        <v>42373</v>
      </c>
      <c r="G230" s="4" t="s">
        <v>492</v>
      </c>
      <c r="H230" s="2">
        <v>1</v>
      </c>
    </row>
    <row r="231" spans="1:8" x14ac:dyDescent="0.3">
      <c r="A231" s="2" t="str">
        <f>_xlfn.CONCAT(fiche_version[[#This Row],[code]],"v",RIGHT(fiche_version[[#This Row],[version]],4))</f>
        <v>BAT-SE-104v31-1</v>
      </c>
      <c r="B231" s="2" t="s">
        <v>192</v>
      </c>
      <c r="C231" s="2" t="s">
        <v>414</v>
      </c>
      <c r="D231" s="2">
        <f>_xlfn.NUMBERVALUE(SUBSTITUTE(RIGHT(fiche_version[[#This Row],[version]],4),"-","."))</f>
        <v>31.1</v>
      </c>
      <c r="E231" s="2" t="s">
        <v>650</v>
      </c>
      <c r="F231" s="4">
        <v>43709</v>
      </c>
      <c r="G231" s="4" t="s">
        <v>492</v>
      </c>
      <c r="H231" s="2">
        <v>1</v>
      </c>
    </row>
    <row r="232" spans="1:8" x14ac:dyDescent="0.3">
      <c r="A232" s="9" t="str">
        <f>_xlfn.CONCAT(fiche_version[[#This Row],[code]],"v",RIGHT(fiche_version[[#This Row],[version]],4))</f>
        <v>BAT-SE-105v32-1</v>
      </c>
      <c r="B232" s="2" t="s">
        <v>832</v>
      </c>
      <c r="C232" s="2" t="s">
        <v>385</v>
      </c>
      <c r="D232" s="2">
        <f>_xlfn.NUMBERVALUE(SUBSTITUTE(RIGHT(fiche_version[[#This Row],[version]],4),"-","."))</f>
        <v>32.1</v>
      </c>
      <c r="E232" s="2" t="s">
        <v>651</v>
      </c>
      <c r="F232" s="4">
        <v>43861</v>
      </c>
      <c r="G232" s="4" t="s">
        <v>492</v>
      </c>
      <c r="H232" s="2">
        <v>1</v>
      </c>
    </row>
    <row r="233" spans="1:8" s="1" customFormat="1" x14ac:dyDescent="0.3">
      <c r="A233" s="2" t="str">
        <f>_xlfn.CONCAT(fiche_version[[#This Row],[code]],"v",RIGHT(fiche_version[[#This Row],[version]],4))</f>
        <v>BAT-TH-102v14-1</v>
      </c>
      <c r="B233" s="2" t="s">
        <v>193</v>
      </c>
      <c r="C233" s="2" t="s">
        <v>383</v>
      </c>
      <c r="D233" s="2">
        <f>_xlfn.NUMBERVALUE(SUBSTITUTE(RIGHT(fiche_version[[#This Row],[version]],4),"-","."))</f>
        <v>14.1</v>
      </c>
      <c r="E233" s="2" t="s">
        <v>670</v>
      </c>
      <c r="F233" s="4">
        <v>42005</v>
      </c>
      <c r="G233" s="4">
        <v>43465</v>
      </c>
      <c r="H233" s="2">
        <v>1</v>
      </c>
    </row>
    <row r="234" spans="1:8" x14ac:dyDescent="0.3">
      <c r="A234" s="2" t="str">
        <f>_xlfn.CONCAT(fiche_version[[#This Row],[code]],"v",RIGHT(fiche_version[[#This Row],[version]],4))</f>
        <v>BAT-TH-102v28-2</v>
      </c>
      <c r="B234" s="2" t="s">
        <v>193</v>
      </c>
      <c r="C234" s="2" t="s">
        <v>419</v>
      </c>
      <c r="D234" s="2">
        <f>_xlfn.NUMBERVALUE(SUBSTITUTE(RIGHT(fiche_version[[#This Row],[version]],4),"-","."))</f>
        <v>28.2</v>
      </c>
      <c r="E234" s="2" t="s">
        <v>647</v>
      </c>
      <c r="F234" s="4">
        <v>43466</v>
      </c>
      <c r="G234" s="4" t="s">
        <v>492</v>
      </c>
      <c r="H234" s="2">
        <v>2</v>
      </c>
    </row>
    <row r="235" spans="1:8" x14ac:dyDescent="0.3">
      <c r="A235" s="2" t="str">
        <f>_xlfn.CONCAT(fiche_version[[#This Row],[code]],"v",RIGHT(fiche_version[[#This Row],[version]],4))</f>
        <v>BAT-TH-103v17-1</v>
      </c>
      <c r="B235" s="2" t="s">
        <v>194</v>
      </c>
      <c r="C235" s="2" t="s">
        <v>392</v>
      </c>
      <c r="D235" s="2">
        <f>_xlfn.NUMBERVALUE(SUBSTITUTE(RIGHT(fiche_version[[#This Row],[version]],4),"-","."))</f>
        <v>17.100000000000001</v>
      </c>
      <c r="E235" s="2" t="s">
        <v>636</v>
      </c>
      <c r="F235" s="4">
        <v>42005</v>
      </c>
      <c r="G235" s="4">
        <v>43738</v>
      </c>
      <c r="H235" s="2">
        <v>1</v>
      </c>
    </row>
    <row r="236" spans="1:8" s="1" customFormat="1" x14ac:dyDescent="0.3">
      <c r="A236" s="2" t="str">
        <f>_xlfn.CONCAT(fiche_version[[#This Row],[code]],"v",RIGHT(fiche_version[[#This Row],[version]],4))</f>
        <v>BAT-TH-103v31-2</v>
      </c>
      <c r="B236" s="2" t="s">
        <v>194</v>
      </c>
      <c r="C236" s="2" t="s">
        <v>421</v>
      </c>
      <c r="D236" s="2">
        <f>_xlfn.NUMBERVALUE(SUBSTITUTE(RIGHT(fiche_version[[#This Row],[version]],4),"-","."))</f>
        <v>31.2</v>
      </c>
      <c r="E236" s="2" t="s">
        <v>650</v>
      </c>
      <c r="F236" s="4">
        <v>43739</v>
      </c>
      <c r="G236" s="4" t="s">
        <v>492</v>
      </c>
      <c r="H236" s="2">
        <v>2</v>
      </c>
    </row>
    <row r="237" spans="1:8" x14ac:dyDescent="0.3">
      <c r="A237" s="2" t="str">
        <f>_xlfn.CONCAT(fiche_version[[#This Row],[code]],"v",RIGHT(fiche_version[[#This Row],[version]],4))</f>
        <v>BAT-TH-104v14-1</v>
      </c>
      <c r="B237" s="2" t="s">
        <v>195</v>
      </c>
      <c r="C237" s="2" t="s">
        <v>383</v>
      </c>
      <c r="D237" s="2">
        <f>_xlfn.NUMBERVALUE(SUBSTITUTE(RIGHT(fiche_version[[#This Row],[version]],4),"-","."))</f>
        <v>14.1</v>
      </c>
      <c r="E237" s="2" t="s">
        <v>670</v>
      </c>
      <c r="F237" s="4">
        <v>42005</v>
      </c>
      <c r="G237" s="4">
        <v>43921</v>
      </c>
      <c r="H237" s="2">
        <v>1</v>
      </c>
    </row>
    <row r="238" spans="1:8" x14ac:dyDescent="0.3">
      <c r="A238" s="9" t="str">
        <f>_xlfn.CONCAT(fiche_version[[#This Row],[code]],"v",RIGHT(fiche_version[[#This Row],[version]],4))</f>
        <v>BAT-TH-104v32-2</v>
      </c>
      <c r="B238" s="2" t="s">
        <v>195</v>
      </c>
      <c r="C238" s="2" t="s">
        <v>408</v>
      </c>
      <c r="D238" s="2">
        <f>_xlfn.NUMBERVALUE(SUBSTITUTE(RIGHT(fiche_version[[#This Row],[version]],4),"-","."))</f>
        <v>32.200000000000003</v>
      </c>
      <c r="E238" s="2" t="s">
        <v>651</v>
      </c>
      <c r="F238" s="4">
        <v>43922</v>
      </c>
      <c r="G238" s="4" t="s">
        <v>492</v>
      </c>
      <c r="H238" s="2">
        <v>2</v>
      </c>
    </row>
    <row r="239" spans="1:8" x14ac:dyDescent="0.3">
      <c r="A239" s="2" t="str">
        <f>_xlfn.CONCAT(fiche_version[[#This Row],[code]],"v",RIGHT(fiche_version[[#This Row],[version]],4))</f>
        <v>BAT-TH-105v16-1</v>
      </c>
      <c r="B239" s="2" t="s">
        <v>196</v>
      </c>
      <c r="C239" s="2" t="s">
        <v>388</v>
      </c>
      <c r="D239" s="2">
        <f>_xlfn.NUMBERVALUE(SUBSTITUTE(RIGHT(fiche_version[[#This Row],[version]],4),"-","."))</f>
        <v>16.100000000000001</v>
      </c>
      <c r="E239" s="2" t="s">
        <v>635</v>
      </c>
      <c r="F239" s="4">
        <v>42005</v>
      </c>
      <c r="G239" s="4">
        <v>43921</v>
      </c>
      <c r="H239" s="2">
        <v>1</v>
      </c>
    </row>
    <row r="240" spans="1:8" x14ac:dyDescent="0.3">
      <c r="A240" s="9" t="str">
        <f>_xlfn.CONCAT(fiche_version[[#This Row],[code]],"v",RIGHT(fiche_version[[#This Row],[version]],4))</f>
        <v>BAT-TH-105v32-2</v>
      </c>
      <c r="B240" s="2" t="s">
        <v>196</v>
      </c>
      <c r="C240" s="2" t="s">
        <v>408</v>
      </c>
      <c r="D240" s="2">
        <f>_xlfn.NUMBERVALUE(SUBSTITUTE(RIGHT(fiche_version[[#This Row],[version]],4),"-","."))</f>
        <v>32.200000000000003</v>
      </c>
      <c r="E240" s="2" t="s">
        <v>651</v>
      </c>
      <c r="F240" s="4">
        <v>43922</v>
      </c>
      <c r="G240" s="4" t="s">
        <v>492</v>
      </c>
      <c r="H240" s="2">
        <v>2</v>
      </c>
    </row>
    <row r="241" spans="1:8" x14ac:dyDescent="0.3">
      <c r="A241" s="2" t="str">
        <f>_xlfn.CONCAT(fiche_version[[#This Row],[code]],"v",RIGHT(fiche_version[[#This Row],[version]],4))</f>
        <v>BAT-TH-106v16-1</v>
      </c>
      <c r="B241" s="2" t="s">
        <v>197</v>
      </c>
      <c r="C241" s="2" t="s">
        <v>388</v>
      </c>
      <c r="D241" s="2">
        <f>_xlfn.NUMBERVALUE(SUBSTITUTE(RIGHT(fiche_version[[#This Row],[version]],4),"-","."))</f>
        <v>16.100000000000001</v>
      </c>
      <c r="E241" s="2" t="s">
        <v>635</v>
      </c>
      <c r="F241" s="4">
        <v>42005</v>
      </c>
      <c r="G241" s="4">
        <v>43190</v>
      </c>
      <c r="H241" s="2">
        <v>1</v>
      </c>
    </row>
    <row r="242" spans="1:8" x14ac:dyDescent="0.3">
      <c r="A242" s="2" t="str">
        <f>_xlfn.CONCAT(fiche_version[[#This Row],[code]],"v",RIGHT(fiche_version[[#This Row],[version]],4))</f>
        <v>BAT-TH-106v20-2</v>
      </c>
      <c r="B242" s="2" t="s">
        <v>197</v>
      </c>
      <c r="C242" s="2" t="s">
        <v>407</v>
      </c>
      <c r="D242" s="2">
        <f>_xlfn.NUMBERVALUE(SUBSTITUTE(RIGHT(fiche_version[[#This Row],[version]],4),"-","."))</f>
        <v>20.2</v>
      </c>
      <c r="E242" s="2" t="s">
        <v>639</v>
      </c>
      <c r="F242" s="4">
        <v>42442</v>
      </c>
      <c r="G242" s="4" t="s">
        <v>492</v>
      </c>
      <c r="H242" s="2">
        <v>2</v>
      </c>
    </row>
    <row r="243" spans="1:8" x14ac:dyDescent="0.3">
      <c r="A243" s="2" t="str">
        <f>_xlfn.CONCAT(fiche_version[[#This Row],[code]],"v",RIGHT(fiche_version[[#This Row],[version]],4))</f>
        <v>BAT-TH-108v22-1</v>
      </c>
      <c r="B243" s="2" t="s">
        <v>198</v>
      </c>
      <c r="C243" s="2" t="s">
        <v>417</v>
      </c>
      <c r="D243" s="2">
        <f>_xlfn.NUMBERVALUE(SUBSTITUTE(RIGHT(fiche_version[[#This Row],[version]],4),"-","."))</f>
        <v>22.1</v>
      </c>
      <c r="E243" s="2" t="s">
        <v>641</v>
      </c>
      <c r="F243" s="4">
        <v>42522</v>
      </c>
      <c r="G243" s="4" t="s">
        <v>492</v>
      </c>
      <c r="H243" s="2">
        <v>1</v>
      </c>
    </row>
    <row r="244" spans="1:8" x14ac:dyDescent="0.3">
      <c r="A244" s="2" t="str">
        <f>_xlfn.CONCAT(fiche_version[[#This Row],[code]],"v",RIGHT(fiche_version[[#This Row],[version]],4))</f>
        <v>BAT-TH-109v22-1</v>
      </c>
      <c r="B244" s="2" t="s">
        <v>199</v>
      </c>
      <c r="C244" s="2" t="s">
        <v>417</v>
      </c>
      <c r="D244" s="2">
        <f>_xlfn.NUMBERVALUE(SUBSTITUTE(RIGHT(fiche_version[[#This Row],[version]],4),"-","."))</f>
        <v>22.1</v>
      </c>
      <c r="E244" s="2" t="s">
        <v>641</v>
      </c>
      <c r="F244" s="4">
        <v>42522</v>
      </c>
      <c r="G244" s="4">
        <v>43738</v>
      </c>
      <c r="H244" s="2">
        <v>1</v>
      </c>
    </row>
    <row r="245" spans="1:8" x14ac:dyDescent="0.3">
      <c r="A245" s="2" t="str">
        <f>_xlfn.CONCAT(fiche_version[[#This Row],[code]],"v",RIGHT(fiche_version[[#This Row],[version]],4))</f>
        <v>BAT-TH-109v31-2</v>
      </c>
      <c r="B245" s="2" t="s">
        <v>199</v>
      </c>
      <c r="C245" s="2" t="s">
        <v>421</v>
      </c>
      <c r="D245" s="2">
        <f>_xlfn.NUMBERVALUE(SUBSTITUTE(RIGHT(fiche_version[[#This Row],[version]],4),"-","."))</f>
        <v>31.2</v>
      </c>
      <c r="E245" s="2" t="s">
        <v>650</v>
      </c>
      <c r="F245" s="4">
        <v>43739</v>
      </c>
      <c r="G245" s="4">
        <v>45291</v>
      </c>
      <c r="H245" s="2">
        <v>2</v>
      </c>
    </row>
    <row r="246" spans="1:8" x14ac:dyDescent="0.3">
      <c r="A246" s="2" t="str">
        <f>_xlfn.CONCAT(fiche_version[[#This Row],[code]],"v",RIGHT(fiche_version[[#This Row],[version]],4))</f>
        <v>BAT-TH-109v54-3</v>
      </c>
      <c r="B246" s="2" t="s">
        <v>199</v>
      </c>
      <c r="C246" s="2" t="s">
        <v>683</v>
      </c>
      <c r="D246" s="2">
        <f>_xlfn.NUMBERVALUE(SUBSTITUTE(RIGHT(fiche_version[[#This Row],[version]],4),"-","."))</f>
        <v>54.3</v>
      </c>
      <c r="E246" s="2" t="s">
        <v>696</v>
      </c>
      <c r="F246" s="4">
        <v>45292</v>
      </c>
      <c r="G246" s="4">
        <v>46934</v>
      </c>
      <c r="H246" s="2">
        <v>3</v>
      </c>
    </row>
    <row r="247" spans="1:8" x14ac:dyDescent="0.3">
      <c r="A247" s="2" t="str">
        <f>_xlfn.CONCAT(fiche_version[[#This Row],[code]],"v",RIGHT(fiche_version[[#This Row],[version]],4))</f>
        <v>BAT-TH-110v15-1</v>
      </c>
      <c r="B247" s="2" t="s">
        <v>200</v>
      </c>
      <c r="C247" s="2" t="s">
        <v>387</v>
      </c>
      <c r="D247" s="2">
        <f>_xlfn.NUMBERVALUE(SUBSTITUTE(RIGHT(fiche_version[[#This Row],[version]],4),"-","."))</f>
        <v>15.1</v>
      </c>
      <c r="E247" s="2" t="s">
        <v>634</v>
      </c>
      <c r="F247" s="4">
        <v>42005</v>
      </c>
      <c r="G247" s="4" t="s">
        <v>492</v>
      </c>
      <c r="H247" s="2">
        <v>1</v>
      </c>
    </row>
    <row r="248" spans="1:8" x14ac:dyDescent="0.3">
      <c r="A248" s="2" t="str">
        <f>_xlfn.CONCAT(fiche_version[[#This Row],[code]],"v",RIGHT(fiche_version[[#This Row],[version]],4))</f>
        <v>BAT-TH-111v17-1</v>
      </c>
      <c r="B248" s="2" t="s">
        <v>201</v>
      </c>
      <c r="C248" s="2" t="s">
        <v>392</v>
      </c>
      <c r="D248" s="2">
        <f>_xlfn.NUMBERVALUE(SUBSTITUTE(RIGHT(fiche_version[[#This Row],[version]],4),"-","."))</f>
        <v>17.100000000000001</v>
      </c>
      <c r="E248" s="2" t="s">
        <v>636</v>
      </c>
      <c r="F248" s="4">
        <v>42005</v>
      </c>
      <c r="G248" s="4" t="s">
        <v>492</v>
      </c>
      <c r="H248" s="2">
        <v>1</v>
      </c>
    </row>
    <row r="249" spans="1:8" x14ac:dyDescent="0.3">
      <c r="A249" s="2" t="str">
        <f>_xlfn.CONCAT(fiche_version[[#This Row],[code]],"v",RIGHT(fiche_version[[#This Row],[version]],4))</f>
        <v>BAT-TH-112v14-1</v>
      </c>
      <c r="B249" s="2" t="s">
        <v>202</v>
      </c>
      <c r="C249" s="2" t="s">
        <v>383</v>
      </c>
      <c r="D249" s="2">
        <f>_xlfn.NUMBERVALUE(SUBSTITUTE(RIGHT(fiche_version[[#This Row],[version]],4),"-","."))</f>
        <v>14.1</v>
      </c>
      <c r="E249" s="2" t="s">
        <v>670</v>
      </c>
      <c r="F249" s="4">
        <v>42005</v>
      </c>
      <c r="G249" s="4">
        <v>42521</v>
      </c>
      <c r="H249" s="2">
        <v>1</v>
      </c>
    </row>
    <row r="250" spans="1:8" x14ac:dyDescent="0.3">
      <c r="A250" s="2" t="str">
        <f>_xlfn.CONCAT(fiche_version[[#This Row],[code]],"v",RIGHT(fiche_version[[#This Row],[version]],4))</f>
        <v>BAT-TH-112v22-2</v>
      </c>
      <c r="B250" s="2" t="s">
        <v>202</v>
      </c>
      <c r="C250" s="2" t="s">
        <v>394</v>
      </c>
      <c r="D250" s="2">
        <f>_xlfn.NUMBERVALUE(SUBSTITUTE(RIGHT(fiche_version[[#This Row],[version]],4),"-","."))</f>
        <v>22.2</v>
      </c>
      <c r="E250" s="2" t="s">
        <v>641</v>
      </c>
      <c r="F250" s="4">
        <v>42522</v>
      </c>
      <c r="G250" s="4" t="s">
        <v>492</v>
      </c>
      <c r="H250" s="2">
        <v>2</v>
      </c>
    </row>
    <row r="251" spans="1:8" x14ac:dyDescent="0.3">
      <c r="A251" s="2" t="str">
        <f>_xlfn.CONCAT(fiche_version[[#This Row],[code]],"v",RIGHT(fiche_version[[#This Row],[version]],4))</f>
        <v>BAT-TH-113v14-1</v>
      </c>
      <c r="B251" s="2" t="s">
        <v>203</v>
      </c>
      <c r="C251" s="2" t="s">
        <v>383</v>
      </c>
      <c r="D251" s="2">
        <f>_xlfn.NUMBERVALUE(SUBSTITUTE(RIGHT(fiche_version[[#This Row],[version]],4),"-","."))</f>
        <v>14.1</v>
      </c>
      <c r="E251" s="2" t="s">
        <v>670</v>
      </c>
      <c r="F251" s="4">
        <v>42005</v>
      </c>
      <c r="G251" s="4">
        <v>42004</v>
      </c>
      <c r="H251" s="2">
        <v>1</v>
      </c>
    </row>
    <row r="252" spans="1:8" x14ac:dyDescent="0.3">
      <c r="A252" s="2" t="str">
        <f>_xlfn.CONCAT(fiche_version[[#This Row],[code]],"v",RIGHT(fiche_version[[#This Row],[version]],4))</f>
        <v>BAT-TH-113v15-2</v>
      </c>
      <c r="B252" s="2" t="s">
        <v>203</v>
      </c>
      <c r="C252" s="2" t="s">
        <v>403</v>
      </c>
      <c r="D252" s="2">
        <f>_xlfn.NUMBERVALUE(SUBSTITUTE(RIGHT(fiche_version[[#This Row],[version]],4),"-","."))</f>
        <v>15.2</v>
      </c>
      <c r="E252" s="2" t="s">
        <v>702</v>
      </c>
      <c r="F252" s="4">
        <v>42005</v>
      </c>
      <c r="G252" s="4">
        <v>43465</v>
      </c>
      <c r="H252" s="2">
        <v>2</v>
      </c>
    </row>
    <row r="253" spans="1:8" x14ac:dyDescent="0.3">
      <c r="A253" s="2" t="str">
        <f>_xlfn.CONCAT(fiche_version[[#This Row],[code]],"v",RIGHT(fiche_version[[#This Row],[version]],4))</f>
        <v>BAT-TH-113v28-3</v>
      </c>
      <c r="B253" s="2" t="s">
        <v>203</v>
      </c>
      <c r="C253" s="2" t="s">
        <v>422</v>
      </c>
      <c r="D253" s="2">
        <f>_xlfn.NUMBERVALUE(SUBSTITUTE(RIGHT(fiche_version[[#This Row],[version]],4),"-","."))</f>
        <v>28.3</v>
      </c>
      <c r="E253" s="2" t="s">
        <v>647</v>
      </c>
      <c r="F253" s="4">
        <v>43466</v>
      </c>
      <c r="G253" s="4">
        <v>45291</v>
      </c>
      <c r="H253" s="2">
        <v>3</v>
      </c>
    </row>
    <row r="254" spans="1:8" s="1" customFormat="1" x14ac:dyDescent="0.3">
      <c r="A254" s="2" t="str">
        <f>_xlfn.CONCAT(fiche_version[[#This Row],[code]],"v",RIGHT(fiche_version[[#This Row],[version]],4))</f>
        <v>BAT-TH-113v54-4</v>
      </c>
      <c r="B254" s="2" t="s">
        <v>203</v>
      </c>
      <c r="C254" s="2" t="s">
        <v>686</v>
      </c>
      <c r="D254" s="2">
        <f>_xlfn.NUMBERVALUE(SUBSTITUTE(RIGHT(fiche_version[[#This Row],[version]],4),"-","."))</f>
        <v>54.4</v>
      </c>
      <c r="E254" s="2" t="s">
        <v>696</v>
      </c>
      <c r="F254" s="4">
        <v>45292</v>
      </c>
      <c r="G254" s="4" t="s">
        <v>492</v>
      </c>
      <c r="H254" s="2">
        <v>4</v>
      </c>
    </row>
    <row r="255" spans="1:8" x14ac:dyDescent="0.3">
      <c r="A255" s="2" t="str">
        <f>_xlfn.CONCAT(fiche_version[[#This Row],[code]],"v",RIGHT(fiche_version[[#This Row],[version]],4))</f>
        <v>BAT-TH-115v14-1</v>
      </c>
      <c r="B255" s="2" t="s">
        <v>205</v>
      </c>
      <c r="C255" s="2" t="s">
        <v>383</v>
      </c>
      <c r="D255" s="2">
        <f>_xlfn.NUMBERVALUE(SUBSTITUTE(RIGHT(fiche_version[[#This Row],[version]],4),"-","."))</f>
        <v>14.1</v>
      </c>
      <c r="E255" s="2" t="s">
        <v>670</v>
      </c>
      <c r="F255" s="4">
        <v>42005</v>
      </c>
      <c r="G255" s="4">
        <v>42004</v>
      </c>
      <c r="H255" s="2">
        <v>1</v>
      </c>
    </row>
    <row r="256" spans="1:8" x14ac:dyDescent="0.3">
      <c r="A256" s="2" t="str">
        <f>_xlfn.CONCAT(fiche_version[[#This Row],[code]],"v",RIGHT(fiche_version[[#This Row],[version]],4))</f>
        <v>BAT-TH-115v15-2</v>
      </c>
      <c r="B256" s="2" t="s">
        <v>205</v>
      </c>
      <c r="C256" s="2" t="s">
        <v>403</v>
      </c>
      <c r="D256" s="2">
        <f>_xlfn.NUMBERVALUE(SUBSTITUTE(RIGHT(fiche_version[[#This Row],[version]],4),"-","."))</f>
        <v>15.2</v>
      </c>
      <c r="E256" s="2" t="s">
        <v>702</v>
      </c>
      <c r="F256" s="4">
        <v>42005</v>
      </c>
      <c r="G256" s="4" t="s">
        <v>492</v>
      </c>
      <c r="H256" s="2">
        <v>2</v>
      </c>
    </row>
    <row r="257" spans="1:8" x14ac:dyDescent="0.3">
      <c r="A257" s="2" t="str">
        <f>_xlfn.CONCAT(fiche_version[[#This Row],[code]],"v",RIGHT(fiche_version[[#This Row],[version]],4))</f>
        <v>BAT-TH-116v15-1</v>
      </c>
      <c r="B257" s="2" t="s">
        <v>206</v>
      </c>
      <c r="C257" s="2" t="s">
        <v>387</v>
      </c>
      <c r="D257" s="2">
        <f>_xlfn.NUMBERVALUE(SUBSTITUTE(RIGHT(fiche_version[[#This Row],[version]],4),"-","."))</f>
        <v>15.1</v>
      </c>
      <c r="E257" s="2" t="s">
        <v>634</v>
      </c>
      <c r="F257" s="4">
        <v>42005</v>
      </c>
      <c r="G257" s="4">
        <v>43465</v>
      </c>
      <c r="H257" s="2">
        <v>1</v>
      </c>
    </row>
    <row r="258" spans="1:8" x14ac:dyDescent="0.3">
      <c r="A258" s="2" t="str">
        <f>_xlfn.CONCAT(fiche_version[[#This Row],[code]],"v",RIGHT(fiche_version[[#This Row],[version]],4))</f>
        <v>BAT-TH-116v28-2</v>
      </c>
      <c r="B258" s="2" t="s">
        <v>206</v>
      </c>
      <c r="C258" s="2" t="s">
        <v>419</v>
      </c>
      <c r="D258" s="2">
        <f>_xlfn.NUMBERVALUE(SUBSTITUTE(RIGHT(fiche_version[[#This Row],[version]],4),"-","."))</f>
        <v>28.2</v>
      </c>
      <c r="E258" s="2" t="s">
        <v>647</v>
      </c>
      <c r="F258" s="4">
        <v>43466</v>
      </c>
      <c r="G258" s="4">
        <v>44500</v>
      </c>
      <c r="H258" s="2">
        <v>2</v>
      </c>
    </row>
    <row r="259" spans="1:8" x14ac:dyDescent="0.3">
      <c r="A259" s="2" t="str">
        <f>_xlfn.CONCAT(fiche_version[[#This Row],[code]],"v",RIGHT(fiche_version[[#This Row],[version]],4))</f>
        <v>BAT-TH-116v38-3</v>
      </c>
      <c r="B259" s="2" t="s">
        <v>206</v>
      </c>
      <c r="C259" s="2" t="s">
        <v>458</v>
      </c>
      <c r="D259" s="2">
        <f>_xlfn.NUMBERVALUE(SUBSTITUTE(RIGHT(fiche_version[[#This Row],[version]],4),"-","."))</f>
        <v>38.299999999999997</v>
      </c>
      <c r="E259" s="2" t="s">
        <v>657</v>
      </c>
      <c r="F259" s="4">
        <v>44501</v>
      </c>
      <c r="G259" s="4">
        <v>44834</v>
      </c>
      <c r="H259" s="2">
        <v>3</v>
      </c>
    </row>
    <row r="260" spans="1:8" x14ac:dyDescent="0.3">
      <c r="A260" s="2" t="str">
        <f>_xlfn.CONCAT(fiche_version[[#This Row],[code]],"v",RIGHT(fiche_version[[#This Row],[version]],4))</f>
        <v>BAT-TH-116v46-4</v>
      </c>
      <c r="B260" s="2" t="s">
        <v>206</v>
      </c>
      <c r="C260" s="2" t="s">
        <v>459</v>
      </c>
      <c r="D260" s="2">
        <f>_xlfn.NUMBERVALUE(SUBSTITUTE(RIGHT(fiche_version[[#This Row],[version]],4),"-","."))</f>
        <v>46.4</v>
      </c>
      <c r="E260" s="2" t="s">
        <v>664</v>
      </c>
      <c r="F260" s="4">
        <v>44835</v>
      </c>
      <c r="G260" s="4">
        <v>45291</v>
      </c>
      <c r="H260" s="2">
        <v>4</v>
      </c>
    </row>
    <row r="261" spans="1:8" x14ac:dyDescent="0.3">
      <c r="A261" s="9" t="str">
        <f>_xlfn.CONCAT(fiche_version[[#This Row],[code]],"v",RIGHT(fiche_version[[#This Row],[version]],4))</f>
        <v>BAT-TH-116v59-5</v>
      </c>
      <c r="B261" s="2" t="s">
        <v>206</v>
      </c>
      <c r="C261" s="2" t="s">
        <v>726</v>
      </c>
      <c r="D261" s="2">
        <f>_xlfn.NUMBERVALUE(SUBSTITUTE(RIGHT(fiche_version[[#This Row],[version]],4),"-","."))</f>
        <v>59.5</v>
      </c>
      <c r="E261" s="2" t="s">
        <v>712</v>
      </c>
      <c r="F261" s="4">
        <v>45292</v>
      </c>
      <c r="G261" s="4">
        <v>45657</v>
      </c>
      <c r="H261" s="2">
        <v>5</v>
      </c>
    </row>
    <row r="262" spans="1:8" x14ac:dyDescent="0.3">
      <c r="A262" s="2" t="str">
        <f>_xlfn.CONCAT(fiche_version[[#This Row],[code]],"v",RIGHT(fiche_version[[#This Row],[version]],4))</f>
        <v>BAT-TH-119v16-1</v>
      </c>
      <c r="B262" s="2" t="s">
        <v>207</v>
      </c>
      <c r="C262" s="2" t="s">
        <v>388</v>
      </c>
      <c r="D262" s="2">
        <f>_xlfn.NUMBERVALUE(SUBSTITUTE(RIGHT(fiche_version[[#This Row],[version]],4),"-","."))</f>
        <v>16.100000000000001</v>
      </c>
      <c r="E262" s="2" t="s">
        <v>635</v>
      </c>
      <c r="F262" s="4">
        <v>42005</v>
      </c>
      <c r="G262" s="4">
        <v>43190</v>
      </c>
      <c r="H262" s="2">
        <v>1</v>
      </c>
    </row>
    <row r="263" spans="1:8" s="1" customFormat="1" x14ac:dyDescent="0.3">
      <c r="A263" s="2" t="str">
        <f>_xlfn.CONCAT(fiche_version[[#This Row],[code]],"v",RIGHT(fiche_version[[#This Row],[version]],4))</f>
        <v>BAT-TH-119v20-2</v>
      </c>
      <c r="B263" s="2" t="s">
        <v>207</v>
      </c>
      <c r="C263" s="2" t="s">
        <v>407</v>
      </c>
      <c r="D263" s="2">
        <f>_xlfn.NUMBERVALUE(SUBSTITUTE(RIGHT(fiche_version[[#This Row],[version]],4),"-","."))</f>
        <v>20.2</v>
      </c>
      <c r="E263" s="2" t="s">
        <v>639</v>
      </c>
      <c r="F263" s="4">
        <v>42442</v>
      </c>
      <c r="G263" s="4" t="s">
        <v>492</v>
      </c>
      <c r="H263" s="2">
        <v>2</v>
      </c>
    </row>
    <row r="264" spans="1:8" x14ac:dyDescent="0.3">
      <c r="A264" s="2" t="str">
        <f>_xlfn.CONCAT(fiche_version[[#This Row],[code]],"v",RIGHT(fiche_version[[#This Row],[version]],4))</f>
        <v>BAT-TH-121v14-1</v>
      </c>
      <c r="B264" s="2" t="s">
        <v>209</v>
      </c>
      <c r="C264" s="2" t="s">
        <v>383</v>
      </c>
      <c r="D264" s="2">
        <f>_xlfn.NUMBERVALUE(SUBSTITUTE(RIGHT(fiche_version[[#This Row],[version]],4),"-","."))</f>
        <v>14.1</v>
      </c>
      <c r="E264" s="2" t="s">
        <v>670</v>
      </c>
      <c r="F264" s="4">
        <v>42005</v>
      </c>
      <c r="G264" s="4">
        <v>42004</v>
      </c>
      <c r="H264" s="2">
        <v>1</v>
      </c>
    </row>
    <row r="265" spans="1:8" x14ac:dyDescent="0.3">
      <c r="A265" s="2" t="str">
        <f>_xlfn.CONCAT(fiche_version[[#This Row],[code]],"v",RIGHT(fiche_version[[#This Row],[version]],4))</f>
        <v>BAT-TH-121v15-2</v>
      </c>
      <c r="B265" s="2" t="s">
        <v>209</v>
      </c>
      <c r="C265" s="2" t="s">
        <v>403</v>
      </c>
      <c r="D265" s="2">
        <f>_xlfn.NUMBERVALUE(SUBSTITUTE(RIGHT(fiche_version[[#This Row],[version]],4),"-","."))</f>
        <v>15.2</v>
      </c>
      <c r="E265" s="2" t="s">
        <v>702</v>
      </c>
      <c r="F265" s="4">
        <v>42005</v>
      </c>
      <c r="G265" s="4">
        <v>44104</v>
      </c>
      <c r="H265" s="2">
        <v>2</v>
      </c>
    </row>
    <row r="266" spans="1:8" x14ac:dyDescent="0.3">
      <c r="A266" s="2" t="str">
        <f>_xlfn.CONCAT(fiche_version[[#This Row],[code]],"v",RIGHT(fiche_version[[#This Row],[version]],4))</f>
        <v>BAT-TH-121v35-3</v>
      </c>
      <c r="B266" s="2" t="s">
        <v>209</v>
      </c>
      <c r="C266" s="2" t="s">
        <v>390</v>
      </c>
      <c r="D266" s="2">
        <f>_xlfn.NUMBERVALUE(SUBSTITUTE(RIGHT(fiche_version[[#This Row],[version]],4),"-","."))</f>
        <v>35.299999999999997</v>
      </c>
      <c r="E266" s="2" t="s">
        <v>654</v>
      </c>
      <c r="F266" s="4">
        <v>44105</v>
      </c>
      <c r="G266" s="4" t="s">
        <v>492</v>
      </c>
      <c r="H266" s="2">
        <v>3</v>
      </c>
    </row>
    <row r="267" spans="1:8" x14ac:dyDescent="0.3">
      <c r="A267" s="2" t="str">
        <f>_xlfn.CONCAT(fiche_version[[#This Row],[code]],"v",RIGHT(fiche_version[[#This Row],[version]],4))</f>
        <v>BAT-TH-122v22-1</v>
      </c>
      <c r="B267" s="2" t="s">
        <v>210</v>
      </c>
      <c r="C267" s="2" t="s">
        <v>417</v>
      </c>
      <c r="D267" s="2">
        <f>_xlfn.NUMBERVALUE(SUBSTITUTE(RIGHT(fiche_version[[#This Row],[version]],4),"-","."))</f>
        <v>22.1</v>
      </c>
      <c r="E267" s="2" t="s">
        <v>641</v>
      </c>
      <c r="F267" s="4">
        <v>42522</v>
      </c>
      <c r="G267" s="4" t="s">
        <v>492</v>
      </c>
      <c r="H267" s="2">
        <v>1</v>
      </c>
    </row>
    <row r="268" spans="1:8" x14ac:dyDescent="0.3">
      <c r="A268" s="2" t="str">
        <f>_xlfn.CONCAT(fiche_version[[#This Row],[code]],"v",RIGHT(fiche_version[[#This Row],[version]],4))</f>
        <v>BAT-TH-125v17-1</v>
      </c>
      <c r="B268" s="2" t="s">
        <v>211</v>
      </c>
      <c r="C268" s="2" t="s">
        <v>392</v>
      </c>
      <c r="D268" s="2">
        <f>_xlfn.NUMBERVALUE(SUBSTITUTE(RIGHT(fiche_version[[#This Row],[version]],4),"-","."))</f>
        <v>17.100000000000001</v>
      </c>
      <c r="E268" s="2" t="s">
        <v>636</v>
      </c>
      <c r="F268" s="4">
        <v>42005</v>
      </c>
      <c r="G268" s="4">
        <v>43921</v>
      </c>
      <c r="H268" s="2">
        <v>1</v>
      </c>
    </row>
    <row r="269" spans="1:8" x14ac:dyDescent="0.3">
      <c r="A269" s="9" t="str">
        <f>_xlfn.CONCAT(fiche_version[[#This Row],[code]],"v",RIGHT(fiche_version[[#This Row],[version]],4))</f>
        <v>BAT-TH-125v32-2</v>
      </c>
      <c r="B269" s="2" t="s">
        <v>211</v>
      </c>
      <c r="C269" s="2" t="s">
        <v>408</v>
      </c>
      <c r="D269" s="2">
        <f>_xlfn.NUMBERVALUE(SUBSTITUTE(RIGHT(fiche_version[[#This Row],[version]],4),"-","."))</f>
        <v>32.200000000000003</v>
      </c>
      <c r="E269" s="2" t="s">
        <v>651</v>
      </c>
      <c r="F269" s="4">
        <v>43922</v>
      </c>
      <c r="G269" s="4" t="s">
        <v>492</v>
      </c>
      <c r="H269" s="2">
        <v>2</v>
      </c>
    </row>
    <row r="270" spans="1:8" x14ac:dyDescent="0.3">
      <c r="A270" s="2" t="str">
        <f>_xlfn.CONCAT(fiche_version[[#This Row],[code]],"v",RIGHT(fiche_version[[#This Row],[version]],4))</f>
        <v>BAT-TH-126v17-1</v>
      </c>
      <c r="B270" s="2" t="s">
        <v>212</v>
      </c>
      <c r="C270" s="2" t="s">
        <v>392</v>
      </c>
      <c r="D270" s="2">
        <f>_xlfn.NUMBERVALUE(SUBSTITUTE(RIGHT(fiche_version[[#This Row],[version]],4),"-","."))</f>
        <v>17.100000000000001</v>
      </c>
      <c r="E270" s="2" t="s">
        <v>636</v>
      </c>
      <c r="F270" s="4">
        <v>42005</v>
      </c>
      <c r="G270" s="4">
        <v>43921</v>
      </c>
      <c r="H270" s="2">
        <v>1</v>
      </c>
    </row>
    <row r="271" spans="1:8" x14ac:dyDescent="0.3">
      <c r="A271" s="9" t="str">
        <f>_xlfn.CONCAT(fiche_version[[#This Row],[code]],"v",RIGHT(fiche_version[[#This Row],[version]],4))</f>
        <v>BAT-TH-126v32-2</v>
      </c>
      <c r="B271" s="2" t="s">
        <v>212</v>
      </c>
      <c r="C271" s="2" t="s">
        <v>408</v>
      </c>
      <c r="D271" s="2">
        <f>_xlfn.NUMBERVALUE(SUBSTITUTE(RIGHT(fiche_version[[#This Row],[version]],4),"-","."))</f>
        <v>32.200000000000003</v>
      </c>
      <c r="E271" s="2" t="s">
        <v>651</v>
      </c>
      <c r="F271" s="4">
        <v>43922</v>
      </c>
      <c r="G271" s="4" t="s">
        <v>492</v>
      </c>
      <c r="H271" s="2">
        <v>2</v>
      </c>
    </row>
    <row r="272" spans="1:8" x14ac:dyDescent="0.3">
      <c r="A272" s="2" t="str">
        <f>_xlfn.CONCAT(fiche_version[[#This Row],[code]],"v",RIGHT(fiche_version[[#This Row],[version]],4))</f>
        <v>BAT-TH-127v17-1</v>
      </c>
      <c r="B272" s="2" t="s">
        <v>214</v>
      </c>
      <c r="C272" s="2" t="s">
        <v>392</v>
      </c>
      <c r="D272" s="2">
        <f>_xlfn.NUMBERVALUE(SUBSTITUTE(RIGHT(fiche_version[[#This Row],[version]],4),"-","."))</f>
        <v>17.100000000000001</v>
      </c>
      <c r="E272" s="2" t="s">
        <v>636</v>
      </c>
      <c r="F272" s="4">
        <v>42005</v>
      </c>
      <c r="G272" s="4">
        <v>43465</v>
      </c>
      <c r="H272" s="2">
        <v>1</v>
      </c>
    </row>
    <row r="273" spans="1:8" x14ac:dyDescent="0.3">
      <c r="A273" s="2" t="str">
        <f>_xlfn.CONCAT(fiche_version[[#This Row],[code]],"v",RIGHT(fiche_version[[#This Row],[version]],4))</f>
        <v>BAT-TH-127v28-2</v>
      </c>
      <c r="B273" s="2" t="s">
        <v>214</v>
      </c>
      <c r="C273" s="2" t="s">
        <v>419</v>
      </c>
      <c r="D273" s="2">
        <f>_xlfn.NUMBERVALUE(SUBSTITUTE(RIGHT(fiche_version[[#This Row],[version]],4),"-","."))</f>
        <v>28.2</v>
      </c>
      <c r="E273" s="2" t="s">
        <v>647</v>
      </c>
      <c r="F273" s="4">
        <v>43466</v>
      </c>
      <c r="G273" s="4">
        <v>44104</v>
      </c>
      <c r="H273" s="2">
        <v>2</v>
      </c>
    </row>
    <row r="274" spans="1:8" x14ac:dyDescent="0.3">
      <c r="A274" s="2" t="str">
        <f>_xlfn.CONCAT(fiche_version[[#This Row],[code]],"v",RIGHT(fiche_version[[#This Row],[version]],4))</f>
        <v>BAT-TH-127v35-3</v>
      </c>
      <c r="B274" s="2" t="s">
        <v>214</v>
      </c>
      <c r="C274" s="5" t="s">
        <v>390</v>
      </c>
      <c r="D274" s="5">
        <f>_xlfn.NUMBERVALUE(SUBSTITUTE(RIGHT(fiche_version[[#This Row],[version]],4),"-","."))</f>
        <v>35.299999999999997</v>
      </c>
      <c r="E274" s="2" t="s">
        <v>654</v>
      </c>
      <c r="F274" s="4">
        <v>44105</v>
      </c>
      <c r="G274" s="4">
        <v>44804</v>
      </c>
      <c r="H274" s="2">
        <v>3</v>
      </c>
    </row>
    <row r="275" spans="1:8" x14ac:dyDescent="0.3">
      <c r="A275" s="2" t="str">
        <f>_xlfn.CONCAT(fiche_version[[#This Row],[code]],"v",RIGHT(fiche_version[[#This Row],[version]],4))</f>
        <v>BAT-TH-127v45-4</v>
      </c>
      <c r="B275" s="2" t="s">
        <v>214</v>
      </c>
      <c r="C275" s="2" t="s">
        <v>460</v>
      </c>
      <c r="D275" s="2">
        <f>_xlfn.NUMBERVALUE(SUBSTITUTE(RIGHT(fiche_version[[#This Row],[version]],4),"-","."))</f>
        <v>45.4</v>
      </c>
      <c r="E275" s="2" t="s">
        <v>663</v>
      </c>
      <c r="F275" s="4">
        <v>44805</v>
      </c>
      <c r="G275" s="4" t="s">
        <v>492</v>
      </c>
      <c r="H275" s="2">
        <v>4</v>
      </c>
    </row>
    <row r="276" spans="1:8" x14ac:dyDescent="0.3">
      <c r="A276" s="2" t="str">
        <f>_xlfn.CONCAT(fiche_version[[#This Row],[code]],"v",RIGHT(fiche_version[[#This Row],[version]],4))</f>
        <v>BAT-TH-134v22-1</v>
      </c>
      <c r="B276" s="2" t="s">
        <v>215</v>
      </c>
      <c r="C276" s="2" t="s">
        <v>417</v>
      </c>
      <c r="D276" s="2">
        <f>_xlfn.NUMBERVALUE(SUBSTITUTE(RIGHT(fiche_version[[#This Row],[version]],4),"-","."))</f>
        <v>22.1</v>
      </c>
      <c r="E276" s="2" t="s">
        <v>641</v>
      </c>
      <c r="F276" s="4">
        <v>42522</v>
      </c>
      <c r="G276" s="4" t="s">
        <v>492</v>
      </c>
      <c r="H276" s="2">
        <v>1</v>
      </c>
    </row>
    <row r="277" spans="1:8" x14ac:dyDescent="0.3">
      <c r="A277" s="2" t="str">
        <f>_xlfn.CONCAT(fiche_version[[#This Row],[code]],"v",RIGHT(fiche_version[[#This Row],[version]],4))</f>
        <v>BAT-TH-135v26-1</v>
      </c>
      <c r="B277" s="2" t="s">
        <v>216</v>
      </c>
      <c r="C277" s="2" t="s">
        <v>411</v>
      </c>
      <c r="D277" s="2">
        <f>_xlfn.NUMBERVALUE(SUBSTITUTE(RIGHT(fiche_version[[#This Row],[version]],4),"-","."))</f>
        <v>26.1</v>
      </c>
      <c r="E277" s="2" t="s">
        <v>645</v>
      </c>
      <c r="F277" s="4">
        <v>42005</v>
      </c>
      <c r="G277" s="4" t="s">
        <v>492</v>
      </c>
      <c r="H277" s="2">
        <v>1</v>
      </c>
    </row>
    <row r="278" spans="1:8" x14ac:dyDescent="0.3">
      <c r="A278" s="2" t="str">
        <f>_xlfn.CONCAT(fiche_version[[#This Row],[code]],"v",RIGHT(fiche_version[[#This Row],[version]],4))</f>
        <v>BAT-TH-139v16-1</v>
      </c>
      <c r="B278" s="2" t="s">
        <v>217</v>
      </c>
      <c r="C278" s="2" t="s">
        <v>388</v>
      </c>
      <c r="D278" s="2">
        <f>_xlfn.NUMBERVALUE(SUBSTITUTE(RIGHT(fiche_version[[#This Row],[version]],4),"-","."))</f>
        <v>16.100000000000001</v>
      </c>
      <c r="E278" s="2" t="s">
        <v>635</v>
      </c>
      <c r="F278" s="4">
        <v>42005</v>
      </c>
      <c r="G278" s="4">
        <v>43465</v>
      </c>
      <c r="H278" s="2">
        <v>1</v>
      </c>
    </row>
    <row r="279" spans="1:8" x14ac:dyDescent="0.3">
      <c r="A279" s="2" t="str">
        <f>_xlfn.CONCAT(fiche_version[[#This Row],[code]],"v",RIGHT(fiche_version[[#This Row],[version]],4))</f>
        <v>BAT-TH-139v28-2</v>
      </c>
      <c r="B279" s="2" t="s">
        <v>217</v>
      </c>
      <c r="C279" s="2" t="s">
        <v>419</v>
      </c>
      <c r="D279" s="2">
        <f>_xlfn.NUMBERVALUE(SUBSTITUTE(RIGHT(fiche_version[[#This Row],[version]],4),"-","."))</f>
        <v>28.2</v>
      </c>
      <c r="E279" s="2" t="s">
        <v>647</v>
      </c>
      <c r="F279" s="4">
        <v>43466</v>
      </c>
      <c r="G279" s="4">
        <v>44104</v>
      </c>
      <c r="H279" s="2">
        <v>2</v>
      </c>
    </row>
    <row r="280" spans="1:8" x14ac:dyDescent="0.3">
      <c r="A280" s="2" t="str">
        <f>_xlfn.CONCAT(fiche_version[[#This Row],[code]],"v",RIGHT(fiche_version[[#This Row],[version]],4))</f>
        <v>BAT-TH-139v35-3</v>
      </c>
      <c r="B280" s="2" t="s">
        <v>217</v>
      </c>
      <c r="C280" s="2" t="s">
        <v>390</v>
      </c>
      <c r="D280" s="2">
        <f>_xlfn.NUMBERVALUE(SUBSTITUTE(RIGHT(fiche_version[[#This Row],[version]],4),"-","."))</f>
        <v>35.299999999999997</v>
      </c>
      <c r="E280" s="2" t="s">
        <v>654</v>
      </c>
      <c r="F280" s="4">
        <v>44105</v>
      </c>
      <c r="G280" s="4" t="s">
        <v>492</v>
      </c>
      <c r="H280" s="2">
        <v>3</v>
      </c>
    </row>
    <row r="281" spans="1:8" x14ac:dyDescent="0.3">
      <c r="A281" s="2" t="str">
        <f>_xlfn.CONCAT(fiche_version[[#This Row],[code]],"v",RIGHT(fiche_version[[#This Row],[version]],4))</f>
        <v>BAT-TH-140v14-1</v>
      </c>
      <c r="B281" s="2" t="s">
        <v>219</v>
      </c>
      <c r="C281" s="2" t="s">
        <v>383</v>
      </c>
      <c r="D281" s="2">
        <f>_xlfn.NUMBERVALUE(SUBSTITUTE(RIGHT(fiche_version[[#This Row],[version]],4),"-","."))</f>
        <v>14.1</v>
      </c>
      <c r="E281" s="2" t="s">
        <v>670</v>
      </c>
      <c r="F281" s="4">
        <v>42005</v>
      </c>
      <c r="G281" s="4">
        <v>43465</v>
      </c>
      <c r="H281" s="2">
        <v>1</v>
      </c>
    </row>
    <row r="282" spans="1:8" x14ac:dyDescent="0.3">
      <c r="A282" s="2" t="str">
        <f>_xlfn.CONCAT(fiche_version[[#This Row],[code]],"v",RIGHT(fiche_version[[#This Row],[version]],4))</f>
        <v>BAT-TH-140v28-2</v>
      </c>
      <c r="B282" s="2" t="s">
        <v>219</v>
      </c>
      <c r="C282" s="2" t="s">
        <v>419</v>
      </c>
      <c r="D282" s="2">
        <f>_xlfn.NUMBERVALUE(SUBSTITUTE(RIGHT(fiche_version[[#This Row],[version]],4),"-","."))</f>
        <v>28.2</v>
      </c>
      <c r="E282" s="2" t="s">
        <v>647</v>
      </c>
      <c r="F282" s="4">
        <v>43466</v>
      </c>
      <c r="G282" s="4" t="s">
        <v>492</v>
      </c>
      <c r="H282" s="2">
        <v>2</v>
      </c>
    </row>
    <row r="283" spans="1:8" x14ac:dyDescent="0.3">
      <c r="A283" s="2" t="str">
        <f>_xlfn.CONCAT(fiche_version[[#This Row],[code]],"v",RIGHT(fiche_version[[#This Row],[version]],4))</f>
        <v>BAT-TH-141v15-1</v>
      </c>
      <c r="B283" s="2" t="s">
        <v>221</v>
      </c>
      <c r="C283" s="2" t="s">
        <v>387</v>
      </c>
      <c r="D283" s="2">
        <f>_xlfn.NUMBERVALUE(SUBSTITUTE(RIGHT(fiche_version[[#This Row],[version]],4),"-","."))</f>
        <v>15.1</v>
      </c>
      <c r="E283" s="2" t="s">
        <v>634</v>
      </c>
      <c r="F283" s="4">
        <v>42005</v>
      </c>
      <c r="G283" s="4">
        <v>43465</v>
      </c>
      <c r="H283" s="2">
        <v>1</v>
      </c>
    </row>
    <row r="284" spans="1:8" x14ac:dyDescent="0.3">
      <c r="A284" s="2" t="str">
        <f>_xlfn.CONCAT(fiche_version[[#This Row],[code]],"v",RIGHT(fiche_version[[#This Row],[version]],4))</f>
        <v>BAT-TH-141v28-2</v>
      </c>
      <c r="B284" s="2" t="s">
        <v>221</v>
      </c>
      <c r="C284" s="2" t="s">
        <v>419</v>
      </c>
      <c r="D284" s="2">
        <f>_xlfn.NUMBERVALUE(SUBSTITUTE(RIGHT(fiche_version[[#This Row],[version]],4),"-","."))</f>
        <v>28.2</v>
      </c>
      <c r="E284" s="2" t="s">
        <v>647</v>
      </c>
      <c r="F284" s="4">
        <v>43466</v>
      </c>
      <c r="G284" s="4" t="s">
        <v>492</v>
      </c>
      <c r="H284" s="2">
        <v>2</v>
      </c>
    </row>
    <row r="285" spans="1:8" x14ac:dyDescent="0.3">
      <c r="A285" s="2" t="str">
        <f>_xlfn.CONCAT(fiche_version[[#This Row],[code]],"v",RIGHT(fiche_version[[#This Row],[version]],4))</f>
        <v>BAT-TH-142v19-1</v>
      </c>
      <c r="B285" s="2" t="s">
        <v>223</v>
      </c>
      <c r="C285" s="2" t="s">
        <v>386</v>
      </c>
      <c r="D285" s="2">
        <f>_xlfn.NUMBERVALUE(SUBSTITUTE(RIGHT(fiche_version[[#This Row],[version]],4),"-","."))</f>
        <v>19.100000000000001</v>
      </c>
      <c r="E285" s="2" t="s">
        <v>638</v>
      </c>
      <c r="F285" s="4">
        <v>42373</v>
      </c>
      <c r="G285" s="4">
        <v>44500</v>
      </c>
      <c r="H285" s="2">
        <v>1</v>
      </c>
    </row>
    <row r="286" spans="1:8" x14ac:dyDescent="0.3">
      <c r="A286" s="2" t="str">
        <f>_xlfn.CONCAT(fiche_version[[#This Row],[code]],"v",RIGHT(fiche_version[[#This Row],[version]],4))</f>
        <v>BAT-TH-142v38-2</v>
      </c>
      <c r="B286" s="2" t="s">
        <v>223</v>
      </c>
      <c r="C286" s="2" t="s">
        <v>453</v>
      </c>
      <c r="D286" s="2">
        <f>_xlfn.NUMBERVALUE(SUBSTITUTE(RIGHT(fiche_version[[#This Row],[version]],4),"-","."))</f>
        <v>38.200000000000003</v>
      </c>
      <c r="E286" s="2" t="s">
        <v>657</v>
      </c>
      <c r="F286" s="4">
        <v>44501</v>
      </c>
      <c r="G286" s="4">
        <v>45291</v>
      </c>
      <c r="H286" s="2">
        <v>2</v>
      </c>
    </row>
    <row r="287" spans="1:8" x14ac:dyDescent="0.3">
      <c r="A287" s="2" t="str">
        <f>_xlfn.CONCAT(fiche_version[[#This Row],[code]],"v",RIGHT(fiche_version[[#This Row],[version]],4))</f>
        <v>BAT-TH-142v54-3</v>
      </c>
      <c r="B287" s="2" t="s">
        <v>223</v>
      </c>
      <c r="C287" s="2" t="s">
        <v>683</v>
      </c>
      <c r="D287" s="2">
        <f>_xlfn.NUMBERVALUE(SUBSTITUTE(RIGHT(fiche_version[[#This Row],[version]],4),"-","."))</f>
        <v>54.3</v>
      </c>
      <c r="E287" s="2" t="s">
        <v>696</v>
      </c>
      <c r="F287" s="4">
        <v>45292</v>
      </c>
      <c r="G287" s="4">
        <v>46934</v>
      </c>
      <c r="H287" s="2">
        <v>3</v>
      </c>
    </row>
    <row r="288" spans="1:8" x14ac:dyDescent="0.3">
      <c r="A288" s="2" t="str">
        <f>_xlfn.CONCAT(fiche_version[[#This Row],[code]],"v",RIGHT(fiche_version[[#This Row],[version]],4))</f>
        <v>BAT-TH-143v16-1</v>
      </c>
      <c r="B288" s="2" t="s">
        <v>225</v>
      </c>
      <c r="C288" s="2" t="s">
        <v>388</v>
      </c>
      <c r="D288" s="2">
        <f>_xlfn.NUMBERVALUE(SUBSTITUTE(RIGHT(fiche_version[[#This Row],[version]],4),"-","."))</f>
        <v>16.100000000000001</v>
      </c>
      <c r="E288" s="2" t="s">
        <v>635</v>
      </c>
      <c r="F288" s="4">
        <v>42005</v>
      </c>
      <c r="G288" s="4" t="s">
        <v>492</v>
      </c>
      <c r="H288" s="2">
        <v>1</v>
      </c>
    </row>
    <row r="289" spans="1:8" x14ac:dyDescent="0.3">
      <c r="A289" s="2" t="str">
        <f>_xlfn.CONCAT(fiche_version[[#This Row],[code]],"v",RIGHT(fiche_version[[#This Row],[version]],4))</f>
        <v>BAT-TH-145v23-1</v>
      </c>
      <c r="B289" s="2" t="s">
        <v>226</v>
      </c>
      <c r="C289" s="2" t="s">
        <v>395</v>
      </c>
      <c r="D289" s="2">
        <f>_xlfn.NUMBERVALUE(SUBSTITUTE(RIGHT(fiche_version[[#This Row],[version]],4),"-","."))</f>
        <v>23.1</v>
      </c>
      <c r="E289" s="2" t="s">
        <v>642</v>
      </c>
      <c r="F289" s="4">
        <v>42005</v>
      </c>
      <c r="G289" s="4" t="s">
        <v>492</v>
      </c>
      <c r="H289" s="2">
        <v>1</v>
      </c>
    </row>
    <row r="290" spans="1:8" x14ac:dyDescent="0.3">
      <c r="A290" s="2" t="str">
        <f>_xlfn.CONCAT(fiche_version[[#This Row],[code]],"v",RIGHT(fiche_version[[#This Row],[version]],4))</f>
        <v>BAT-TH-146v27-1</v>
      </c>
      <c r="B290" s="2" t="s">
        <v>227</v>
      </c>
      <c r="C290" s="2" t="s">
        <v>423</v>
      </c>
      <c r="D290" s="2">
        <f>_xlfn.NUMBERVALUE(SUBSTITUTE(RIGHT(fiche_version[[#This Row],[version]],4),"-","."))</f>
        <v>27.1</v>
      </c>
      <c r="E290" s="2" t="s">
        <v>646</v>
      </c>
      <c r="F290" s="4">
        <v>43191</v>
      </c>
      <c r="G290" s="4">
        <v>43738</v>
      </c>
      <c r="H290" s="2">
        <v>1</v>
      </c>
    </row>
    <row r="291" spans="1:8" x14ac:dyDescent="0.3">
      <c r="A291" s="2" t="str">
        <f>_xlfn.CONCAT(fiche_version[[#This Row],[code]],"v",RIGHT(fiche_version[[#This Row],[version]],4))</f>
        <v>BAT-TH-146v31-2</v>
      </c>
      <c r="B291" s="2" t="s">
        <v>227</v>
      </c>
      <c r="C291" s="2" t="s">
        <v>421</v>
      </c>
      <c r="D291" s="2">
        <f>_xlfn.NUMBERVALUE(SUBSTITUTE(RIGHT(fiche_version[[#This Row],[version]],4),"-","."))</f>
        <v>31.2</v>
      </c>
      <c r="E291" s="2" t="s">
        <v>650</v>
      </c>
      <c r="F291" s="4">
        <v>43739</v>
      </c>
      <c r="G291" s="4">
        <v>45016</v>
      </c>
      <c r="H291" s="2">
        <v>2</v>
      </c>
    </row>
    <row r="292" spans="1:8" x14ac:dyDescent="0.3">
      <c r="A292" s="2" t="str">
        <f>_xlfn.CONCAT(fiche_version[[#This Row],[code]],"v",RIGHT(fiche_version[[#This Row],[version]],4))</f>
        <v>BAT-TH-146v50-3</v>
      </c>
      <c r="B292" s="2" t="s">
        <v>227</v>
      </c>
      <c r="C292" s="2" t="s">
        <v>452</v>
      </c>
      <c r="D292" s="2">
        <f>_xlfn.NUMBERVALUE(SUBSTITUTE(RIGHT(fiche_version[[#This Row],[version]],4),"-","."))</f>
        <v>50.3</v>
      </c>
      <c r="E292" s="2" t="s">
        <v>668</v>
      </c>
      <c r="F292" s="4">
        <v>45017</v>
      </c>
      <c r="G292" s="4">
        <v>45199</v>
      </c>
      <c r="H292" s="2">
        <v>3</v>
      </c>
    </row>
    <row r="293" spans="1:8" x14ac:dyDescent="0.3">
      <c r="A293" s="2" t="str">
        <f>_xlfn.CONCAT(fiche_version[[#This Row],[code]],"v",RIGHT(fiche_version[[#This Row],[version]],4))</f>
        <v>BAT-TH-146v54-4</v>
      </c>
      <c r="B293" s="2" t="s">
        <v>227</v>
      </c>
      <c r="C293" s="5" t="s">
        <v>686</v>
      </c>
      <c r="D293" s="5">
        <f>_xlfn.NUMBERVALUE(SUBSTITUTE(RIGHT(fiche_version[[#This Row],[version]],4),"-","."))</f>
        <v>54.4</v>
      </c>
      <c r="E293" s="2" t="s">
        <v>696</v>
      </c>
      <c r="F293" s="4">
        <v>45200</v>
      </c>
      <c r="G293" s="4">
        <v>46843</v>
      </c>
      <c r="H293" s="2">
        <v>4</v>
      </c>
    </row>
    <row r="294" spans="1:8" x14ac:dyDescent="0.3">
      <c r="A294" s="2" t="str">
        <f>_xlfn.CONCAT(fiche_version[[#This Row],[code]],"v",RIGHT(fiche_version[[#This Row],[version]],4))</f>
        <v>BAT-TH-153v28-1</v>
      </c>
      <c r="B294" s="2" t="s">
        <v>228</v>
      </c>
      <c r="C294" s="2" t="s">
        <v>384</v>
      </c>
      <c r="D294" s="2">
        <f>_xlfn.NUMBERVALUE(SUBSTITUTE(RIGHT(fiche_version[[#This Row],[version]],4),"-","."))</f>
        <v>28.1</v>
      </c>
      <c r="E294" s="2" t="s">
        <v>647</v>
      </c>
      <c r="F294" s="4">
        <v>43453</v>
      </c>
      <c r="G294" s="4" t="s">
        <v>492</v>
      </c>
      <c r="H294" s="2">
        <v>1</v>
      </c>
    </row>
    <row r="295" spans="1:8" x14ac:dyDescent="0.3">
      <c r="A295" s="2" t="str">
        <f>_xlfn.CONCAT(fiche_version[[#This Row],[code]],"v",RIGHT(fiche_version[[#This Row],[version]],4))</f>
        <v>BAT-TH-154v28-1</v>
      </c>
      <c r="B295" s="2" t="s">
        <v>229</v>
      </c>
      <c r="C295" s="2" t="s">
        <v>384</v>
      </c>
      <c r="D295" s="2">
        <f>_xlfn.NUMBERVALUE(SUBSTITUTE(RIGHT(fiche_version[[#This Row],[version]],4),"-","."))</f>
        <v>28.1</v>
      </c>
      <c r="E295" s="2" t="s">
        <v>647</v>
      </c>
      <c r="F295" s="4">
        <v>43453</v>
      </c>
      <c r="G295" s="4" t="s">
        <v>492</v>
      </c>
      <c r="H295" s="2">
        <v>1</v>
      </c>
    </row>
    <row r="296" spans="1:8" x14ac:dyDescent="0.3">
      <c r="A296" s="2" t="str">
        <f>_xlfn.CONCAT(fiche_version[[#This Row],[code]],"v",RIGHT(fiche_version[[#This Row],[version]],4))</f>
        <v>BAT-TH-155v28-1</v>
      </c>
      <c r="B296" s="2" t="s">
        <v>230</v>
      </c>
      <c r="C296" s="2" t="s">
        <v>384</v>
      </c>
      <c r="D296" s="2">
        <f>_xlfn.NUMBERVALUE(SUBSTITUTE(RIGHT(fiche_version[[#This Row],[version]],4),"-","."))</f>
        <v>28.1</v>
      </c>
      <c r="E296" s="2" t="s">
        <v>647</v>
      </c>
      <c r="F296" s="4">
        <v>43453</v>
      </c>
      <c r="G296" s="4">
        <v>45199</v>
      </c>
      <c r="H296" s="2">
        <v>1</v>
      </c>
    </row>
    <row r="297" spans="1:8" x14ac:dyDescent="0.3">
      <c r="A297" s="2" t="str">
        <f>_xlfn.CONCAT(fiche_version[[#This Row],[code]],"v",RIGHT(fiche_version[[#This Row],[version]],4))</f>
        <v>BAT-TH-155v54-2</v>
      </c>
      <c r="B297" s="2" t="s">
        <v>230</v>
      </c>
      <c r="C297" s="2" t="s">
        <v>682</v>
      </c>
      <c r="D297" s="2">
        <f>_xlfn.NUMBERVALUE(SUBSTITUTE(RIGHT(fiche_version[[#This Row],[version]],4),"-","."))</f>
        <v>54.2</v>
      </c>
      <c r="E297" s="2" t="s">
        <v>696</v>
      </c>
      <c r="F297" s="4">
        <v>45200</v>
      </c>
      <c r="G297" s="4" t="s">
        <v>492</v>
      </c>
      <c r="H297" s="2">
        <v>2</v>
      </c>
    </row>
    <row r="298" spans="1:8" x14ac:dyDescent="0.3">
      <c r="A298" s="2" t="str">
        <f>_xlfn.CONCAT(fiche_version[[#This Row],[code]],"v",RIGHT(fiche_version[[#This Row],[version]],4))</f>
        <v>BAT-TH-156v31-1</v>
      </c>
      <c r="B298" s="2" t="s">
        <v>231</v>
      </c>
      <c r="C298" s="2" t="s">
        <v>414</v>
      </c>
      <c r="D298" s="2">
        <f>_xlfn.NUMBERVALUE(SUBSTITUTE(RIGHT(fiche_version[[#This Row],[version]],4),"-","."))</f>
        <v>31.1</v>
      </c>
      <c r="E298" s="2" t="s">
        <v>650</v>
      </c>
      <c r="F298" s="4">
        <v>43709</v>
      </c>
      <c r="G298" s="4" t="s">
        <v>492</v>
      </c>
      <c r="H298" s="2">
        <v>1</v>
      </c>
    </row>
    <row r="299" spans="1:8" x14ac:dyDescent="0.3">
      <c r="A299" s="2" t="str">
        <f>_xlfn.CONCAT(fiche_version[[#This Row],[code]],"v",RIGHT(fiche_version[[#This Row],[version]],4))</f>
        <v>BAT-TH-157v34-1</v>
      </c>
      <c r="B299" s="2" t="s">
        <v>232</v>
      </c>
      <c r="C299" s="2" t="s">
        <v>415</v>
      </c>
      <c r="D299" s="2">
        <f>_xlfn.NUMBERVALUE(SUBSTITUTE(RIGHT(fiche_version[[#This Row],[version]],4),"-","."))</f>
        <v>34.1</v>
      </c>
      <c r="E299" s="2" t="s">
        <v>653</v>
      </c>
      <c r="F299" s="4">
        <v>43971</v>
      </c>
      <c r="G299" s="4">
        <v>45016</v>
      </c>
      <c r="H299" s="2">
        <v>1</v>
      </c>
    </row>
    <row r="300" spans="1:8" x14ac:dyDescent="0.3">
      <c r="A300" s="2" t="str">
        <f>_xlfn.CONCAT(fiche_version[[#This Row],[code]],"v",RIGHT(fiche_version[[#This Row],[version]],4))</f>
        <v>BAT-TH-157v50-2</v>
      </c>
      <c r="B300" s="2" t="s">
        <v>232</v>
      </c>
      <c r="C300" s="2" t="s">
        <v>461</v>
      </c>
      <c r="D300" s="2">
        <f>_xlfn.NUMBERVALUE(SUBSTITUTE(RIGHT(fiche_version[[#This Row],[version]],4),"-","."))</f>
        <v>50.2</v>
      </c>
      <c r="E300" s="2" t="s">
        <v>668</v>
      </c>
      <c r="F300" s="4">
        <v>45017</v>
      </c>
      <c r="G300" s="4" t="s">
        <v>492</v>
      </c>
      <c r="H300" s="2">
        <v>2</v>
      </c>
    </row>
    <row r="301" spans="1:8" x14ac:dyDescent="0.3">
      <c r="A301" s="2" t="str">
        <f>_xlfn.CONCAT(fiche_version[[#This Row],[code]],"v",RIGHT(fiche_version[[#This Row],[version]],4))</f>
        <v>BAT-TH-158v40-1</v>
      </c>
      <c r="B301" s="2" t="s">
        <v>233</v>
      </c>
      <c r="C301" s="2" t="s">
        <v>455</v>
      </c>
      <c r="D301" s="2">
        <f>_xlfn.NUMBERVALUE(SUBSTITUTE(RIGHT(fiche_version[[#This Row],[version]],4),"-","."))</f>
        <v>40.1</v>
      </c>
      <c r="E301" s="2" t="s">
        <v>659</v>
      </c>
      <c r="F301" s="4">
        <v>44559</v>
      </c>
      <c r="G301" s="4">
        <v>44591</v>
      </c>
      <c r="H301" s="2">
        <v>1</v>
      </c>
    </row>
    <row r="302" spans="1:8" x14ac:dyDescent="0.3">
      <c r="A302" s="2" t="str">
        <f>_xlfn.CONCAT(fiche_version[[#This Row],[code]],"v",RIGHT(fiche_version[[#This Row],[version]],4))</f>
        <v>BAT-TH-158v42-2</v>
      </c>
      <c r="B302" s="2" t="s">
        <v>233</v>
      </c>
      <c r="C302" s="2" t="s">
        <v>462</v>
      </c>
      <c r="D302" s="2">
        <f>_xlfn.NUMBERVALUE(SUBSTITUTE(RIGHT(fiche_version[[#This Row],[version]],4),"-","."))</f>
        <v>42.2</v>
      </c>
      <c r="E302" s="2" t="s">
        <v>660</v>
      </c>
      <c r="F302" s="4">
        <v>44592</v>
      </c>
      <c r="G302" s="4" t="s">
        <v>492</v>
      </c>
      <c r="H302" s="2">
        <v>2</v>
      </c>
    </row>
    <row r="303" spans="1:8" x14ac:dyDescent="0.3">
      <c r="A303" s="2" t="str">
        <f>_xlfn.CONCAT(fiche_version[[#This Row],[code]],"v",RIGHT(fiche_version[[#This Row],[version]],4))</f>
        <v>BAT-TH-159v40-1</v>
      </c>
      <c r="B303" s="2" t="s">
        <v>234</v>
      </c>
      <c r="C303" s="2" t="s">
        <v>455</v>
      </c>
      <c r="D303" s="2">
        <f>_xlfn.NUMBERVALUE(SUBSTITUTE(RIGHT(fiche_version[[#This Row],[version]],4),"-","."))</f>
        <v>40.1</v>
      </c>
      <c r="E303" s="2" t="s">
        <v>659</v>
      </c>
      <c r="F303" s="4">
        <v>44559</v>
      </c>
      <c r="G303" s="4" t="s">
        <v>492</v>
      </c>
      <c r="H303" s="2">
        <v>1</v>
      </c>
    </row>
    <row r="304" spans="1:8" x14ac:dyDescent="0.3">
      <c r="A304" s="2" t="str">
        <f>_xlfn.CONCAT(fiche_version[[#This Row],[code]],"v",RIGHT(fiche_version[[#This Row],[version]],4))</f>
        <v>BAT-TH-160v54-1</v>
      </c>
      <c r="B304" s="2" t="s">
        <v>680</v>
      </c>
      <c r="C304" s="2" t="s">
        <v>685</v>
      </c>
      <c r="D304" s="2">
        <f>_xlfn.NUMBERVALUE(SUBSTITUTE(RIGHT(fiche_version[[#This Row],[version]],4),"-","."))</f>
        <v>54.1</v>
      </c>
      <c r="E304" s="2" t="s">
        <v>696</v>
      </c>
      <c r="F304" s="4">
        <v>45199</v>
      </c>
      <c r="G304" s="4">
        <v>46934</v>
      </c>
      <c r="H304" s="2">
        <v>1</v>
      </c>
    </row>
    <row r="305" spans="1:8" x14ac:dyDescent="0.3">
      <c r="A305" s="2" t="str">
        <f>_xlfn.CONCAT(fiche_version[[#This Row],[code]],"v",RIGHT(fiche_version[[#This Row],[version]],4))</f>
        <v>IND-BA-110v14-1</v>
      </c>
      <c r="B305" s="2" t="s">
        <v>236</v>
      </c>
      <c r="C305" s="2" t="s">
        <v>383</v>
      </c>
      <c r="D305" s="2">
        <f>_xlfn.NUMBERVALUE(SUBSTITUTE(RIGHT(fiche_version[[#This Row],[version]],4),"-","."))</f>
        <v>14.1</v>
      </c>
      <c r="E305" s="2" t="s">
        <v>670</v>
      </c>
      <c r="F305" s="4">
        <v>42005</v>
      </c>
      <c r="G305" s="4">
        <v>42441</v>
      </c>
      <c r="H305" s="2">
        <v>1</v>
      </c>
    </row>
    <row r="306" spans="1:8" x14ac:dyDescent="0.3">
      <c r="A306" s="2" t="str">
        <f>_xlfn.CONCAT(fiche_version[[#This Row],[code]],"v",RIGHT(fiche_version[[#This Row],[version]],4))</f>
        <v>IND-BA-110v20-2</v>
      </c>
      <c r="B306" s="2" t="s">
        <v>236</v>
      </c>
      <c r="C306" s="2" t="s">
        <v>407</v>
      </c>
      <c r="D306" s="2">
        <f>_xlfn.NUMBERVALUE(SUBSTITUTE(RIGHT(fiche_version[[#This Row],[version]],4),"-","."))</f>
        <v>20.2</v>
      </c>
      <c r="E306" s="2" t="s">
        <v>639</v>
      </c>
      <c r="F306" s="4">
        <v>42442</v>
      </c>
      <c r="G306" s="4" t="s">
        <v>492</v>
      </c>
      <c r="H306" s="2">
        <v>2</v>
      </c>
    </row>
    <row r="307" spans="1:8" x14ac:dyDescent="0.3">
      <c r="A307" s="2" t="str">
        <f>_xlfn.CONCAT(fiche_version[[#This Row],[code]],"v",RIGHT(fiche_version[[#This Row],[version]],4))</f>
        <v>IND-BA-112v14-1</v>
      </c>
      <c r="B307" s="2" t="s">
        <v>237</v>
      </c>
      <c r="C307" s="2" t="s">
        <v>383</v>
      </c>
      <c r="D307" s="2">
        <f>_xlfn.NUMBERVALUE(SUBSTITUTE(RIGHT(fiche_version[[#This Row],[version]],4),"-","."))</f>
        <v>14.1</v>
      </c>
      <c r="E307" s="2" t="s">
        <v>670</v>
      </c>
      <c r="F307" s="4">
        <v>42005</v>
      </c>
      <c r="G307" s="4">
        <v>42277</v>
      </c>
      <c r="H307" s="2">
        <v>1</v>
      </c>
    </row>
    <row r="308" spans="1:8" x14ac:dyDescent="0.3">
      <c r="A308" s="2" t="str">
        <f>_xlfn.CONCAT(fiche_version[[#This Row],[code]],"v",RIGHT(fiche_version[[#This Row],[version]],4))</f>
        <v>IND-BA-112v17-2</v>
      </c>
      <c r="B308" s="2" t="s">
        <v>237</v>
      </c>
      <c r="C308" s="2" t="s">
        <v>409</v>
      </c>
      <c r="D308" s="2">
        <f>_xlfn.NUMBERVALUE(SUBSTITUTE(RIGHT(fiche_version[[#This Row],[version]],4),"-","."))</f>
        <v>17.2</v>
      </c>
      <c r="E308" s="2" t="s">
        <v>636</v>
      </c>
      <c r="F308" s="4">
        <v>42278</v>
      </c>
      <c r="G308" s="4" t="s">
        <v>492</v>
      </c>
      <c r="H308" s="2">
        <v>2</v>
      </c>
    </row>
    <row r="309" spans="1:8" x14ac:dyDescent="0.3">
      <c r="A309" s="2" t="str">
        <f>_xlfn.CONCAT(fiche_version[[#This Row],[code]],"v",RIGHT(fiche_version[[#This Row],[version]],4))</f>
        <v>IND-BA-113v26-1</v>
      </c>
      <c r="B309" s="2" t="s">
        <v>238</v>
      </c>
      <c r="C309" s="2" t="s">
        <v>411</v>
      </c>
      <c r="D309" s="2">
        <f>_xlfn.NUMBERVALUE(SUBSTITUTE(RIGHT(fiche_version[[#This Row],[version]],4),"-","."))</f>
        <v>26.1</v>
      </c>
      <c r="E309" s="2" t="s">
        <v>645</v>
      </c>
      <c r="F309" s="4">
        <v>42005</v>
      </c>
      <c r="G309" s="4" t="s">
        <v>492</v>
      </c>
      <c r="H309" s="2">
        <v>1</v>
      </c>
    </row>
    <row r="310" spans="1:8" x14ac:dyDescent="0.3">
      <c r="A310" s="2" t="str">
        <f>_xlfn.CONCAT(fiche_version[[#This Row],[code]],"v",RIGHT(fiche_version[[#This Row],[version]],4))</f>
        <v>IND-BA-114v15-1</v>
      </c>
      <c r="B310" s="2" t="s">
        <v>239</v>
      </c>
      <c r="C310" s="2" t="s">
        <v>387</v>
      </c>
      <c r="D310" s="2">
        <f>_xlfn.NUMBERVALUE(SUBSTITUTE(RIGHT(fiche_version[[#This Row],[version]],4),"-","."))</f>
        <v>15.1</v>
      </c>
      <c r="E310" s="2" t="s">
        <v>634</v>
      </c>
      <c r="F310" s="4">
        <v>42005</v>
      </c>
      <c r="G310" s="4" t="s">
        <v>492</v>
      </c>
      <c r="H310" s="2">
        <v>1</v>
      </c>
    </row>
    <row r="311" spans="1:8" x14ac:dyDescent="0.3">
      <c r="A311" s="2" t="str">
        <f>_xlfn.CONCAT(fiche_version[[#This Row],[code]],"v",RIGHT(fiche_version[[#This Row],[version]],4))</f>
        <v>IND-BA-115v16-1</v>
      </c>
      <c r="B311" s="2" t="s">
        <v>240</v>
      </c>
      <c r="C311" s="2" t="s">
        <v>388</v>
      </c>
      <c r="D311" s="2">
        <f>_xlfn.NUMBERVALUE(SUBSTITUTE(RIGHT(fiche_version[[#This Row],[version]],4),"-","."))</f>
        <v>16.100000000000001</v>
      </c>
      <c r="E311" s="2" t="s">
        <v>635</v>
      </c>
      <c r="F311" s="4">
        <v>42005</v>
      </c>
      <c r="G311" s="4">
        <v>42369</v>
      </c>
      <c r="H311" s="2">
        <v>1</v>
      </c>
    </row>
    <row r="312" spans="1:8" x14ac:dyDescent="0.3">
      <c r="A312" s="2" t="str">
        <f>_xlfn.CONCAT(fiche_version[[#This Row],[code]],"v",RIGHT(fiche_version[[#This Row],[version]],4))</f>
        <v>IND-BA-115v19-2</v>
      </c>
      <c r="B312" s="2" t="s">
        <v>240</v>
      </c>
      <c r="C312" s="2" t="s">
        <v>420</v>
      </c>
      <c r="D312" s="2">
        <f>_xlfn.NUMBERVALUE(SUBSTITUTE(RIGHT(fiche_version[[#This Row],[version]],4),"-","."))</f>
        <v>19.2</v>
      </c>
      <c r="E312" s="2" t="s">
        <v>703</v>
      </c>
      <c r="F312" s="4">
        <v>42370</v>
      </c>
      <c r="G312" s="4">
        <v>43555</v>
      </c>
      <c r="H312" s="2">
        <v>2</v>
      </c>
    </row>
    <row r="313" spans="1:8" s="1" customFormat="1" x14ac:dyDescent="0.3">
      <c r="A313" s="2" t="str">
        <f>_xlfn.CONCAT(fiche_version[[#This Row],[code]],"v",RIGHT(fiche_version[[#This Row],[version]],4))</f>
        <v>IND-BA-116v27-1</v>
      </c>
      <c r="B313" s="2" t="s">
        <v>242</v>
      </c>
      <c r="C313" s="2" t="s">
        <v>423</v>
      </c>
      <c r="D313" s="2">
        <f>_xlfn.NUMBERVALUE(SUBSTITUTE(RIGHT(fiche_version[[#This Row],[version]],4),"-","."))</f>
        <v>27.1</v>
      </c>
      <c r="E313" s="2" t="s">
        <v>646</v>
      </c>
      <c r="F313" s="4">
        <v>43111</v>
      </c>
      <c r="G313" s="4">
        <v>44651</v>
      </c>
      <c r="H313" s="2">
        <v>1</v>
      </c>
    </row>
    <row r="314" spans="1:8" x14ac:dyDescent="0.3">
      <c r="A314" s="2" t="str">
        <f>_xlfn.CONCAT(fiche_version[[#This Row],[code]],"v",RIGHT(fiche_version[[#This Row],[version]],4))</f>
        <v>IND-BA-116v40-2</v>
      </c>
      <c r="B314" s="2" t="s">
        <v>242</v>
      </c>
      <c r="C314" s="2" t="s">
        <v>433</v>
      </c>
      <c r="D314" s="2">
        <f>_xlfn.NUMBERVALUE(SUBSTITUTE(RIGHT(fiche_version[[#This Row],[version]],4),"-","."))</f>
        <v>40.200000000000003</v>
      </c>
      <c r="E314" s="2" t="s">
        <v>659</v>
      </c>
      <c r="F314" s="4">
        <v>44652</v>
      </c>
      <c r="G314" s="4" t="s">
        <v>492</v>
      </c>
      <c r="H314" s="2">
        <v>2</v>
      </c>
    </row>
    <row r="315" spans="1:8" s="1" customFormat="1" x14ac:dyDescent="0.3">
      <c r="A315" s="2" t="str">
        <f>_xlfn.CONCAT(fiche_version[[#This Row],[code]],"v",RIGHT(fiche_version[[#This Row],[version]],4))</f>
        <v>IND-BA-117v27-1</v>
      </c>
      <c r="B315" s="2" t="s">
        <v>244</v>
      </c>
      <c r="C315" s="2" t="s">
        <v>423</v>
      </c>
      <c r="D315" s="2">
        <f>_xlfn.NUMBERVALUE(SUBSTITUTE(RIGHT(fiche_version[[#This Row],[version]],4),"-","."))</f>
        <v>27.1</v>
      </c>
      <c r="E315" s="2" t="s">
        <v>646</v>
      </c>
      <c r="F315" s="4">
        <v>43111</v>
      </c>
      <c r="G315" s="4" t="s">
        <v>492</v>
      </c>
      <c r="H315" s="2">
        <v>1</v>
      </c>
    </row>
    <row r="316" spans="1:8" x14ac:dyDescent="0.3">
      <c r="A316" s="2" t="str">
        <f>_xlfn.CONCAT(fiche_version[[#This Row],[code]],"v",RIGHT(fiche_version[[#This Row],[version]],4))</f>
        <v>IND-EN-101v23-1</v>
      </c>
      <c r="B316" s="2" t="s">
        <v>245</v>
      </c>
      <c r="C316" s="2" t="s">
        <v>395</v>
      </c>
      <c r="D316" s="2">
        <f>_xlfn.NUMBERVALUE(SUBSTITUTE(RIGHT(fiche_version[[#This Row],[version]],4),"-","."))</f>
        <v>23.1</v>
      </c>
      <c r="E316" s="2" t="s">
        <v>642</v>
      </c>
      <c r="F316" s="4">
        <v>42005</v>
      </c>
      <c r="G316" s="4" t="s">
        <v>492</v>
      </c>
      <c r="H316" s="2">
        <v>1</v>
      </c>
    </row>
    <row r="317" spans="1:8" x14ac:dyDescent="0.3">
      <c r="A317" s="2" t="str">
        <f>_xlfn.CONCAT(fiche_version[[#This Row],[code]],"v",RIGHT(fiche_version[[#This Row],[version]],4))</f>
        <v>IND-EN-102v19-1</v>
      </c>
      <c r="B317" s="2" t="s">
        <v>246</v>
      </c>
      <c r="C317" s="2" t="s">
        <v>386</v>
      </c>
      <c r="D317" s="2">
        <f>_xlfn.NUMBERVALUE(SUBSTITUTE(RIGHT(fiche_version[[#This Row],[version]],4),"-","."))</f>
        <v>19.100000000000001</v>
      </c>
      <c r="E317" s="2" t="s">
        <v>638</v>
      </c>
      <c r="F317" s="4">
        <v>42373</v>
      </c>
      <c r="G317" s="4">
        <v>44074</v>
      </c>
      <c r="H317" s="2">
        <v>1</v>
      </c>
    </row>
    <row r="318" spans="1:8" x14ac:dyDescent="0.3">
      <c r="A318" s="2" t="str">
        <f>_xlfn.CONCAT(fiche_version[[#This Row],[code]],"v",RIGHT(fiche_version[[#This Row],[version]],4))</f>
        <v>IND-EN-102v33-2</v>
      </c>
      <c r="B318" s="2" t="s">
        <v>246</v>
      </c>
      <c r="C318" s="2" t="s">
        <v>457</v>
      </c>
      <c r="D318" s="2">
        <f>_xlfn.NUMBERVALUE(SUBSTITUTE(RIGHT(fiche_version[[#This Row],[version]],4),"-","."))</f>
        <v>33.200000000000003</v>
      </c>
      <c r="E318" s="2" t="s">
        <v>652</v>
      </c>
      <c r="F318" s="4">
        <v>44075</v>
      </c>
      <c r="G318" s="4" t="s">
        <v>492</v>
      </c>
      <c r="H318" s="2">
        <v>2</v>
      </c>
    </row>
    <row r="319" spans="1:8" x14ac:dyDescent="0.3">
      <c r="A319" s="2" t="str">
        <f>_xlfn.CONCAT(fiche_version[[#This Row],[code]],"v",RIGHT(fiche_version[[#This Row],[version]],4))</f>
        <v>IND-UT-102v14-1</v>
      </c>
      <c r="B319" s="2" t="s">
        <v>247</v>
      </c>
      <c r="C319" s="2" t="s">
        <v>383</v>
      </c>
      <c r="D319" s="2">
        <f>_xlfn.NUMBERVALUE(SUBSTITUTE(RIGHT(fiche_version[[#This Row],[version]],4),"-","."))</f>
        <v>14.1</v>
      </c>
      <c r="E319" s="2" t="s">
        <v>670</v>
      </c>
      <c r="F319" s="4">
        <v>42005</v>
      </c>
      <c r="G319" s="4">
        <v>42369</v>
      </c>
      <c r="H319" s="2">
        <v>1</v>
      </c>
    </row>
    <row r="320" spans="1:8" x14ac:dyDescent="0.3">
      <c r="A320" s="2" t="str">
        <f>_xlfn.CONCAT(fiche_version[[#This Row],[code]],"v",RIGHT(fiche_version[[#This Row],[version]],4))</f>
        <v>IND-UT-102v19-2</v>
      </c>
      <c r="B320" s="2" t="s">
        <v>247</v>
      </c>
      <c r="C320" s="2" t="s">
        <v>420</v>
      </c>
      <c r="D320" s="2">
        <f>_xlfn.NUMBERVALUE(SUBSTITUTE(RIGHT(fiche_version[[#This Row],[version]],4),"-","."))</f>
        <v>19.2</v>
      </c>
      <c r="E320" s="2" t="s">
        <v>703</v>
      </c>
      <c r="F320" s="4">
        <v>42370</v>
      </c>
      <c r="G320" s="4" t="s">
        <v>492</v>
      </c>
      <c r="H320" s="2">
        <v>2</v>
      </c>
    </row>
    <row r="321" spans="1:8" x14ac:dyDescent="0.3">
      <c r="A321" s="2" t="str">
        <f>_xlfn.CONCAT(fiche_version[[#This Row],[code]],"v",RIGHT(fiche_version[[#This Row],[version]],4))</f>
        <v>IND-UT-103v14-1</v>
      </c>
      <c r="B321" s="2" t="s">
        <v>248</v>
      </c>
      <c r="C321" s="2" t="s">
        <v>383</v>
      </c>
      <c r="D321" s="2">
        <f>_xlfn.NUMBERVALUE(SUBSTITUTE(RIGHT(fiche_version[[#This Row],[version]],4),"-","."))</f>
        <v>14.1</v>
      </c>
      <c r="E321" s="2" t="s">
        <v>670</v>
      </c>
      <c r="F321" s="4">
        <v>42005</v>
      </c>
      <c r="G321" s="4">
        <v>42277</v>
      </c>
      <c r="H321" s="2">
        <v>1</v>
      </c>
    </row>
    <row r="322" spans="1:8" x14ac:dyDescent="0.3">
      <c r="A322" s="2" t="str">
        <f>_xlfn.CONCAT(fiche_version[[#This Row],[code]],"v",RIGHT(fiche_version[[#This Row],[version]],4))</f>
        <v>IND-UT-103v17-2</v>
      </c>
      <c r="B322" s="2" t="s">
        <v>248</v>
      </c>
      <c r="C322" s="2" t="s">
        <v>409</v>
      </c>
      <c r="D322" s="2">
        <f>_xlfn.NUMBERVALUE(SUBSTITUTE(RIGHT(fiche_version[[#This Row],[version]],4),"-","."))</f>
        <v>17.2</v>
      </c>
      <c r="E322" s="2" t="s">
        <v>636</v>
      </c>
      <c r="F322" s="4">
        <v>42278</v>
      </c>
      <c r="G322" s="4" t="s">
        <v>492</v>
      </c>
      <c r="H322" s="2">
        <v>2</v>
      </c>
    </row>
    <row r="323" spans="1:8" x14ac:dyDescent="0.3">
      <c r="A323" s="2" t="str">
        <f>_xlfn.CONCAT(fiche_version[[#This Row],[code]],"v",RIGHT(fiche_version[[#This Row],[version]],4))</f>
        <v>IND-UT-104v14-1</v>
      </c>
      <c r="B323" s="2" t="s">
        <v>249</v>
      </c>
      <c r="C323" s="2" t="s">
        <v>383</v>
      </c>
      <c r="D323" s="2">
        <f>_xlfn.NUMBERVALUE(SUBSTITUTE(RIGHT(fiche_version[[#This Row],[version]],4),"-","."))</f>
        <v>14.1</v>
      </c>
      <c r="E323" s="2" t="s">
        <v>670</v>
      </c>
      <c r="F323" s="4">
        <v>42005</v>
      </c>
      <c r="G323" s="4" t="s">
        <v>492</v>
      </c>
      <c r="H323" s="2">
        <v>1</v>
      </c>
    </row>
    <row r="324" spans="1:8" x14ac:dyDescent="0.3">
      <c r="A324" s="2" t="str">
        <f>_xlfn.CONCAT(fiche_version[[#This Row],[code]],"v",RIGHT(fiche_version[[#This Row],[version]],4))</f>
        <v>IND-UT-105v14-1</v>
      </c>
      <c r="B324" s="2" t="s">
        <v>250</v>
      </c>
      <c r="C324" s="2" t="s">
        <v>383</v>
      </c>
      <c r="D324" s="2">
        <f>_xlfn.NUMBERVALUE(SUBSTITUTE(RIGHT(fiche_version[[#This Row],[version]],4),"-","."))</f>
        <v>14.1</v>
      </c>
      <c r="E324" s="2" t="s">
        <v>670</v>
      </c>
      <c r="F324" s="4">
        <v>42005</v>
      </c>
      <c r="G324" s="4" t="s">
        <v>492</v>
      </c>
      <c r="H324" s="2">
        <v>1</v>
      </c>
    </row>
    <row r="325" spans="1:8" x14ac:dyDescent="0.3">
      <c r="A325" s="2" t="str">
        <f>_xlfn.CONCAT(fiche_version[[#This Row],[code]],"v",RIGHT(fiche_version[[#This Row],[version]],4))</f>
        <v>IND-UT-112v14-1</v>
      </c>
      <c r="B325" s="2" t="s">
        <v>252</v>
      </c>
      <c r="C325" s="2" t="s">
        <v>383</v>
      </c>
      <c r="D325" s="2">
        <f>_xlfn.NUMBERVALUE(SUBSTITUTE(RIGHT(fiche_version[[#This Row],[version]],4),"-","."))</f>
        <v>14.1</v>
      </c>
      <c r="E325" s="2" t="s">
        <v>670</v>
      </c>
      <c r="F325" s="4">
        <v>42005</v>
      </c>
      <c r="G325" s="4">
        <v>44651</v>
      </c>
      <c r="H325" s="2">
        <v>1</v>
      </c>
    </row>
    <row r="326" spans="1:8" x14ac:dyDescent="0.3">
      <c r="A326" s="2" t="str">
        <f>_xlfn.CONCAT(fiche_version[[#This Row],[code]],"v",RIGHT(fiche_version[[#This Row],[version]],4))</f>
        <v>IND-UT-113v14-1</v>
      </c>
      <c r="B326" s="2" t="s">
        <v>253</v>
      </c>
      <c r="C326" s="2" t="s">
        <v>383</v>
      </c>
      <c r="D326" s="2">
        <f>_xlfn.NUMBERVALUE(SUBSTITUTE(RIGHT(fiche_version[[#This Row],[version]],4),"-","."))</f>
        <v>14.1</v>
      </c>
      <c r="E326" s="2" t="s">
        <v>670</v>
      </c>
      <c r="F326" s="4">
        <v>42005</v>
      </c>
      <c r="G326" s="4" t="s">
        <v>492</v>
      </c>
      <c r="H326" s="2">
        <v>1</v>
      </c>
    </row>
    <row r="327" spans="1:8" x14ac:dyDescent="0.3">
      <c r="A327" s="2" t="str">
        <f>_xlfn.CONCAT(fiche_version[[#This Row],[code]],"v",RIGHT(fiche_version[[#This Row],[version]],4))</f>
        <v>IND-UT-114v14-1</v>
      </c>
      <c r="B327" s="2" t="s">
        <v>254</v>
      </c>
      <c r="C327" s="2" t="s">
        <v>383</v>
      </c>
      <c r="D327" s="2">
        <f>_xlfn.NUMBERVALUE(SUBSTITUTE(RIGHT(fiche_version[[#This Row],[version]],4),"-","."))</f>
        <v>14.1</v>
      </c>
      <c r="E327" s="2" t="s">
        <v>670</v>
      </c>
      <c r="F327" s="4">
        <v>42005</v>
      </c>
      <c r="G327" s="4">
        <v>42726</v>
      </c>
      <c r="H327" s="2">
        <v>1</v>
      </c>
    </row>
    <row r="328" spans="1:8" x14ac:dyDescent="0.3">
      <c r="A328" s="2" t="str">
        <f>_xlfn.CONCAT(fiche_version[[#This Row],[code]],"v",RIGHT(fiche_version[[#This Row],[version]],4))</f>
        <v>IND-UT-114v24-2</v>
      </c>
      <c r="B328" s="2" t="s">
        <v>254</v>
      </c>
      <c r="C328" s="2" t="s">
        <v>393</v>
      </c>
      <c r="D328" s="2">
        <f>_xlfn.NUMBERVALUE(SUBSTITUTE(RIGHT(fiche_version[[#This Row],[version]],4),"-","."))</f>
        <v>24.2</v>
      </c>
      <c r="E328" s="2" t="s">
        <v>643</v>
      </c>
      <c r="F328" s="4">
        <v>42727</v>
      </c>
      <c r="G328" s="4" t="s">
        <v>492</v>
      </c>
      <c r="H328" s="2">
        <v>2</v>
      </c>
    </row>
    <row r="329" spans="1:8" s="1" customFormat="1" x14ac:dyDescent="0.3">
      <c r="A329" s="2" t="str">
        <f>_xlfn.CONCAT(fiche_version[[#This Row],[code]],"v",RIGHT(fiche_version[[#This Row],[version]],4))</f>
        <v>IND-UT-115v15-1</v>
      </c>
      <c r="B329" s="2" t="s">
        <v>256</v>
      </c>
      <c r="C329" s="2" t="s">
        <v>387</v>
      </c>
      <c r="D329" s="2">
        <f>_xlfn.NUMBERVALUE(SUBSTITUTE(RIGHT(fiche_version[[#This Row],[version]],4),"-","."))</f>
        <v>15.1</v>
      </c>
      <c r="E329" s="2" t="s">
        <v>634</v>
      </c>
      <c r="F329" s="4">
        <v>42005</v>
      </c>
      <c r="G329" s="4" t="s">
        <v>492</v>
      </c>
      <c r="H329" s="2">
        <v>1</v>
      </c>
    </row>
    <row r="330" spans="1:8" x14ac:dyDescent="0.3">
      <c r="A330" s="2" t="str">
        <f>_xlfn.CONCAT(fiche_version[[#This Row],[code]],"v",RIGHT(fiche_version[[#This Row],[version]],4))</f>
        <v>IND-UT-116v14-1</v>
      </c>
      <c r="B330" s="2" t="s">
        <v>257</v>
      </c>
      <c r="C330" s="2" t="s">
        <v>383</v>
      </c>
      <c r="D330" s="2">
        <f>_xlfn.NUMBERVALUE(SUBSTITUTE(RIGHT(fiche_version[[#This Row],[version]],4),"-","."))</f>
        <v>14.1</v>
      </c>
      <c r="E330" s="2" t="s">
        <v>670</v>
      </c>
      <c r="F330" s="4">
        <v>42005</v>
      </c>
      <c r="G330" s="4" t="s">
        <v>492</v>
      </c>
      <c r="H330" s="2">
        <v>1</v>
      </c>
    </row>
    <row r="331" spans="1:8" s="1" customFormat="1" x14ac:dyDescent="0.3">
      <c r="A331" s="2" t="str">
        <f>_xlfn.CONCAT(fiche_version[[#This Row],[code]],"v",RIGHT(fiche_version[[#This Row],[version]],4))</f>
        <v>IND-UT-117v14-1</v>
      </c>
      <c r="B331" s="2" t="s">
        <v>258</v>
      </c>
      <c r="C331" s="2" t="s">
        <v>383</v>
      </c>
      <c r="D331" s="2">
        <f>_xlfn.NUMBERVALUE(SUBSTITUTE(RIGHT(fiche_version[[#This Row],[version]],4),"-","."))</f>
        <v>14.1</v>
      </c>
      <c r="E331" s="2" t="s">
        <v>670</v>
      </c>
      <c r="F331" s="4">
        <v>42005</v>
      </c>
      <c r="G331" s="4">
        <v>42277</v>
      </c>
      <c r="H331" s="2">
        <v>1</v>
      </c>
    </row>
    <row r="332" spans="1:8" x14ac:dyDescent="0.3">
      <c r="A332" s="2" t="str">
        <f>_xlfn.CONCAT(fiche_version[[#This Row],[code]],"v",RIGHT(fiche_version[[#This Row],[version]],4))</f>
        <v>IND-UT-117v17-2</v>
      </c>
      <c r="B332" s="2" t="s">
        <v>258</v>
      </c>
      <c r="C332" s="2" t="s">
        <v>409</v>
      </c>
      <c r="D332" s="2">
        <f>_xlfn.NUMBERVALUE(SUBSTITUTE(RIGHT(fiche_version[[#This Row],[version]],4),"-","."))</f>
        <v>17.2</v>
      </c>
      <c r="E332" s="2" t="s">
        <v>636</v>
      </c>
      <c r="F332" s="4">
        <v>42278</v>
      </c>
      <c r="G332" s="4">
        <v>43190</v>
      </c>
      <c r="H332" s="2">
        <v>2</v>
      </c>
    </row>
    <row r="333" spans="1:8" x14ac:dyDescent="0.3">
      <c r="A333" s="2" t="str">
        <f>_xlfn.CONCAT(fiche_version[[#This Row],[code]],"v",RIGHT(fiche_version[[#This Row],[version]],4))</f>
        <v>IND-UT-117v27-3</v>
      </c>
      <c r="B333" s="2" t="s">
        <v>258</v>
      </c>
      <c r="C333" s="2" t="s">
        <v>410</v>
      </c>
      <c r="D333" s="2">
        <f>_xlfn.NUMBERVALUE(SUBSTITUTE(RIGHT(fiche_version[[#This Row],[version]],4),"-","."))</f>
        <v>27.3</v>
      </c>
      <c r="E333" s="2" t="s">
        <v>646</v>
      </c>
      <c r="F333" s="4">
        <v>43191</v>
      </c>
      <c r="G333" s="4">
        <v>44104</v>
      </c>
      <c r="H333" s="2">
        <v>3</v>
      </c>
    </row>
    <row r="334" spans="1:8" x14ac:dyDescent="0.3">
      <c r="A334" s="2" t="str">
        <f>_xlfn.CONCAT(fiche_version[[#This Row],[code]],"v",RIGHT(fiche_version[[#This Row],[version]],4))</f>
        <v>IND-UT-117v35-4</v>
      </c>
      <c r="B334" s="2" t="s">
        <v>258</v>
      </c>
      <c r="C334" s="2" t="s">
        <v>424</v>
      </c>
      <c r="D334" s="2">
        <f>_xlfn.NUMBERVALUE(SUBSTITUTE(RIGHT(fiche_version[[#This Row],[version]],4),"-","."))</f>
        <v>35.4</v>
      </c>
      <c r="E334" s="2" t="s">
        <v>654</v>
      </c>
      <c r="F334" s="4">
        <v>44105</v>
      </c>
      <c r="G334" s="4" t="s">
        <v>492</v>
      </c>
      <c r="H334" s="2">
        <v>4</v>
      </c>
    </row>
    <row r="335" spans="1:8" x14ac:dyDescent="0.3">
      <c r="A335" s="2" t="str">
        <f>_xlfn.CONCAT(fiche_version[[#This Row],[code]],"v",RIGHT(fiche_version[[#This Row],[version]],4))</f>
        <v>IND-UT-118v14-1</v>
      </c>
      <c r="B335" s="2" t="s">
        <v>259</v>
      </c>
      <c r="C335" s="2" t="s">
        <v>383</v>
      </c>
      <c r="D335" s="2">
        <f>_xlfn.NUMBERVALUE(SUBSTITUTE(RIGHT(fiche_version[[#This Row],[version]],4),"-","."))</f>
        <v>14.1</v>
      </c>
      <c r="E335" s="2" t="s">
        <v>670</v>
      </c>
      <c r="F335" s="4">
        <v>42005</v>
      </c>
      <c r="G335" s="4" t="s">
        <v>492</v>
      </c>
      <c r="H335" s="2">
        <v>1</v>
      </c>
    </row>
    <row r="336" spans="1:8" x14ac:dyDescent="0.3">
      <c r="A336" s="2" t="str">
        <f>_xlfn.CONCAT(fiche_version[[#This Row],[code]],"v",RIGHT(fiche_version[[#This Row],[version]],4))</f>
        <v>IND-UT-120v14-1</v>
      </c>
      <c r="B336" s="2" t="s">
        <v>260</v>
      </c>
      <c r="C336" s="2" t="s">
        <v>383</v>
      </c>
      <c r="D336" s="2">
        <f>_xlfn.NUMBERVALUE(SUBSTITUTE(RIGHT(fiche_version[[#This Row],[version]],4),"-","."))</f>
        <v>14.1</v>
      </c>
      <c r="E336" s="2" t="s">
        <v>670</v>
      </c>
      <c r="F336" s="4">
        <v>42005</v>
      </c>
      <c r="G336" s="4" t="s">
        <v>492</v>
      </c>
      <c r="H336" s="2">
        <v>1</v>
      </c>
    </row>
    <row r="337" spans="1:8" x14ac:dyDescent="0.3">
      <c r="A337" s="2" t="str">
        <f>_xlfn.CONCAT(fiche_version[[#This Row],[code]],"v",RIGHT(fiche_version[[#This Row],[version]],4))</f>
        <v>IND-UT-121v14-1</v>
      </c>
      <c r="B337" s="2" t="s">
        <v>262</v>
      </c>
      <c r="C337" s="2" t="s">
        <v>383</v>
      </c>
      <c r="D337" s="2">
        <f>_xlfn.NUMBERVALUE(SUBSTITUTE(RIGHT(fiche_version[[#This Row],[version]],4),"-","."))</f>
        <v>14.1</v>
      </c>
      <c r="E337" s="2" t="s">
        <v>670</v>
      </c>
      <c r="F337" s="4">
        <v>42005</v>
      </c>
      <c r="G337" s="4">
        <v>43465</v>
      </c>
      <c r="H337" s="2">
        <v>1</v>
      </c>
    </row>
    <row r="338" spans="1:8" x14ac:dyDescent="0.3">
      <c r="A338" s="2" t="str">
        <f>_xlfn.CONCAT(fiche_version[[#This Row],[code]],"v",RIGHT(fiche_version[[#This Row],[version]],4))</f>
        <v>IND-UT-121v28-2</v>
      </c>
      <c r="B338" s="2" t="s">
        <v>262</v>
      </c>
      <c r="C338" s="2" t="s">
        <v>419</v>
      </c>
      <c r="D338" s="2">
        <f>_xlfn.NUMBERVALUE(SUBSTITUTE(RIGHT(fiche_version[[#This Row],[version]],4),"-","."))</f>
        <v>28.2</v>
      </c>
      <c r="E338" s="2" t="s">
        <v>647</v>
      </c>
      <c r="F338" s="4">
        <v>43466</v>
      </c>
      <c r="G338" s="4">
        <v>44651</v>
      </c>
      <c r="H338" s="2">
        <v>2</v>
      </c>
    </row>
    <row r="339" spans="1:8" x14ac:dyDescent="0.3">
      <c r="A339" s="2" t="str">
        <f>_xlfn.CONCAT(fiche_version[[#This Row],[code]],"v",RIGHT(fiche_version[[#This Row],[version]],4))</f>
        <v>IND-UT-121v40-3</v>
      </c>
      <c r="B339" s="2" t="s">
        <v>262</v>
      </c>
      <c r="C339" s="2" t="s">
        <v>463</v>
      </c>
      <c r="D339" s="2">
        <f>_xlfn.NUMBERVALUE(SUBSTITUTE(RIGHT(fiche_version[[#This Row],[version]],4),"-","."))</f>
        <v>40.299999999999997</v>
      </c>
      <c r="E339" s="2" t="s">
        <v>659</v>
      </c>
      <c r="F339" s="4">
        <v>44652</v>
      </c>
      <c r="G339" s="4">
        <v>45199</v>
      </c>
      <c r="H339" s="2">
        <v>3</v>
      </c>
    </row>
    <row r="340" spans="1:8" x14ac:dyDescent="0.3">
      <c r="A340" s="2" t="str">
        <f>_xlfn.CONCAT(fiche_version[[#This Row],[code]],"v",RIGHT(fiche_version[[#This Row],[version]],4))</f>
        <v>IND-UT-121v54-4</v>
      </c>
      <c r="B340" s="2" t="s">
        <v>262</v>
      </c>
      <c r="C340" s="2" t="s">
        <v>686</v>
      </c>
      <c r="D340" s="2">
        <f>_xlfn.NUMBERVALUE(SUBSTITUTE(RIGHT(fiche_version[[#This Row],[version]],4),"-","."))</f>
        <v>54.4</v>
      </c>
      <c r="E340" s="2" t="s">
        <v>696</v>
      </c>
      <c r="F340" s="4">
        <v>45200</v>
      </c>
      <c r="G340" s="4" t="s">
        <v>492</v>
      </c>
      <c r="H340" s="2">
        <v>4</v>
      </c>
    </row>
    <row r="341" spans="1:8" x14ac:dyDescent="0.3">
      <c r="A341" s="2" t="str">
        <f>_xlfn.CONCAT(fiche_version[[#This Row],[code]],"v",RIGHT(fiche_version[[#This Row],[version]],4))</f>
        <v>IND-UT-122v14-1</v>
      </c>
      <c r="B341" s="2" t="s">
        <v>264</v>
      </c>
      <c r="C341" s="2" t="s">
        <v>383</v>
      </c>
      <c r="D341" s="2">
        <f>_xlfn.NUMBERVALUE(SUBSTITUTE(RIGHT(fiche_version[[#This Row],[version]],4),"-","."))</f>
        <v>14.1</v>
      </c>
      <c r="E341" s="2" t="s">
        <v>670</v>
      </c>
      <c r="F341" s="4">
        <v>42005</v>
      </c>
      <c r="G341" s="4" t="s">
        <v>492</v>
      </c>
      <c r="H341" s="2">
        <v>1</v>
      </c>
    </row>
    <row r="342" spans="1:8" x14ac:dyDescent="0.3">
      <c r="A342" s="2" t="str">
        <f>_xlfn.CONCAT(fiche_version[[#This Row],[code]],"v",RIGHT(fiche_version[[#This Row],[version]],4))</f>
        <v>IND-UT-123v14-1</v>
      </c>
      <c r="B342" s="2" t="s">
        <v>266</v>
      </c>
      <c r="C342" s="2" t="s">
        <v>383</v>
      </c>
      <c r="D342" s="2">
        <f>_xlfn.NUMBERVALUE(SUBSTITUTE(RIGHT(fiche_version[[#This Row],[version]],4),"-","."))</f>
        <v>14.1</v>
      </c>
      <c r="E342" s="2" t="s">
        <v>670</v>
      </c>
      <c r="F342" s="4">
        <v>42005</v>
      </c>
      <c r="G342" s="4">
        <v>44804</v>
      </c>
      <c r="H342" s="2">
        <v>1</v>
      </c>
    </row>
    <row r="343" spans="1:8" x14ac:dyDescent="0.3">
      <c r="A343" s="2" t="str">
        <f>_xlfn.CONCAT(fiche_version[[#This Row],[code]],"v",RIGHT(fiche_version[[#This Row],[version]],4))</f>
        <v>IND-UT-124v14-1</v>
      </c>
      <c r="B343" s="2" t="s">
        <v>267</v>
      </c>
      <c r="C343" s="2" t="s">
        <v>383</v>
      </c>
      <c r="D343" s="2">
        <f>_xlfn.NUMBERVALUE(SUBSTITUTE(RIGHT(fiche_version[[#This Row],[version]],4),"-","."))</f>
        <v>14.1</v>
      </c>
      <c r="E343" s="2" t="s">
        <v>670</v>
      </c>
      <c r="F343" s="4">
        <v>42005</v>
      </c>
      <c r="G343" s="4" t="s">
        <v>492</v>
      </c>
      <c r="H343" s="2">
        <v>1</v>
      </c>
    </row>
    <row r="344" spans="1:8" x14ac:dyDescent="0.3">
      <c r="A344" s="2" t="str">
        <f>_xlfn.CONCAT(fiche_version[[#This Row],[code]],"v",RIGHT(fiche_version[[#This Row],[version]],4))</f>
        <v>IND-UT-125v14-1</v>
      </c>
      <c r="B344" s="2" t="s">
        <v>268</v>
      </c>
      <c r="C344" s="2" t="s">
        <v>383</v>
      </c>
      <c r="D344" s="2">
        <f>_xlfn.NUMBERVALUE(SUBSTITUTE(RIGHT(fiche_version[[#This Row],[version]],4),"-","."))</f>
        <v>14.1</v>
      </c>
      <c r="E344" s="2" t="s">
        <v>670</v>
      </c>
      <c r="F344" s="4">
        <v>42005</v>
      </c>
      <c r="G344" s="4" t="s">
        <v>492</v>
      </c>
      <c r="H344" s="2">
        <v>1</v>
      </c>
    </row>
    <row r="345" spans="1:8" x14ac:dyDescent="0.3">
      <c r="A345" s="2" t="str">
        <f>_xlfn.CONCAT(fiche_version[[#This Row],[code]],"v",RIGHT(fiche_version[[#This Row],[version]],4))</f>
        <v>IND-UT-127v14-1</v>
      </c>
      <c r="B345" s="2" t="s">
        <v>270</v>
      </c>
      <c r="C345" s="2" t="s">
        <v>383</v>
      </c>
      <c r="D345" s="2">
        <f>_xlfn.NUMBERVALUE(SUBSTITUTE(RIGHT(fiche_version[[#This Row],[version]],4),"-","."))</f>
        <v>14.1</v>
      </c>
      <c r="E345" s="2" t="s">
        <v>670</v>
      </c>
      <c r="F345" s="4">
        <v>42005</v>
      </c>
      <c r="G345" s="4">
        <v>42004</v>
      </c>
      <c r="H345" s="2">
        <v>1</v>
      </c>
    </row>
    <row r="346" spans="1:8" x14ac:dyDescent="0.3">
      <c r="A346" s="2" t="str">
        <f>_xlfn.CONCAT(fiche_version[[#This Row],[code]],"v",RIGHT(fiche_version[[#This Row],[version]],4))</f>
        <v>IND-UT-127v25-2</v>
      </c>
      <c r="B346" s="2" t="s">
        <v>270</v>
      </c>
      <c r="C346" s="2" t="s">
        <v>418</v>
      </c>
      <c r="D346" s="2">
        <f>_xlfn.NUMBERVALUE(SUBSTITUTE(RIGHT(fiche_version[[#This Row],[version]],4),"-","."))</f>
        <v>25.2</v>
      </c>
      <c r="E346" s="2" t="s">
        <v>644</v>
      </c>
      <c r="F346" s="4">
        <v>42005</v>
      </c>
      <c r="G346" s="4" t="s">
        <v>492</v>
      </c>
      <c r="H346" s="2">
        <v>2</v>
      </c>
    </row>
    <row r="347" spans="1:8" x14ac:dyDescent="0.3">
      <c r="A347" s="2" t="str">
        <f>_xlfn.CONCAT(fiche_version[[#This Row],[code]],"v",RIGHT(fiche_version[[#This Row],[version]],4))</f>
        <v>IND-UT-129v14-1</v>
      </c>
      <c r="B347" s="2" t="s">
        <v>272</v>
      </c>
      <c r="C347" s="2" t="s">
        <v>383</v>
      </c>
      <c r="D347" s="2">
        <f>_xlfn.NUMBERVALUE(SUBSTITUTE(RIGHT(fiche_version[[#This Row],[version]],4),"-","."))</f>
        <v>14.1</v>
      </c>
      <c r="E347" s="2" t="s">
        <v>670</v>
      </c>
      <c r="F347" s="4">
        <v>42005</v>
      </c>
      <c r="G347" s="4">
        <v>43465</v>
      </c>
      <c r="H347" s="2">
        <v>1</v>
      </c>
    </row>
    <row r="348" spans="1:8" x14ac:dyDescent="0.3">
      <c r="A348" s="2" t="str">
        <f>_xlfn.CONCAT(fiche_version[[#This Row],[code]],"v",RIGHT(fiche_version[[#This Row],[version]],4))</f>
        <v>IND-UT-129v28-2</v>
      </c>
      <c r="B348" s="2" t="s">
        <v>272</v>
      </c>
      <c r="C348" s="2" t="s">
        <v>419</v>
      </c>
      <c r="D348" s="2">
        <f>_xlfn.NUMBERVALUE(SUBSTITUTE(RIGHT(fiche_version[[#This Row],[version]],4),"-","."))</f>
        <v>28.2</v>
      </c>
      <c r="E348" s="2" t="s">
        <v>647</v>
      </c>
      <c r="F348" s="4">
        <v>43466</v>
      </c>
      <c r="G348" s="4">
        <v>43921</v>
      </c>
      <c r="H348" s="2">
        <v>2</v>
      </c>
    </row>
    <row r="349" spans="1:8" x14ac:dyDescent="0.3">
      <c r="A349" s="9" t="str">
        <f>_xlfn.CONCAT(fiche_version[[#This Row],[code]],"v",RIGHT(fiche_version[[#This Row],[version]],4))</f>
        <v>IND-UT-129v32-3</v>
      </c>
      <c r="B349" s="2" t="s">
        <v>272</v>
      </c>
      <c r="C349" s="2" t="s">
        <v>425</v>
      </c>
      <c r="D349" s="2">
        <f>_xlfn.NUMBERVALUE(SUBSTITUTE(RIGHT(fiche_version[[#This Row],[version]],4),"-","."))</f>
        <v>32.299999999999997</v>
      </c>
      <c r="E349" s="2" t="s">
        <v>651</v>
      </c>
      <c r="F349" s="4">
        <v>43922</v>
      </c>
      <c r="G349" s="4" t="s">
        <v>492</v>
      </c>
      <c r="H349" s="2">
        <v>3</v>
      </c>
    </row>
    <row r="350" spans="1:8" x14ac:dyDescent="0.3">
      <c r="A350" s="2" t="str">
        <f>_xlfn.CONCAT(fiche_version[[#This Row],[code]],"v",RIGHT(fiche_version[[#This Row],[version]],4))</f>
        <v>IND-UT-130v19-1</v>
      </c>
      <c r="B350" s="2" t="s">
        <v>273</v>
      </c>
      <c r="C350" s="2" t="s">
        <v>386</v>
      </c>
      <c r="D350" s="2">
        <f>_xlfn.NUMBERVALUE(SUBSTITUTE(RIGHT(fiche_version[[#This Row],[version]],4),"-","."))</f>
        <v>19.100000000000001</v>
      </c>
      <c r="E350" s="2" t="s">
        <v>638</v>
      </c>
      <c r="F350" s="4">
        <v>42373</v>
      </c>
      <c r="G350" s="4" t="s">
        <v>492</v>
      </c>
      <c r="H350" s="2">
        <v>1</v>
      </c>
    </row>
    <row r="351" spans="1:8" x14ac:dyDescent="0.3">
      <c r="A351" s="2" t="str">
        <f>_xlfn.CONCAT(fiche_version[[#This Row],[code]],"v",RIGHT(fiche_version[[#This Row],[version]],4))</f>
        <v>IND-UT-131v24-1</v>
      </c>
      <c r="B351" s="2" t="s">
        <v>274</v>
      </c>
      <c r="C351" s="2" t="s">
        <v>399</v>
      </c>
      <c r="D351" s="2">
        <f>_xlfn.NUMBERVALUE(SUBSTITUTE(RIGHT(fiche_version[[#This Row],[version]],4),"-","."))</f>
        <v>24.1</v>
      </c>
      <c r="E351" s="2" t="s">
        <v>643</v>
      </c>
      <c r="F351" s="4">
        <v>42727</v>
      </c>
      <c r="G351" s="4">
        <v>43921</v>
      </c>
      <c r="H351" s="2">
        <v>1</v>
      </c>
    </row>
    <row r="352" spans="1:8" x14ac:dyDescent="0.3">
      <c r="A352" s="2" t="str">
        <f>_xlfn.CONCAT(fiche_version[[#This Row],[code]],"v",RIGHT(fiche_version[[#This Row],[version]],4))</f>
        <v>IND-UT-131v37-2</v>
      </c>
      <c r="B352" s="2" t="s">
        <v>274</v>
      </c>
      <c r="C352" s="2" t="s">
        <v>439</v>
      </c>
      <c r="D352" s="2">
        <f>_xlfn.NUMBERVALUE(SUBSTITUTE(RIGHT(fiche_version[[#This Row],[version]],4),"-","."))</f>
        <v>37.200000000000003</v>
      </c>
      <c r="E352" s="2" t="s">
        <v>656</v>
      </c>
      <c r="F352" s="4">
        <v>43922</v>
      </c>
      <c r="G352" s="4" t="s">
        <v>492</v>
      </c>
      <c r="H352" s="2">
        <v>2</v>
      </c>
    </row>
    <row r="353" spans="1:8" x14ac:dyDescent="0.3">
      <c r="A353" s="2" t="str">
        <f>_xlfn.CONCAT(fiche_version[[#This Row],[code]],"v",RIGHT(fiche_version[[#This Row],[version]],4))</f>
        <v>IND-UT-132v26-1</v>
      </c>
      <c r="B353" s="2" t="s">
        <v>276</v>
      </c>
      <c r="C353" s="2" t="s">
        <v>411</v>
      </c>
      <c r="D353" s="2">
        <f>_xlfn.NUMBERVALUE(SUBSTITUTE(RIGHT(fiche_version[[#This Row],[version]],4),"-","."))</f>
        <v>26.1</v>
      </c>
      <c r="E353" s="2" t="s">
        <v>645</v>
      </c>
      <c r="F353" s="4">
        <v>42956</v>
      </c>
      <c r="G353" s="4" t="s">
        <v>492</v>
      </c>
      <c r="H353" s="2">
        <v>1</v>
      </c>
    </row>
    <row r="354" spans="1:8" x14ac:dyDescent="0.3">
      <c r="A354" s="2" t="str">
        <f>_xlfn.CONCAT(fiche_version[[#This Row],[code]],"v",RIGHT(fiche_version[[#This Row],[version]],4))</f>
        <v>IND-UT-133v28-1</v>
      </c>
      <c r="B354" s="2" t="s">
        <v>277</v>
      </c>
      <c r="C354" s="2" t="s">
        <v>384</v>
      </c>
      <c r="D354" s="2">
        <f>_xlfn.NUMBERVALUE(SUBSTITUTE(RIGHT(fiche_version[[#This Row],[version]],4),"-","."))</f>
        <v>28.1</v>
      </c>
      <c r="E354" s="2" t="s">
        <v>647</v>
      </c>
      <c r="F354" s="4">
        <v>43453</v>
      </c>
      <c r="G354" s="4" t="s">
        <v>492</v>
      </c>
      <c r="H354" s="2">
        <v>1</v>
      </c>
    </row>
    <row r="355" spans="1:8" x14ac:dyDescent="0.3">
      <c r="A355" s="2" t="str">
        <f>_xlfn.CONCAT(fiche_version[[#This Row],[code]],"v",RIGHT(fiche_version[[#This Row],[version]],4))</f>
        <v>IND-UT-134v28-1</v>
      </c>
      <c r="B355" s="2" t="s">
        <v>278</v>
      </c>
      <c r="C355" s="2" t="s">
        <v>384</v>
      </c>
      <c r="D355" s="2">
        <f>_xlfn.NUMBERVALUE(SUBSTITUTE(RIGHT(fiche_version[[#This Row],[version]],4),"-","."))</f>
        <v>28.1</v>
      </c>
      <c r="E355" s="2" t="s">
        <v>647</v>
      </c>
      <c r="F355" s="4">
        <v>43453</v>
      </c>
      <c r="G355" s="4">
        <v>44104</v>
      </c>
      <c r="H355" s="2">
        <v>1</v>
      </c>
    </row>
    <row r="356" spans="1:8" s="1" customFormat="1" x14ac:dyDescent="0.3">
      <c r="A356" s="2" t="str">
        <f>_xlfn.CONCAT(fiche_version[[#This Row],[code]],"v",RIGHT(fiche_version[[#This Row],[version]],4))</f>
        <v>IND-UT-134v35-2</v>
      </c>
      <c r="B356" s="2" t="s">
        <v>278</v>
      </c>
      <c r="C356" s="2" t="s">
        <v>391</v>
      </c>
      <c r="D356" s="2">
        <f>_xlfn.NUMBERVALUE(SUBSTITUTE(RIGHT(fiche_version[[#This Row],[version]],4),"-","."))</f>
        <v>35.200000000000003</v>
      </c>
      <c r="E356" s="2" t="s">
        <v>654</v>
      </c>
      <c r="F356" s="4">
        <v>44105</v>
      </c>
      <c r="G356" s="4" t="s">
        <v>492</v>
      </c>
      <c r="H356" s="2">
        <v>2</v>
      </c>
    </row>
    <row r="357" spans="1:8" x14ac:dyDescent="0.3">
      <c r="A357" s="2" t="str">
        <f>_xlfn.CONCAT(fiche_version[[#This Row],[code]],"v",RIGHT(fiche_version[[#This Row],[version]],4))</f>
        <v>IND-UT-135v31-1</v>
      </c>
      <c r="B357" s="2" t="s">
        <v>279</v>
      </c>
      <c r="C357" s="2" t="s">
        <v>414</v>
      </c>
      <c r="D357" s="2">
        <f>_xlfn.NUMBERVALUE(SUBSTITUTE(RIGHT(fiche_version[[#This Row],[version]],4),"-","."))</f>
        <v>31.1</v>
      </c>
      <c r="E357" s="2" t="s">
        <v>650</v>
      </c>
      <c r="F357" s="4">
        <v>43709</v>
      </c>
      <c r="G357" s="4" t="s">
        <v>492</v>
      </c>
      <c r="H357" s="2">
        <v>1</v>
      </c>
    </row>
    <row r="358" spans="1:8" x14ac:dyDescent="0.3">
      <c r="A358" s="2" t="str">
        <f>_xlfn.CONCAT(fiche_version[[#This Row],[code]],"v",RIGHT(fiche_version[[#This Row],[version]],4))</f>
        <v>IND-UT-136v31-1</v>
      </c>
      <c r="B358" s="2" t="s">
        <v>281</v>
      </c>
      <c r="C358" s="2" t="s">
        <v>414</v>
      </c>
      <c r="D358" s="2">
        <f>_xlfn.NUMBERVALUE(SUBSTITUTE(RIGHT(fiche_version[[#This Row],[version]],4),"-","."))</f>
        <v>31.1</v>
      </c>
      <c r="E358" s="2" t="s">
        <v>650</v>
      </c>
      <c r="F358" s="4">
        <v>43709</v>
      </c>
      <c r="G358" s="4" t="s">
        <v>492</v>
      </c>
      <c r="H358" s="2">
        <v>1</v>
      </c>
    </row>
    <row r="359" spans="1:8" x14ac:dyDescent="0.3">
      <c r="A359" s="2" t="str">
        <f>_xlfn.CONCAT(fiche_version[[#This Row],[code]],"v",RIGHT(fiche_version[[#This Row],[version]],4))</f>
        <v>RES-CH-101v16-1</v>
      </c>
      <c r="B359" s="2" t="s">
        <v>282</v>
      </c>
      <c r="C359" s="2" t="s">
        <v>388</v>
      </c>
      <c r="D359" s="2">
        <f>_xlfn.NUMBERVALUE(SUBSTITUTE(RIGHT(fiche_version[[#This Row],[version]],4),"-","."))</f>
        <v>16.100000000000001</v>
      </c>
      <c r="E359" s="2" t="s">
        <v>635</v>
      </c>
      <c r="F359" s="4">
        <v>42005</v>
      </c>
      <c r="G359" s="4" t="s">
        <v>492</v>
      </c>
      <c r="H359" s="2">
        <v>1</v>
      </c>
    </row>
    <row r="360" spans="1:8" x14ac:dyDescent="0.3">
      <c r="A360" s="2" t="str">
        <f>_xlfn.CONCAT(fiche_version[[#This Row],[code]],"v",RIGHT(fiche_version[[#This Row],[version]],4))</f>
        <v>RES-CH-103v16-1</v>
      </c>
      <c r="B360" s="2" t="s">
        <v>284</v>
      </c>
      <c r="C360" s="2" t="s">
        <v>388</v>
      </c>
      <c r="D360" s="2">
        <f>_xlfn.NUMBERVALUE(SUBSTITUTE(RIGHT(fiche_version[[#This Row],[version]],4),"-","."))</f>
        <v>16.100000000000001</v>
      </c>
      <c r="E360" s="2" t="s">
        <v>635</v>
      </c>
      <c r="F360" s="4">
        <v>42005</v>
      </c>
      <c r="G360" s="4">
        <v>44104</v>
      </c>
      <c r="H360" s="2">
        <v>1</v>
      </c>
    </row>
    <row r="361" spans="1:8" x14ac:dyDescent="0.3">
      <c r="A361" s="2" t="str">
        <f>_xlfn.CONCAT(fiche_version[[#This Row],[code]],"v",RIGHT(fiche_version[[#This Row],[version]],4))</f>
        <v>RES-CH-103v35-2</v>
      </c>
      <c r="B361" s="2" t="s">
        <v>284</v>
      </c>
      <c r="C361" s="2" t="s">
        <v>391</v>
      </c>
      <c r="D361" s="2">
        <f>_xlfn.NUMBERVALUE(SUBSTITUTE(RIGHT(fiche_version[[#This Row],[version]],4),"-","."))</f>
        <v>35.200000000000003</v>
      </c>
      <c r="E361" s="2" t="s">
        <v>654</v>
      </c>
      <c r="F361" s="4">
        <v>44105</v>
      </c>
      <c r="G361" s="4">
        <v>44115</v>
      </c>
      <c r="H361" s="2">
        <v>2</v>
      </c>
    </row>
    <row r="362" spans="1:8" x14ac:dyDescent="0.3">
      <c r="A362" s="2" t="str">
        <f>_xlfn.CONCAT(fiche_version[[#This Row],[code]],"v",RIGHT(fiche_version[[#This Row],[version]],4))</f>
        <v>RES-CH-103v36-3</v>
      </c>
      <c r="B362" s="2" t="s">
        <v>284</v>
      </c>
      <c r="C362" s="2" t="s">
        <v>445</v>
      </c>
      <c r="D362" s="2">
        <f>_xlfn.NUMBERVALUE(SUBSTITUTE(RIGHT(fiche_version[[#This Row],[version]],4),"-","."))</f>
        <v>36.299999999999997</v>
      </c>
      <c r="E362" s="2" t="s">
        <v>655</v>
      </c>
      <c r="F362" s="4">
        <v>44116</v>
      </c>
      <c r="G362" s="4" t="s">
        <v>492</v>
      </c>
      <c r="H362" s="2">
        <v>3</v>
      </c>
    </row>
    <row r="363" spans="1:8" x14ac:dyDescent="0.3">
      <c r="A363" s="2" t="str">
        <f>_xlfn.CONCAT(fiche_version[[#This Row],[code]],"v",RIGHT(fiche_version[[#This Row],[version]],4))</f>
        <v>RES-CH-104v16-1</v>
      </c>
      <c r="B363" s="2" t="s">
        <v>286</v>
      </c>
      <c r="C363" s="2" t="s">
        <v>388</v>
      </c>
      <c r="D363" s="2">
        <f>_xlfn.NUMBERVALUE(SUBSTITUTE(RIGHT(fiche_version[[#This Row],[version]],4),"-","."))</f>
        <v>16.100000000000001</v>
      </c>
      <c r="E363" s="2" t="s">
        <v>635</v>
      </c>
      <c r="F363" s="4">
        <v>42005</v>
      </c>
      <c r="G363" s="4">
        <v>44104</v>
      </c>
      <c r="H363" s="2">
        <v>1</v>
      </c>
    </row>
    <row r="364" spans="1:8" x14ac:dyDescent="0.3">
      <c r="A364" s="2" t="str">
        <f>_xlfn.CONCAT(fiche_version[[#This Row],[code]],"v",RIGHT(fiche_version[[#This Row],[version]],4))</f>
        <v>RES-CH-104v35-2</v>
      </c>
      <c r="B364" s="2" t="s">
        <v>286</v>
      </c>
      <c r="C364" s="2" t="s">
        <v>391</v>
      </c>
      <c r="D364" s="2">
        <f>_xlfn.NUMBERVALUE(SUBSTITUTE(RIGHT(fiche_version[[#This Row],[version]],4),"-","."))</f>
        <v>35.200000000000003</v>
      </c>
      <c r="E364" s="2" t="s">
        <v>654</v>
      </c>
      <c r="F364" s="4">
        <v>44105</v>
      </c>
      <c r="G364" s="4">
        <v>44115</v>
      </c>
      <c r="H364" s="2">
        <v>2</v>
      </c>
    </row>
    <row r="365" spans="1:8" x14ac:dyDescent="0.3">
      <c r="A365" s="2" t="str">
        <f>_xlfn.CONCAT(fiche_version[[#This Row],[code]],"v",RIGHT(fiche_version[[#This Row],[version]],4))</f>
        <v>RES-CH-104v36-3</v>
      </c>
      <c r="B365" s="2" t="s">
        <v>286</v>
      </c>
      <c r="C365" s="2" t="s">
        <v>445</v>
      </c>
      <c r="D365" s="2">
        <f>_xlfn.NUMBERVALUE(SUBSTITUTE(RIGHT(fiche_version[[#This Row],[version]],4),"-","."))</f>
        <v>36.299999999999997</v>
      </c>
      <c r="E365" s="2" t="s">
        <v>655</v>
      </c>
      <c r="F365" s="4">
        <v>44116</v>
      </c>
      <c r="G365" s="4" t="s">
        <v>492</v>
      </c>
      <c r="H365" s="2">
        <v>3</v>
      </c>
    </row>
    <row r="366" spans="1:8" x14ac:dyDescent="0.3">
      <c r="A366" s="2" t="str">
        <f>_xlfn.CONCAT(fiche_version[[#This Row],[code]],"v",RIGHT(fiche_version[[#This Row],[version]],4))</f>
        <v>RES-CH-105v24-1</v>
      </c>
      <c r="B366" s="2" t="s">
        <v>287</v>
      </c>
      <c r="C366" s="2" t="s">
        <v>399</v>
      </c>
      <c r="D366" s="2">
        <f>_xlfn.NUMBERVALUE(SUBSTITUTE(RIGHT(fiche_version[[#This Row],[version]],4),"-","."))</f>
        <v>24.1</v>
      </c>
      <c r="E366" s="2" t="s">
        <v>643</v>
      </c>
      <c r="F366" s="4">
        <v>42727</v>
      </c>
      <c r="G366" s="4">
        <v>44104</v>
      </c>
      <c r="H366" s="2">
        <v>1</v>
      </c>
    </row>
    <row r="367" spans="1:8" x14ac:dyDescent="0.3">
      <c r="A367" s="2" t="str">
        <f>_xlfn.CONCAT(fiche_version[[#This Row],[code]],"v",RIGHT(fiche_version[[#This Row],[version]],4))</f>
        <v>RES-CH-105v35-2</v>
      </c>
      <c r="B367" s="2" t="s">
        <v>287</v>
      </c>
      <c r="C367" s="2" t="s">
        <v>391</v>
      </c>
      <c r="D367" s="2">
        <f>_xlfn.NUMBERVALUE(SUBSTITUTE(RIGHT(fiche_version[[#This Row],[version]],4),"-","."))</f>
        <v>35.200000000000003</v>
      </c>
      <c r="E367" s="2" t="s">
        <v>654</v>
      </c>
      <c r="F367" s="4">
        <v>44105</v>
      </c>
      <c r="G367" s="4">
        <v>44115</v>
      </c>
      <c r="H367" s="2">
        <v>2</v>
      </c>
    </row>
    <row r="368" spans="1:8" x14ac:dyDescent="0.3">
      <c r="A368" s="2" t="str">
        <f>_xlfn.CONCAT(fiche_version[[#This Row],[code]],"v",RIGHT(fiche_version[[#This Row],[version]],4))</f>
        <v>RES-CH-105v36-3</v>
      </c>
      <c r="B368" s="2" t="s">
        <v>287</v>
      </c>
      <c r="C368" s="2" t="s">
        <v>445</v>
      </c>
      <c r="D368" s="2">
        <f>_xlfn.NUMBERVALUE(SUBSTITUTE(RIGHT(fiche_version[[#This Row],[version]],4),"-","."))</f>
        <v>36.299999999999997</v>
      </c>
      <c r="E368" s="2" t="s">
        <v>655</v>
      </c>
      <c r="F368" s="4">
        <v>44116</v>
      </c>
      <c r="G368" s="4" t="s">
        <v>492</v>
      </c>
      <c r="H368" s="2">
        <v>3</v>
      </c>
    </row>
    <row r="369" spans="1:8" x14ac:dyDescent="0.3">
      <c r="A369" s="2" t="str">
        <f>_xlfn.CONCAT(fiche_version[[#This Row],[code]],"v",RIGHT(fiche_version[[#This Row],[version]],4))</f>
        <v>RES-CH-106v25-1</v>
      </c>
      <c r="B369" s="2" t="s">
        <v>288</v>
      </c>
      <c r="C369" s="2" t="s">
        <v>412</v>
      </c>
      <c r="D369" s="2">
        <f>_xlfn.NUMBERVALUE(SUBSTITUTE(RIGHT(fiche_version[[#This Row],[version]],4),"-","."))</f>
        <v>25.1</v>
      </c>
      <c r="E369" s="2" t="s">
        <v>644</v>
      </c>
      <c r="F369" s="4">
        <v>42005</v>
      </c>
      <c r="G369" s="4">
        <v>44500</v>
      </c>
      <c r="H369" s="2">
        <v>1</v>
      </c>
    </row>
    <row r="370" spans="1:8" x14ac:dyDescent="0.3">
      <c r="A370" s="2" t="str">
        <f>_xlfn.CONCAT(fiche_version[[#This Row],[code]],"v",RIGHT(fiche_version[[#This Row],[version]],4))</f>
        <v>RES-CH-106v38-2</v>
      </c>
      <c r="B370" s="2" t="s">
        <v>288</v>
      </c>
      <c r="C370" s="2" t="s">
        <v>453</v>
      </c>
      <c r="D370" s="2">
        <f>_xlfn.NUMBERVALUE(SUBSTITUTE(RIGHT(fiche_version[[#This Row],[version]],4),"-","."))</f>
        <v>38.200000000000003</v>
      </c>
      <c r="E370" s="2" t="s">
        <v>657</v>
      </c>
      <c r="F370" s="4">
        <v>44501</v>
      </c>
      <c r="G370" s="4">
        <v>45016</v>
      </c>
      <c r="H370" s="2">
        <v>2</v>
      </c>
    </row>
    <row r="371" spans="1:8" x14ac:dyDescent="0.3">
      <c r="A371" s="2" t="str">
        <f>_xlfn.CONCAT(fiche_version[[#This Row],[code]],"v",RIGHT(fiche_version[[#This Row],[version]],4))</f>
        <v>RES-CH-106v50-3</v>
      </c>
      <c r="B371" s="2" t="s">
        <v>288</v>
      </c>
      <c r="C371" s="2" t="s">
        <v>452</v>
      </c>
      <c r="D371" s="2">
        <f>_xlfn.NUMBERVALUE(SUBSTITUTE(RIGHT(fiche_version[[#This Row],[version]],4),"-","."))</f>
        <v>50.3</v>
      </c>
      <c r="E371" s="2" t="s">
        <v>668</v>
      </c>
      <c r="F371" s="4">
        <v>45017</v>
      </c>
      <c r="G371" s="4" t="s">
        <v>893</v>
      </c>
      <c r="H371" s="2">
        <v>3</v>
      </c>
    </row>
    <row r="372" spans="1:8" x14ac:dyDescent="0.3">
      <c r="A372" s="9" t="str">
        <f>_xlfn.CONCAT(fiche_version[[#This Row],[code]],"v",RIGHT(fiche_version[[#This Row],[version]],4))</f>
        <v>RES-CH-106v60-4</v>
      </c>
      <c r="B372" s="2" t="s">
        <v>288</v>
      </c>
      <c r="C372" s="2" t="s">
        <v>736</v>
      </c>
      <c r="D372" s="2">
        <f>_xlfn.NUMBERVALUE(SUBSTITUTE(RIGHT(fiche_version[[#This Row],[version]],4),"-","."))</f>
        <v>60.4</v>
      </c>
      <c r="E372" s="2" t="s">
        <v>735</v>
      </c>
      <c r="F372" s="4">
        <v>45352</v>
      </c>
      <c r="G372" s="4" t="s">
        <v>492</v>
      </c>
      <c r="H372" s="2">
        <v>4</v>
      </c>
    </row>
    <row r="373" spans="1:8" s="1" customFormat="1" x14ac:dyDescent="0.3">
      <c r="A373" s="2" t="str">
        <f>_xlfn.CONCAT(fiche_version[[#This Row],[code]],"v",RIGHT(fiche_version[[#This Row],[version]],4))</f>
        <v>RES-CH-107v24-1</v>
      </c>
      <c r="B373" s="2" t="s">
        <v>289</v>
      </c>
      <c r="C373" s="2" t="s">
        <v>399</v>
      </c>
      <c r="D373" s="2">
        <f>_xlfn.NUMBERVALUE(SUBSTITUTE(RIGHT(fiche_version[[#This Row],[version]],4),"-","."))</f>
        <v>24.1</v>
      </c>
      <c r="E373" s="2" t="s">
        <v>643</v>
      </c>
      <c r="F373" s="4">
        <v>42727</v>
      </c>
      <c r="G373" s="4">
        <v>44104</v>
      </c>
      <c r="H373" s="2">
        <v>1</v>
      </c>
    </row>
    <row r="374" spans="1:8" ht="13.8" customHeight="1" x14ac:dyDescent="0.3">
      <c r="A374" s="2" t="str">
        <f>_xlfn.CONCAT(fiche_version[[#This Row],[code]],"v",RIGHT(fiche_version[[#This Row],[version]],4))</f>
        <v>RES-CH-107v35-2</v>
      </c>
      <c r="B374" s="2" t="s">
        <v>289</v>
      </c>
      <c r="C374" s="2" t="s">
        <v>391</v>
      </c>
      <c r="D374" s="2">
        <f>_xlfn.NUMBERVALUE(SUBSTITUTE(RIGHT(fiche_version[[#This Row],[version]],4),"-","."))</f>
        <v>35.200000000000003</v>
      </c>
      <c r="E374" s="2" t="s">
        <v>654</v>
      </c>
      <c r="F374" s="4">
        <v>44105</v>
      </c>
      <c r="G374" s="4">
        <v>44115</v>
      </c>
      <c r="H374" s="2">
        <v>2</v>
      </c>
    </row>
    <row r="375" spans="1:8" x14ac:dyDescent="0.3">
      <c r="A375" s="2" t="str">
        <f>_xlfn.CONCAT(fiche_version[[#This Row],[code]],"v",RIGHT(fiche_version[[#This Row],[version]],4))</f>
        <v>RES-CH-107v36-3</v>
      </c>
      <c r="B375" s="2" t="s">
        <v>289</v>
      </c>
      <c r="C375" s="2" t="s">
        <v>445</v>
      </c>
      <c r="D375" s="2">
        <f>_xlfn.NUMBERVALUE(SUBSTITUTE(RIGHT(fiche_version[[#This Row],[version]],4),"-","."))</f>
        <v>36.299999999999997</v>
      </c>
      <c r="E375" s="2" t="s">
        <v>655</v>
      </c>
      <c r="F375" s="4">
        <v>44116</v>
      </c>
      <c r="G375" s="4" t="s">
        <v>893</v>
      </c>
      <c r="H375" s="2">
        <v>3</v>
      </c>
    </row>
    <row r="376" spans="1:8" x14ac:dyDescent="0.3">
      <c r="A376" s="9" t="str">
        <f>_xlfn.CONCAT(fiche_version[[#This Row],[code]],"v",RIGHT(fiche_version[[#This Row],[version]],4))</f>
        <v>RES-CH-107v60-4</v>
      </c>
      <c r="B376" s="2" t="s">
        <v>289</v>
      </c>
      <c r="C376" s="2" t="s">
        <v>736</v>
      </c>
      <c r="D376" s="2">
        <f>_xlfn.NUMBERVALUE(SUBSTITUTE(RIGHT(fiche_version[[#This Row],[version]],4),"-","."))</f>
        <v>60.4</v>
      </c>
      <c r="E376" s="2" t="s">
        <v>735</v>
      </c>
      <c r="F376" s="4">
        <v>45352</v>
      </c>
      <c r="G376" s="4" t="s">
        <v>492</v>
      </c>
      <c r="H376" s="2">
        <v>4</v>
      </c>
    </row>
    <row r="377" spans="1:8" x14ac:dyDescent="0.3">
      <c r="A377" s="2" t="str">
        <f>_xlfn.CONCAT(fiche_version[[#This Row],[code]],"v",RIGHT(fiche_version[[#This Row],[version]],4))</f>
        <v>RES-CH-108v32-1</v>
      </c>
      <c r="B377" s="2" t="s">
        <v>290</v>
      </c>
      <c r="C377" s="2" t="s">
        <v>385</v>
      </c>
      <c r="D377" s="2">
        <f>_xlfn.NUMBERVALUE(SUBSTITUTE(RIGHT(fiche_version[[#This Row],[version]],4),"-","."))</f>
        <v>32.1</v>
      </c>
      <c r="E377" s="2" t="s">
        <v>651</v>
      </c>
      <c r="F377" s="4">
        <v>43922</v>
      </c>
      <c r="G377" s="4">
        <v>43970</v>
      </c>
      <c r="H377" s="2">
        <v>1</v>
      </c>
    </row>
    <row r="378" spans="1:8" x14ac:dyDescent="0.3">
      <c r="A378" s="2" t="str">
        <f>_xlfn.CONCAT(fiche_version[[#This Row],[code]],"v",RIGHT(fiche_version[[#This Row],[version]],4))</f>
        <v>RES-CH-108v34-2</v>
      </c>
      <c r="B378" s="2" t="s">
        <v>290</v>
      </c>
      <c r="C378" s="2" t="s">
        <v>426</v>
      </c>
      <c r="D378" s="2">
        <f>_xlfn.NUMBERVALUE(SUBSTITUTE(RIGHT(fiche_version[[#This Row],[version]],4),"-","."))</f>
        <v>34.200000000000003</v>
      </c>
      <c r="E378" s="2" t="s">
        <v>653</v>
      </c>
      <c r="F378" s="4">
        <v>43971</v>
      </c>
      <c r="G378" s="4">
        <v>44286</v>
      </c>
      <c r="H378" s="2">
        <v>2</v>
      </c>
    </row>
    <row r="379" spans="1:8" x14ac:dyDescent="0.3">
      <c r="A379" s="2" t="str">
        <f>_xlfn.CONCAT(fiche_version[[#This Row],[code]],"v",RIGHT(fiche_version[[#This Row],[version]],4))</f>
        <v>RES-CH-108v37-3</v>
      </c>
      <c r="B379" s="2" t="s">
        <v>290</v>
      </c>
      <c r="C379" s="2" t="s">
        <v>464</v>
      </c>
      <c r="D379" s="2">
        <f>_xlfn.NUMBERVALUE(SUBSTITUTE(RIGHT(fiche_version[[#This Row],[version]],4),"-","."))</f>
        <v>37.299999999999997</v>
      </c>
      <c r="E379" s="2" t="s">
        <v>656</v>
      </c>
      <c r="F379" s="4">
        <v>44287</v>
      </c>
      <c r="G379" s="4">
        <v>45199</v>
      </c>
      <c r="H379" s="2">
        <v>3</v>
      </c>
    </row>
    <row r="380" spans="1:8" x14ac:dyDescent="0.3">
      <c r="A380" s="9" t="str">
        <f>_xlfn.CONCAT(fiche_version[[#This Row],[code]],"v",RIGHT(fiche_version[[#This Row],[version]],4))</f>
        <v>RES-CH-108v53-4</v>
      </c>
      <c r="B380" s="2" t="s">
        <v>290</v>
      </c>
      <c r="C380" s="14" t="s">
        <v>892</v>
      </c>
      <c r="D380" s="14">
        <f>_xlfn.NUMBERVALUE(SUBSTITUTE(RIGHT(fiche_version[[#This Row],[version]],4),"-","."))</f>
        <v>53.4</v>
      </c>
      <c r="E380" s="2" t="s">
        <v>897</v>
      </c>
      <c r="F380" s="4">
        <v>45200</v>
      </c>
      <c r="G380" s="4">
        <v>47026</v>
      </c>
      <c r="H380" s="2">
        <v>4</v>
      </c>
    </row>
    <row r="381" spans="1:8" x14ac:dyDescent="0.3">
      <c r="A381" s="2" t="str">
        <f>_xlfn.CONCAT(fiche_version[[#This Row],[code]],"v",RIGHT(fiche_version[[#This Row],[version]],4))</f>
        <v>RES-EC-101v14-1</v>
      </c>
      <c r="B381" s="2" t="s">
        <v>291</v>
      </c>
      <c r="C381" s="2" t="s">
        <v>383</v>
      </c>
      <c r="D381" s="2">
        <f>_xlfn.NUMBERVALUE(SUBSTITUTE(RIGHT(fiche_version[[#This Row],[version]],4),"-","."))</f>
        <v>14.1</v>
      </c>
      <c r="E381" s="2" t="s">
        <v>670</v>
      </c>
      <c r="F381" s="4">
        <v>42005</v>
      </c>
      <c r="G381" s="4">
        <v>44651</v>
      </c>
      <c r="H381" s="2">
        <v>1</v>
      </c>
    </row>
    <row r="382" spans="1:8" x14ac:dyDescent="0.3">
      <c r="A382" s="2" t="str">
        <f>_xlfn.CONCAT(fiche_version[[#This Row],[code]],"v",RIGHT(fiche_version[[#This Row],[version]],4))</f>
        <v>RES-EC-102v14-1</v>
      </c>
      <c r="B382" s="2" t="s">
        <v>292</v>
      </c>
      <c r="C382" s="2" t="s">
        <v>383</v>
      </c>
      <c r="D382" s="2">
        <f>_xlfn.NUMBERVALUE(SUBSTITUTE(RIGHT(fiche_version[[#This Row],[version]],4),"-","."))</f>
        <v>14.1</v>
      </c>
      <c r="E382" s="2" t="s">
        <v>670</v>
      </c>
      <c r="F382" s="4">
        <v>42005</v>
      </c>
      <c r="G382" s="4">
        <v>44651</v>
      </c>
      <c r="H382" s="2">
        <v>1</v>
      </c>
    </row>
    <row r="383" spans="1:8" x14ac:dyDescent="0.3">
      <c r="A383" s="2" t="str">
        <f>_xlfn.CONCAT(fiche_version[[#This Row],[code]],"v",RIGHT(fiche_version[[#This Row],[version]],4))</f>
        <v>RES-EC-103v14-1</v>
      </c>
      <c r="B383" s="2" t="s">
        <v>293</v>
      </c>
      <c r="C383" s="2" t="s">
        <v>383</v>
      </c>
      <c r="D383" s="2">
        <f>_xlfn.NUMBERVALUE(SUBSTITUTE(RIGHT(fiche_version[[#This Row],[version]],4),"-","."))</f>
        <v>14.1</v>
      </c>
      <c r="E383" s="2" t="s">
        <v>670</v>
      </c>
      <c r="F383" s="4">
        <v>42005</v>
      </c>
      <c r="G383" s="4" t="s">
        <v>492</v>
      </c>
      <c r="H383" s="2">
        <v>1</v>
      </c>
    </row>
    <row r="384" spans="1:8" x14ac:dyDescent="0.3">
      <c r="A384" s="2" t="str">
        <f>_xlfn.CONCAT(fiche_version[[#This Row],[code]],"v",RIGHT(fiche_version[[#This Row],[version]],4))</f>
        <v>RES-EC-104v14-1</v>
      </c>
      <c r="B384" s="2" t="s">
        <v>295</v>
      </c>
      <c r="C384" s="2" t="s">
        <v>383</v>
      </c>
      <c r="D384" s="2">
        <f>_xlfn.NUMBERVALUE(SUBSTITUTE(RIGHT(fiche_version[[#This Row],[version]],4),"-","."))</f>
        <v>14.1</v>
      </c>
      <c r="E384" s="2" t="s">
        <v>670</v>
      </c>
      <c r="F384" s="4">
        <v>42005</v>
      </c>
      <c r="G384" s="4" t="s">
        <v>492</v>
      </c>
      <c r="H384" s="2">
        <v>1</v>
      </c>
    </row>
    <row r="385" spans="1:8" x14ac:dyDescent="0.3">
      <c r="A385" s="2" t="str">
        <f>_xlfn.CONCAT(fiche_version[[#This Row],[code]],"v",RIGHT(fiche_version[[#This Row],[version]],4))</f>
        <v>RES-EC-107v14-1</v>
      </c>
      <c r="B385" s="2" t="s">
        <v>296</v>
      </c>
      <c r="C385" s="2" t="s">
        <v>383</v>
      </c>
      <c r="D385" s="2">
        <f>_xlfn.NUMBERVALUE(SUBSTITUTE(RIGHT(fiche_version[[#This Row],[version]],4),"-","."))</f>
        <v>14.1</v>
      </c>
      <c r="E385" s="2" t="s">
        <v>670</v>
      </c>
      <c r="F385" s="4">
        <v>42005</v>
      </c>
      <c r="G385" s="4">
        <v>44651</v>
      </c>
      <c r="H385" s="2">
        <v>1</v>
      </c>
    </row>
    <row r="386" spans="1:8" x14ac:dyDescent="0.3">
      <c r="A386" s="2" t="str">
        <f>_xlfn.CONCAT(fiche_version[[#This Row],[code]],"v",RIGHT(fiche_version[[#This Row],[version]],4))</f>
        <v>TRA-EQ-101v14-1</v>
      </c>
      <c r="B386" s="2" t="s">
        <v>297</v>
      </c>
      <c r="C386" s="2" t="s">
        <v>383</v>
      </c>
      <c r="D386" s="2">
        <f>_xlfn.NUMBERVALUE(SUBSTITUTE(RIGHT(fiche_version[[#This Row],[version]],4),"-","."))</f>
        <v>14.1</v>
      </c>
      <c r="E386" s="2" t="s">
        <v>670</v>
      </c>
      <c r="F386" s="4">
        <v>42005</v>
      </c>
      <c r="G386" s="4" t="s">
        <v>492</v>
      </c>
      <c r="H386" s="2">
        <v>1</v>
      </c>
    </row>
    <row r="387" spans="1:8" s="1" customFormat="1" x14ac:dyDescent="0.3">
      <c r="A387" s="2" t="str">
        <f>_xlfn.CONCAT(fiche_version[[#This Row],[code]],"v",RIGHT(fiche_version[[#This Row],[version]],4))</f>
        <v>TRA-EQ-103v14-1</v>
      </c>
      <c r="B387" s="2" t="s">
        <v>298</v>
      </c>
      <c r="C387" s="2" t="s">
        <v>383</v>
      </c>
      <c r="D387" s="2">
        <f>_xlfn.NUMBERVALUE(SUBSTITUTE(RIGHT(fiche_version[[#This Row],[version]],4),"-","."))</f>
        <v>14.1</v>
      </c>
      <c r="E387" s="2" t="s">
        <v>670</v>
      </c>
      <c r="F387" s="4">
        <v>42005</v>
      </c>
      <c r="G387" s="4" t="s">
        <v>492</v>
      </c>
      <c r="H387" s="2">
        <v>1</v>
      </c>
    </row>
    <row r="388" spans="1:8" x14ac:dyDescent="0.3">
      <c r="A388" s="2" t="str">
        <f>_xlfn.CONCAT(fiche_version[[#This Row],[code]],"v",RIGHT(fiche_version[[#This Row],[version]],4))</f>
        <v>TRA-EQ-104v14-1</v>
      </c>
      <c r="B388" s="2" t="s">
        <v>299</v>
      </c>
      <c r="C388" s="2" t="s">
        <v>383</v>
      </c>
      <c r="D388" s="2">
        <f>_xlfn.NUMBERVALUE(SUBSTITUTE(RIGHT(fiche_version[[#This Row],[version]],4),"-","."))</f>
        <v>14.1</v>
      </c>
      <c r="E388" s="2" t="s">
        <v>670</v>
      </c>
      <c r="F388" s="4">
        <v>42005</v>
      </c>
      <c r="G388" s="4" t="s">
        <v>492</v>
      </c>
      <c r="H388" s="2">
        <v>1</v>
      </c>
    </row>
    <row r="389" spans="1:8" x14ac:dyDescent="0.3">
      <c r="A389" s="2" t="str">
        <f>_xlfn.CONCAT(fiche_version[[#This Row],[code]],"v",RIGHT(fiche_version[[#This Row],[version]],4))</f>
        <v>TRA-EQ-106v14-1</v>
      </c>
      <c r="B389" s="2" t="s">
        <v>300</v>
      </c>
      <c r="C389" s="2" t="s">
        <v>383</v>
      </c>
      <c r="D389" s="2">
        <f>_xlfn.NUMBERVALUE(SUBSTITUTE(RIGHT(fiche_version[[#This Row],[version]],4),"-","."))</f>
        <v>14.1</v>
      </c>
      <c r="E389" s="2" t="s">
        <v>670</v>
      </c>
      <c r="F389" s="4">
        <v>42005</v>
      </c>
      <c r="G389" s="4" t="s">
        <v>492</v>
      </c>
      <c r="H389" s="2">
        <v>1</v>
      </c>
    </row>
    <row r="390" spans="1:8" x14ac:dyDescent="0.3">
      <c r="A390" s="2" t="str">
        <f>_xlfn.CONCAT(fiche_version[[#This Row],[code]],"v",RIGHT(fiche_version[[#This Row],[version]],4))</f>
        <v>TRA-EQ-107v17-1</v>
      </c>
      <c r="B390" s="2" t="s">
        <v>301</v>
      </c>
      <c r="C390" s="2" t="s">
        <v>392</v>
      </c>
      <c r="D390" s="2">
        <f>_xlfn.NUMBERVALUE(SUBSTITUTE(RIGHT(fiche_version[[#This Row],[version]],4),"-","."))</f>
        <v>17.100000000000001</v>
      </c>
      <c r="E390" s="2" t="s">
        <v>636</v>
      </c>
      <c r="F390" s="4">
        <v>42005</v>
      </c>
      <c r="G390" s="4" t="s">
        <v>492</v>
      </c>
      <c r="H390" s="2">
        <v>1</v>
      </c>
    </row>
    <row r="391" spans="1:8" x14ac:dyDescent="0.3">
      <c r="A391" s="2" t="str">
        <f>_xlfn.CONCAT(fiche_version[[#This Row],[code]],"v",RIGHT(fiche_version[[#This Row],[version]],4))</f>
        <v>TRA-EQ-108v19-1</v>
      </c>
      <c r="B391" s="2" t="s">
        <v>303</v>
      </c>
      <c r="C391" s="2" t="s">
        <v>386</v>
      </c>
      <c r="D391" s="2">
        <f>_xlfn.NUMBERVALUE(SUBSTITUTE(RIGHT(fiche_version[[#This Row],[version]],4),"-","."))</f>
        <v>19.100000000000001</v>
      </c>
      <c r="E391" s="2" t="s">
        <v>638</v>
      </c>
      <c r="F391" s="4">
        <v>42005</v>
      </c>
      <c r="G391" s="4">
        <v>42652</v>
      </c>
      <c r="H391" s="2">
        <v>1</v>
      </c>
    </row>
    <row r="392" spans="1:8" x14ac:dyDescent="0.3">
      <c r="A392" s="2" t="str">
        <f>_xlfn.CONCAT(fiche_version[[#This Row],[code]],"v",RIGHT(fiche_version[[#This Row],[version]],4))</f>
        <v>TRA-EQ-108v23-2</v>
      </c>
      <c r="B392" s="2" t="s">
        <v>303</v>
      </c>
      <c r="C392" s="2" t="s">
        <v>406</v>
      </c>
      <c r="D392" s="2">
        <f>_xlfn.NUMBERVALUE(SUBSTITUTE(RIGHT(fiche_version[[#This Row],[version]],4),"-","."))</f>
        <v>23.2</v>
      </c>
      <c r="E392" s="2" t="s">
        <v>704</v>
      </c>
      <c r="F392" s="4">
        <v>42653</v>
      </c>
      <c r="G392" s="4">
        <v>42955</v>
      </c>
      <c r="H392" s="2">
        <v>2</v>
      </c>
    </row>
    <row r="393" spans="1:8" x14ac:dyDescent="0.3">
      <c r="A393" s="2" t="str">
        <f>_xlfn.CONCAT(fiche_version[[#This Row],[code]],"v",RIGHT(fiche_version[[#This Row],[version]],4))</f>
        <v>TRA-EQ-108v26-3</v>
      </c>
      <c r="B393" s="2" t="s">
        <v>303</v>
      </c>
      <c r="C393" s="2" t="s">
        <v>402</v>
      </c>
      <c r="D393" s="2">
        <f>_xlfn.NUMBERVALUE(SUBSTITUTE(RIGHT(fiche_version[[#This Row],[version]],4),"-","."))</f>
        <v>26.3</v>
      </c>
      <c r="E393" s="2" t="s">
        <v>645</v>
      </c>
      <c r="F393" s="4">
        <v>42956</v>
      </c>
      <c r="G393" s="4">
        <v>43452</v>
      </c>
      <c r="H393" s="2">
        <v>3</v>
      </c>
    </row>
    <row r="394" spans="1:8" x14ac:dyDescent="0.3">
      <c r="A394" s="2" t="str">
        <f>_xlfn.CONCAT(fiche_version[[#This Row],[code]],"v",RIGHT(fiche_version[[#This Row],[version]],4))</f>
        <v>TRA-EQ-108v28-4</v>
      </c>
      <c r="B394" s="2" t="s">
        <v>303</v>
      </c>
      <c r="C394" s="2" t="s">
        <v>427</v>
      </c>
      <c r="D394" s="2">
        <f>_xlfn.NUMBERVALUE(SUBSTITUTE(RIGHT(fiche_version[[#This Row],[version]],4),"-","."))</f>
        <v>28.4</v>
      </c>
      <c r="E394" s="2" t="s">
        <v>647</v>
      </c>
      <c r="F394" s="4">
        <v>43453</v>
      </c>
      <c r="G394" s="4">
        <v>43860</v>
      </c>
      <c r="H394" s="2">
        <v>4</v>
      </c>
    </row>
    <row r="395" spans="1:8" x14ac:dyDescent="0.3">
      <c r="A395" s="2" t="str">
        <f>_xlfn.CONCAT(fiche_version[[#This Row],[code]],"v",RIGHT(fiche_version[[#This Row],[version]],4))</f>
        <v>TRA-EQ-108v32-5</v>
      </c>
      <c r="B395" s="2" t="s">
        <v>303</v>
      </c>
      <c r="C395" s="2" t="s">
        <v>428</v>
      </c>
      <c r="D395" s="2">
        <f>_xlfn.NUMBERVALUE(SUBSTITUTE(RIGHT(fiche_version[[#This Row],[version]],4),"-","."))</f>
        <v>32.5</v>
      </c>
      <c r="E395" s="2" t="s">
        <v>651</v>
      </c>
      <c r="F395" s="4">
        <v>43861</v>
      </c>
      <c r="G395" s="4">
        <v>43921</v>
      </c>
      <c r="H395" s="2">
        <v>5</v>
      </c>
    </row>
    <row r="396" spans="1:8" x14ac:dyDescent="0.3">
      <c r="A396" s="2" t="str">
        <f>_xlfn.CONCAT(fiche_version[[#This Row],[code]],"v",RIGHT(fiche_version[[#This Row],[version]],4))</f>
        <v>TRA-EQ-108v37-6</v>
      </c>
      <c r="B396" s="2" t="s">
        <v>303</v>
      </c>
      <c r="C396" s="2" t="s">
        <v>465</v>
      </c>
      <c r="D396" s="2">
        <f>_xlfn.NUMBERVALUE(SUBSTITUTE(RIGHT(fiche_version[[#This Row],[version]],4),"-","."))</f>
        <v>37.6</v>
      </c>
      <c r="E396" s="2" t="s">
        <v>656</v>
      </c>
      <c r="F396" s="4">
        <v>43922</v>
      </c>
      <c r="G396" s="4" t="s">
        <v>492</v>
      </c>
      <c r="H396" s="2">
        <v>6</v>
      </c>
    </row>
    <row r="397" spans="1:8" x14ac:dyDescent="0.3">
      <c r="A397" s="2" t="str">
        <f>_xlfn.CONCAT(fiche_version[[#This Row],[code]],"v",RIGHT(fiche_version[[#This Row],[version]],4))</f>
        <v>TRA-EQ-109v17-1</v>
      </c>
      <c r="B397" s="2" t="s">
        <v>305</v>
      </c>
      <c r="C397" s="2" t="s">
        <v>392</v>
      </c>
      <c r="D397" s="2">
        <f>_xlfn.NUMBERVALUE(SUBSTITUTE(RIGHT(fiche_version[[#This Row],[version]],4),"-","."))</f>
        <v>17.100000000000001</v>
      </c>
      <c r="E397" s="2" t="s">
        <v>636</v>
      </c>
      <c r="F397" s="4">
        <v>42005</v>
      </c>
      <c r="G397" s="4" t="s">
        <v>492</v>
      </c>
      <c r="H397" s="2">
        <v>1</v>
      </c>
    </row>
    <row r="398" spans="1:8" ht="13.8" customHeight="1" x14ac:dyDescent="0.3">
      <c r="A398" s="2" t="str">
        <f>_xlfn.CONCAT(fiche_version[[#This Row],[code]],"v",RIGHT(fiche_version[[#This Row],[version]],4))</f>
        <v>TRA-EQ-110v19-1</v>
      </c>
      <c r="B398" s="2" t="s">
        <v>307</v>
      </c>
      <c r="C398" s="2" t="s">
        <v>386</v>
      </c>
      <c r="D398" s="2">
        <f>_xlfn.NUMBERVALUE(SUBSTITUTE(RIGHT(fiche_version[[#This Row],[version]],4),"-","."))</f>
        <v>19.100000000000001</v>
      </c>
      <c r="E398" s="2" t="s">
        <v>638</v>
      </c>
      <c r="F398" s="4">
        <v>42005</v>
      </c>
      <c r="G398" s="4" t="s">
        <v>492</v>
      </c>
      <c r="H398" s="2">
        <v>1</v>
      </c>
    </row>
    <row r="399" spans="1:8" x14ac:dyDescent="0.3">
      <c r="A399" s="2" t="str">
        <f>_xlfn.CONCAT(fiche_version[[#This Row],[code]],"v",RIGHT(fiche_version[[#This Row],[version]],4))</f>
        <v>TRA-EQ-111v24-1</v>
      </c>
      <c r="B399" s="2" t="s">
        <v>308</v>
      </c>
      <c r="C399" s="2" t="s">
        <v>399</v>
      </c>
      <c r="D399" s="2">
        <f>_xlfn.NUMBERVALUE(SUBSTITUTE(RIGHT(fiche_version[[#This Row],[version]],4),"-","."))</f>
        <v>24.1</v>
      </c>
      <c r="E399" s="2" t="s">
        <v>643</v>
      </c>
      <c r="F399" s="4">
        <v>42727</v>
      </c>
      <c r="G399" s="4" t="s">
        <v>492</v>
      </c>
      <c r="H399" s="2">
        <v>1</v>
      </c>
    </row>
    <row r="400" spans="1:8" x14ac:dyDescent="0.3">
      <c r="A400" s="2" t="str">
        <f>_xlfn.CONCAT(fiche_version[[#This Row],[code]],"v",RIGHT(fiche_version[[#This Row],[version]],4))</f>
        <v>TRA-EQ-113v14-1</v>
      </c>
      <c r="B400" s="2" t="s">
        <v>309</v>
      </c>
      <c r="C400" s="2" t="s">
        <v>383</v>
      </c>
      <c r="D400" s="2">
        <f>_xlfn.NUMBERVALUE(SUBSTITUTE(RIGHT(fiche_version[[#This Row],[version]],4),"-","."))</f>
        <v>14.1</v>
      </c>
      <c r="E400" s="2" t="s">
        <v>670</v>
      </c>
      <c r="F400" s="4">
        <v>42005</v>
      </c>
      <c r="G400" s="4" t="s">
        <v>492</v>
      </c>
      <c r="H400" s="2">
        <v>1</v>
      </c>
    </row>
    <row r="401" spans="1:8" x14ac:dyDescent="0.3">
      <c r="A401" s="2" t="str">
        <f>_xlfn.CONCAT(fiche_version[[#This Row],[code]],"v",RIGHT(fiche_version[[#This Row],[version]],4))</f>
        <v>TRA-EQ-114v16-1</v>
      </c>
      <c r="B401" s="2" t="s">
        <v>310</v>
      </c>
      <c r="C401" s="2" t="s">
        <v>388</v>
      </c>
      <c r="D401" s="2">
        <f>_xlfn.NUMBERVALUE(SUBSTITUTE(RIGHT(fiche_version[[#This Row],[version]],4),"-","."))</f>
        <v>16.100000000000001</v>
      </c>
      <c r="E401" s="2" t="s">
        <v>635</v>
      </c>
      <c r="F401" s="4">
        <v>42005</v>
      </c>
      <c r="G401" s="4" t="s">
        <v>492</v>
      </c>
      <c r="H401" s="2">
        <v>1</v>
      </c>
    </row>
    <row r="402" spans="1:8" x14ac:dyDescent="0.3">
      <c r="A402" s="2" t="str">
        <f>_xlfn.CONCAT(fiche_version[[#This Row],[code]],"v",RIGHT(fiche_version[[#This Row],[version]],4))</f>
        <v>TRA-EQ-115v14-1</v>
      </c>
      <c r="B402" s="2" t="s">
        <v>312</v>
      </c>
      <c r="C402" s="2" t="s">
        <v>383</v>
      </c>
      <c r="D402" s="2">
        <f>_xlfn.NUMBERVALUE(SUBSTITUTE(RIGHT(fiche_version[[#This Row],[version]],4),"-","."))</f>
        <v>14.1</v>
      </c>
      <c r="E402" s="2" t="s">
        <v>670</v>
      </c>
      <c r="F402" s="4">
        <v>42005</v>
      </c>
      <c r="G402" s="4" t="s">
        <v>492</v>
      </c>
      <c r="H402" s="2">
        <v>1</v>
      </c>
    </row>
    <row r="403" spans="1:8" x14ac:dyDescent="0.3">
      <c r="A403" s="2" t="str">
        <f>_xlfn.CONCAT(fiche_version[[#This Row],[code]],"v",RIGHT(fiche_version[[#This Row],[version]],4))</f>
        <v>TRA-EQ-117v16-1</v>
      </c>
      <c r="B403" s="2" t="s">
        <v>313</v>
      </c>
      <c r="C403" s="2" t="s">
        <v>388</v>
      </c>
      <c r="D403" s="2">
        <f>_xlfn.NUMBERVALUE(SUBSTITUTE(RIGHT(fiche_version[[#This Row],[version]],4),"-","."))</f>
        <v>16.100000000000001</v>
      </c>
      <c r="E403" s="2" t="s">
        <v>635</v>
      </c>
      <c r="F403" s="4">
        <v>42005</v>
      </c>
      <c r="G403" s="4" t="s">
        <v>492</v>
      </c>
      <c r="H403" s="2">
        <v>1</v>
      </c>
    </row>
    <row r="404" spans="1:8" x14ac:dyDescent="0.3">
      <c r="A404" s="2" t="str">
        <f>_xlfn.CONCAT(fiche_version[[#This Row],[code]],"v",RIGHT(fiche_version[[#This Row],[version]],4))</f>
        <v>TRA-EQ-118v15-1</v>
      </c>
      <c r="B404" s="2" t="s">
        <v>314</v>
      </c>
      <c r="C404" s="2" t="s">
        <v>387</v>
      </c>
      <c r="D404" s="2">
        <f>_xlfn.NUMBERVALUE(SUBSTITUTE(RIGHT(fiche_version[[#This Row],[version]],4),"-","."))</f>
        <v>15.1</v>
      </c>
      <c r="E404" s="2" t="s">
        <v>634</v>
      </c>
      <c r="F404" s="4">
        <v>42005</v>
      </c>
      <c r="G404" s="4" t="s">
        <v>492</v>
      </c>
      <c r="H404" s="2">
        <v>1</v>
      </c>
    </row>
    <row r="405" spans="1:8" x14ac:dyDescent="0.3">
      <c r="A405" s="2" t="str">
        <f>_xlfn.CONCAT(fiche_version[[#This Row],[code]],"v",RIGHT(fiche_version[[#This Row],[version]],4))</f>
        <v>TRA-EQ-119v14-1</v>
      </c>
      <c r="B405" s="2" t="s">
        <v>315</v>
      </c>
      <c r="C405" s="2" t="s">
        <v>383</v>
      </c>
      <c r="D405" s="2">
        <f>_xlfn.NUMBERVALUE(SUBSTITUTE(RIGHT(fiche_version[[#This Row],[version]],4),"-","."))</f>
        <v>14.1</v>
      </c>
      <c r="E405" s="2" t="s">
        <v>670</v>
      </c>
      <c r="F405" s="4">
        <v>42005</v>
      </c>
      <c r="G405" s="4">
        <v>42277</v>
      </c>
      <c r="H405" s="2">
        <v>1</v>
      </c>
    </row>
    <row r="406" spans="1:8" x14ac:dyDescent="0.3">
      <c r="A406" s="2" t="str">
        <f>_xlfn.CONCAT(fiche_version[[#This Row],[code]],"v",RIGHT(fiche_version[[#This Row],[version]],4))</f>
        <v>TRA-EQ-119v17-2</v>
      </c>
      <c r="B406" s="2" t="s">
        <v>315</v>
      </c>
      <c r="C406" s="2" t="s">
        <v>409</v>
      </c>
      <c r="D406" s="2">
        <f>_xlfn.NUMBERVALUE(SUBSTITUTE(RIGHT(fiche_version[[#This Row],[version]],4),"-","."))</f>
        <v>17.2</v>
      </c>
      <c r="E406" s="2" t="s">
        <v>636</v>
      </c>
      <c r="F406" s="4">
        <v>42278</v>
      </c>
      <c r="G406" s="4" t="s">
        <v>492</v>
      </c>
      <c r="H406" s="2">
        <v>2</v>
      </c>
    </row>
    <row r="407" spans="1:8" x14ac:dyDescent="0.3">
      <c r="A407" s="2" t="str">
        <f>_xlfn.CONCAT(fiche_version[[#This Row],[code]],"v",RIGHT(fiche_version[[#This Row],[version]],4))</f>
        <v>TRA-EQ-120v27-1</v>
      </c>
      <c r="B407" s="2" t="s">
        <v>316</v>
      </c>
      <c r="C407" s="2" t="s">
        <v>423</v>
      </c>
      <c r="D407" s="2">
        <f>_xlfn.NUMBERVALUE(SUBSTITUTE(RIGHT(fiche_version[[#This Row],[version]],4),"-","."))</f>
        <v>27.1</v>
      </c>
      <c r="E407" s="2" t="s">
        <v>646</v>
      </c>
      <c r="F407" s="4">
        <v>43111</v>
      </c>
      <c r="G407" s="4" t="s">
        <v>492</v>
      </c>
      <c r="H407" s="2">
        <v>1</v>
      </c>
    </row>
    <row r="408" spans="1:8" x14ac:dyDescent="0.3">
      <c r="A408" s="2" t="str">
        <f>_xlfn.CONCAT(fiche_version[[#This Row],[code]],"v",RIGHT(fiche_version[[#This Row],[version]],4))</f>
        <v>TRA-EQ-121v28-1</v>
      </c>
      <c r="B408" s="2" t="s">
        <v>318</v>
      </c>
      <c r="C408" s="2" t="s">
        <v>384</v>
      </c>
      <c r="D408" s="2">
        <f>_xlfn.NUMBERVALUE(SUBSTITUTE(RIGHT(fiche_version[[#This Row],[version]],4),"-","."))</f>
        <v>28.1</v>
      </c>
      <c r="E408" s="2" t="s">
        <v>647</v>
      </c>
      <c r="F408" s="4">
        <v>43453</v>
      </c>
      <c r="G408" s="4">
        <v>45291</v>
      </c>
      <c r="H408" s="2">
        <v>1</v>
      </c>
    </row>
    <row r="409" spans="1:8" x14ac:dyDescent="0.3">
      <c r="A409" s="2" t="str">
        <f>_xlfn.CONCAT(fiche_version[[#This Row],[code]],"v",RIGHT(fiche_version[[#This Row],[version]],4))</f>
        <v>TRA-EQ-121v54-2</v>
      </c>
      <c r="B409" s="2" t="s">
        <v>318</v>
      </c>
      <c r="C409" s="2" t="s">
        <v>682</v>
      </c>
      <c r="D409" s="2">
        <f>_xlfn.NUMBERVALUE(SUBSTITUTE(RIGHT(fiche_version[[#This Row],[version]],4),"-","."))</f>
        <v>54.2</v>
      </c>
      <c r="E409" s="2" t="s">
        <v>696</v>
      </c>
      <c r="F409" s="4">
        <v>45292</v>
      </c>
      <c r="G409" s="4">
        <v>46934</v>
      </c>
      <c r="H409" s="2">
        <v>2</v>
      </c>
    </row>
    <row r="410" spans="1:8" s="1" customFormat="1" x14ac:dyDescent="0.3">
      <c r="A410" s="9" t="str">
        <f>_xlfn.CONCAT(fiche_version[[#This Row],[code]],"v",RIGHT(fiche_version[[#This Row],[version]],4))</f>
        <v>TRA-EQ-122v32-1</v>
      </c>
      <c r="B410" s="2" t="s">
        <v>856</v>
      </c>
      <c r="C410" s="2" t="s">
        <v>385</v>
      </c>
      <c r="D410" s="2">
        <f>_xlfn.NUMBERVALUE(SUBSTITUTE(RIGHT(fiche_version[[#This Row],[version]],4),"-","."))</f>
        <v>32.1</v>
      </c>
      <c r="E410" s="2" t="s">
        <v>651</v>
      </c>
      <c r="F410" s="4">
        <v>43861</v>
      </c>
      <c r="G410" s="4" t="s">
        <v>492</v>
      </c>
      <c r="H410" s="2">
        <v>1</v>
      </c>
    </row>
    <row r="411" spans="1:8" x14ac:dyDescent="0.3">
      <c r="A411" s="2" t="str">
        <f>_xlfn.CONCAT(fiche_version[[#This Row],[code]],"v",RIGHT(fiche_version[[#This Row],[version]],4))</f>
        <v>TRA-EQ-123v32-1</v>
      </c>
      <c r="B411" s="2" t="s">
        <v>320</v>
      </c>
      <c r="C411" s="2" t="s">
        <v>385</v>
      </c>
      <c r="D411" s="2">
        <f>_xlfn.NUMBERVALUE(SUBSTITUTE(RIGHT(fiche_version[[#This Row],[version]],4),"-","."))</f>
        <v>32.1</v>
      </c>
      <c r="E411" s="2" t="s">
        <v>651</v>
      </c>
      <c r="F411" s="4">
        <v>43861</v>
      </c>
      <c r="G411" s="4">
        <v>44500</v>
      </c>
      <c r="H411" s="2">
        <v>1</v>
      </c>
    </row>
    <row r="412" spans="1:8" x14ac:dyDescent="0.3">
      <c r="A412" s="2" t="str">
        <f>_xlfn.CONCAT(fiche_version[[#This Row],[code]],"v",RIGHT(fiche_version[[#This Row],[version]],4))</f>
        <v>TRA-EQ-123v38-2</v>
      </c>
      <c r="B412" s="2" t="s">
        <v>320</v>
      </c>
      <c r="C412" s="2" t="s">
        <v>453</v>
      </c>
      <c r="D412" s="2">
        <f>_xlfn.NUMBERVALUE(SUBSTITUTE(RIGHT(fiche_version[[#This Row],[version]],4),"-","."))</f>
        <v>38.200000000000003</v>
      </c>
      <c r="E412" s="2" t="s">
        <v>657</v>
      </c>
      <c r="F412" s="4">
        <v>44501</v>
      </c>
      <c r="G412" s="4" t="s">
        <v>492</v>
      </c>
      <c r="H412" s="2">
        <v>2</v>
      </c>
    </row>
    <row r="413" spans="1:8" x14ac:dyDescent="0.3">
      <c r="A413" s="2" t="str">
        <f>_xlfn.CONCAT(fiche_version[[#This Row],[code]],"v",RIGHT(fiche_version[[#This Row],[version]],4))</f>
        <v>TRA-EQ-124v35-1</v>
      </c>
      <c r="B413" s="2" t="s">
        <v>321</v>
      </c>
      <c r="C413" s="2" t="s">
        <v>400</v>
      </c>
      <c r="D413" s="2">
        <f>_xlfn.NUMBERVALUE(SUBSTITUTE(RIGHT(fiche_version[[#This Row],[version]],4),"-","."))</f>
        <v>35.1</v>
      </c>
      <c r="E413" s="2" t="s">
        <v>654</v>
      </c>
      <c r="F413" s="4">
        <v>44046</v>
      </c>
      <c r="G413" s="4" t="s">
        <v>492</v>
      </c>
      <c r="H413" s="2">
        <v>1</v>
      </c>
    </row>
    <row r="414" spans="1:8" x14ac:dyDescent="0.3">
      <c r="A414" s="2" t="str">
        <f>_xlfn.CONCAT(fiche_version[[#This Row],[code]],"v",RIGHT(fiche_version[[#This Row],[version]],4))</f>
        <v>TRA-EQ-125v38-1</v>
      </c>
      <c r="B414" s="2" t="s">
        <v>323</v>
      </c>
      <c r="C414" s="2" t="s">
        <v>432</v>
      </c>
      <c r="D414" s="2">
        <f>_xlfn.NUMBERVALUE(SUBSTITUTE(RIGHT(fiche_version[[#This Row],[version]],4),"-","."))</f>
        <v>38.1</v>
      </c>
      <c r="E414" s="2" t="s">
        <v>657</v>
      </c>
      <c r="F414" s="4">
        <v>44408</v>
      </c>
      <c r="G414" s="4">
        <v>44651</v>
      </c>
      <c r="H414" s="2">
        <v>1</v>
      </c>
    </row>
    <row r="415" spans="1:8" x14ac:dyDescent="0.3">
      <c r="A415" s="2" t="str">
        <f>_xlfn.CONCAT(fiche_version[[#This Row],[code]],"v",RIGHT(fiche_version[[#This Row],[version]],4))</f>
        <v>TRA-EQ-125v40-2</v>
      </c>
      <c r="B415" s="2" t="s">
        <v>323</v>
      </c>
      <c r="C415" s="2" t="s">
        <v>433</v>
      </c>
      <c r="D415" s="2">
        <f>_xlfn.NUMBERVALUE(SUBSTITUTE(RIGHT(fiche_version[[#This Row],[version]],4),"-","."))</f>
        <v>40.200000000000003</v>
      </c>
      <c r="E415" s="2" t="s">
        <v>659</v>
      </c>
      <c r="F415" s="4">
        <v>44652</v>
      </c>
      <c r="G415" s="4" t="s">
        <v>492</v>
      </c>
      <c r="H415" s="2">
        <v>2</v>
      </c>
    </row>
    <row r="416" spans="1:8" x14ac:dyDescent="0.3">
      <c r="A416" s="2" t="str">
        <f>_xlfn.CONCAT(fiche_version[[#This Row],[code]],"v",RIGHT(fiche_version[[#This Row],[version]],4))</f>
        <v>TRA-EQ-126v43-1</v>
      </c>
      <c r="B416" s="2" t="s">
        <v>324</v>
      </c>
      <c r="C416" s="2" t="s">
        <v>466</v>
      </c>
      <c r="D416" s="2">
        <f>_xlfn.NUMBERVALUE(SUBSTITUTE(RIGHT(fiche_version[[#This Row],[version]],4),"-","."))</f>
        <v>43.1</v>
      </c>
      <c r="E416" s="2" t="s">
        <v>661</v>
      </c>
      <c r="F416" s="4">
        <v>44615</v>
      </c>
      <c r="G416" s="4" t="s">
        <v>492</v>
      </c>
      <c r="H416" s="2">
        <v>1</v>
      </c>
    </row>
    <row r="417" spans="1:8" x14ac:dyDescent="0.3">
      <c r="A417" s="2" t="str">
        <f>_xlfn.CONCAT(fiche_version[[#This Row],[code]],"v",RIGHT(fiche_version[[#This Row],[version]],4))</f>
        <v>TRA-EQ-127v54-1</v>
      </c>
      <c r="B417" s="2" t="s">
        <v>681</v>
      </c>
      <c r="C417" s="2" t="s">
        <v>685</v>
      </c>
      <c r="D417" s="2">
        <f>_xlfn.NUMBERVALUE(SUBSTITUTE(RIGHT(fiche_version[[#This Row],[version]],4),"-","."))</f>
        <v>54.1</v>
      </c>
      <c r="E417" s="2" t="s">
        <v>696</v>
      </c>
      <c r="F417" s="4">
        <v>45199</v>
      </c>
      <c r="G417" s="4">
        <v>46934</v>
      </c>
      <c r="H417" s="2">
        <v>1</v>
      </c>
    </row>
    <row r="418" spans="1:8" s="1" customFormat="1" x14ac:dyDescent="0.3">
      <c r="A418" s="9" t="str">
        <f>_xlfn.CONCAT(fiche_version[[#This Row],[code]],"v",RIGHT(fiche_version[[#This Row],[version]],4))</f>
        <v>TRA-EQ-128v58-1</v>
      </c>
      <c r="B418" s="2" t="s">
        <v>713</v>
      </c>
      <c r="C418" s="2" t="s">
        <v>708</v>
      </c>
      <c r="D418" s="2">
        <f>_xlfn.NUMBERVALUE(SUBSTITUTE(RIGHT(fiche_version[[#This Row],[version]],4),"-","."))</f>
        <v>58.1</v>
      </c>
      <c r="E418" s="2" t="s">
        <v>712</v>
      </c>
      <c r="F418" s="4">
        <v>45289</v>
      </c>
      <c r="G418" s="4">
        <v>47118</v>
      </c>
      <c r="H418" s="2">
        <v>1</v>
      </c>
    </row>
    <row r="419" spans="1:8" x14ac:dyDescent="0.3">
      <c r="A419" s="2" t="str">
        <f>_xlfn.CONCAT(fiche_version[[#This Row],[code]],"v",RIGHT(fiche_version[[#This Row],[version]],4))</f>
        <v>TRA-SE-101v14-1</v>
      </c>
      <c r="B419" s="2" t="s">
        <v>325</v>
      </c>
      <c r="C419" s="2" t="s">
        <v>383</v>
      </c>
      <c r="D419" s="2">
        <f>_xlfn.NUMBERVALUE(SUBSTITUTE(RIGHT(fiche_version[[#This Row],[version]],4),"-","."))</f>
        <v>14.1</v>
      </c>
      <c r="E419" s="2" t="s">
        <v>670</v>
      </c>
      <c r="F419" s="4">
        <v>42005</v>
      </c>
      <c r="G419" s="4" t="s">
        <v>492</v>
      </c>
      <c r="H419" s="2">
        <v>1</v>
      </c>
    </row>
    <row r="420" spans="1:8" x14ac:dyDescent="0.3">
      <c r="A420" s="2" t="str">
        <f>_xlfn.CONCAT(fiche_version[[#This Row],[code]],"v",RIGHT(fiche_version[[#This Row],[version]],4))</f>
        <v>TRA-SE-102v14-1</v>
      </c>
      <c r="B420" s="2" t="s">
        <v>326</v>
      </c>
      <c r="C420" s="2" t="s">
        <v>383</v>
      </c>
      <c r="D420" s="2">
        <f>_xlfn.NUMBERVALUE(SUBSTITUTE(RIGHT(fiche_version[[#This Row],[version]],4),"-","."))</f>
        <v>14.1</v>
      </c>
      <c r="E420" s="2" t="s">
        <v>670</v>
      </c>
      <c r="F420" s="4">
        <v>42005</v>
      </c>
      <c r="G420" s="4" t="s">
        <v>492</v>
      </c>
      <c r="H420" s="2">
        <v>1</v>
      </c>
    </row>
    <row r="421" spans="1:8" x14ac:dyDescent="0.3">
      <c r="A421" s="2" t="str">
        <f>_xlfn.CONCAT(fiche_version[[#This Row],[code]],"v",RIGHT(fiche_version[[#This Row],[version]],4))</f>
        <v>TRA-SE-104v14-1</v>
      </c>
      <c r="B421" s="2" t="s">
        <v>328</v>
      </c>
      <c r="C421" s="2" t="s">
        <v>383</v>
      </c>
      <c r="D421" s="2">
        <f>_xlfn.NUMBERVALUE(SUBSTITUTE(RIGHT(fiche_version[[#This Row],[version]],4),"-","."))</f>
        <v>14.1</v>
      </c>
      <c r="E421" s="2" t="s">
        <v>670</v>
      </c>
      <c r="F421" s="4">
        <v>42005</v>
      </c>
      <c r="G421" s="4" t="s">
        <v>492</v>
      </c>
      <c r="H421" s="2">
        <v>1</v>
      </c>
    </row>
    <row r="422" spans="1:8" x14ac:dyDescent="0.3">
      <c r="A422" s="2" t="str">
        <f>_xlfn.CONCAT(fiche_version[[#This Row],[code]],"v",RIGHT(fiche_version[[#This Row],[version]],4))</f>
        <v>TRA-SE-105v14-1</v>
      </c>
      <c r="B422" s="2" t="s">
        <v>330</v>
      </c>
      <c r="C422" s="2" t="s">
        <v>383</v>
      </c>
      <c r="D422" s="2">
        <f>_xlfn.NUMBERVALUE(SUBSTITUTE(RIGHT(fiche_version[[#This Row],[version]],4),"-","."))</f>
        <v>14.1</v>
      </c>
      <c r="E422" s="2" t="s">
        <v>670</v>
      </c>
      <c r="F422" s="4">
        <v>42005</v>
      </c>
      <c r="G422" s="4" t="s">
        <v>492</v>
      </c>
      <c r="H422" s="2">
        <v>1</v>
      </c>
    </row>
    <row r="423" spans="1:8" x14ac:dyDescent="0.3">
      <c r="A423" s="2" t="str">
        <f>_xlfn.CONCAT(fiche_version[[#This Row],[code]],"v",RIGHT(fiche_version[[#This Row],[version]],4))</f>
        <v>TRA-SE-106v17-1</v>
      </c>
      <c r="B423" s="2" t="s">
        <v>331</v>
      </c>
      <c r="C423" s="2" t="s">
        <v>392</v>
      </c>
      <c r="D423" s="2">
        <f>_xlfn.NUMBERVALUE(SUBSTITUTE(RIGHT(fiche_version[[#This Row],[version]],4),"-","."))</f>
        <v>17.100000000000001</v>
      </c>
      <c r="E423" s="2" t="s">
        <v>636</v>
      </c>
      <c r="F423" s="4">
        <v>42005</v>
      </c>
      <c r="G423" s="4">
        <v>42004</v>
      </c>
      <c r="H423" s="2">
        <v>1</v>
      </c>
    </row>
    <row r="424" spans="1:8" x14ac:dyDescent="0.3">
      <c r="A424" s="2" t="str">
        <f>_xlfn.CONCAT(fiche_version[[#This Row],[code]],"v",RIGHT(fiche_version[[#This Row],[version]],4))</f>
        <v>TRA-SE-106v19-2</v>
      </c>
      <c r="B424" s="2" t="s">
        <v>331</v>
      </c>
      <c r="C424" s="2" t="s">
        <v>420</v>
      </c>
      <c r="D424" s="2">
        <f>_xlfn.NUMBERVALUE(SUBSTITUTE(RIGHT(fiche_version[[#This Row],[version]],4),"-","."))</f>
        <v>19.2</v>
      </c>
      <c r="E424" s="2" t="s">
        <v>703</v>
      </c>
      <c r="F424" s="4">
        <v>42005</v>
      </c>
      <c r="G424" s="4" t="s">
        <v>492</v>
      </c>
      <c r="H424" s="2">
        <v>2</v>
      </c>
    </row>
    <row r="425" spans="1:8" x14ac:dyDescent="0.3">
      <c r="A425" s="2" t="str">
        <f>_xlfn.CONCAT(fiche_version[[#This Row],[code]],"v",RIGHT(fiche_version[[#This Row],[version]],4))</f>
        <v>TRA-SE-107v19-1</v>
      </c>
      <c r="B425" s="2" t="s">
        <v>333</v>
      </c>
      <c r="C425" s="2" t="s">
        <v>386</v>
      </c>
      <c r="D425" s="2">
        <f>_xlfn.NUMBERVALUE(SUBSTITUTE(RIGHT(fiche_version[[#This Row],[version]],4),"-","."))</f>
        <v>19.100000000000001</v>
      </c>
      <c r="E425" s="2" t="s">
        <v>638</v>
      </c>
      <c r="F425" s="4">
        <v>42005</v>
      </c>
      <c r="G425" s="4" t="s">
        <v>492</v>
      </c>
      <c r="H425" s="2">
        <v>1</v>
      </c>
    </row>
    <row r="426" spans="1:8" x14ac:dyDescent="0.3">
      <c r="A426" s="2" t="str">
        <f>_xlfn.CONCAT(fiche_version[[#This Row],[code]],"v",RIGHT(fiche_version[[#This Row],[version]],4))</f>
        <v>TRA-SE-108v14-1</v>
      </c>
      <c r="B426" s="2" t="s">
        <v>334</v>
      </c>
      <c r="C426" s="2" t="s">
        <v>383</v>
      </c>
      <c r="D426" s="2">
        <f>_xlfn.NUMBERVALUE(SUBSTITUTE(RIGHT(fiche_version[[#This Row],[version]],4),"-","."))</f>
        <v>14.1</v>
      </c>
      <c r="E426" s="2" t="s">
        <v>670</v>
      </c>
      <c r="F426" s="4">
        <v>42005</v>
      </c>
      <c r="G426" s="4" t="s">
        <v>492</v>
      </c>
      <c r="H426" s="2">
        <v>1</v>
      </c>
    </row>
    <row r="427" spans="1:8" x14ac:dyDescent="0.3">
      <c r="A427" s="2" t="str">
        <f>_xlfn.CONCAT(fiche_version[[#This Row],[code]],"v",RIGHT(fiche_version[[#This Row],[version]],4))</f>
        <v>TRA-SE-109v14-1</v>
      </c>
      <c r="B427" s="2" t="s">
        <v>335</v>
      </c>
      <c r="C427" s="2" t="s">
        <v>383</v>
      </c>
      <c r="D427" s="2">
        <f>_xlfn.NUMBERVALUE(SUBSTITUTE(RIGHT(fiche_version[[#This Row],[version]],4),"-","."))</f>
        <v>14.1</v>
      </c>
      <c r="E427" s="2" t="s">
        <v>670</v>
      </c>
      <c r="F427" s="4">
        <v>42005</v>
      </c>
      <c r="G427" s="4" t="s">
        <v>492</v>
      </c>
      <c r="H427" s="2">
        <v>1</v>
      </c>
    </row>
    <row r="428" spans="1:8" x14ac:dyDescent="0.3">
      <c r="A428" s="2" t="str">
        <f>_xlfn.CONCAT(fiche_version[[#This Row],[code]],"v",RIGHT(fiche_version[[#This Row],[version]],4))</f>
        <v>TRA-SE-110v14-1</v>
      </c>
      <c r="B428" s="2" t="s">
        <v>336</v>
      </c>
      <c r="C428" s="2" t="s">
        <v>383</v>
      </c>
      <c r="D428" s="2">
        <f>_xlfn.NUMBERVALUE(SUBSTITUTE(RIGHT(fiche_version[[#This Row],[version]],4),"-","."))</f>
        <v>14.1</v>
      </c>
      <c r="E428" s="2" t="s">
        <v>670</v>
      </c>
      <c r="F428" s="4">
        <v>42005</v>
      </c>
      <c r="G428" s="4" t="s">
        <v>492</v>
      </c>
      <c r="H428" s="2">
        <v>1</v>
      </c>
    </row>
    <row r="429" spans="1:8" x14ac:dyDescent="0.3">
      <c r="A429" s="2" t="str">
        <f>_xlfn.CONCAT(fiche_version[[#This Row],[code]],"v",RIGHT(fiche_version[[#This Row],[version]],4))</f>
        <v>TRA-SE-111v14-1</v>
      </c>
      <c r="B429" s="2" t="s">
        <v>337</v>
      </c>
      <c r="C429" s="2" t="s">
        <v>383</v>
      </c>
      <c r="D429" s="2">
        <f>_xlfn.NUMBERVALUE(SUBSTITUTE(RIGHT(fiche_version[[#This Row],[version]],4),"-","."))</f>
        <v>14.1</v>
      </c>
      <c r="E429" s="2" t="s">
        <v>670</v>
      </c>
      <c r="F429" s="4">
        <v>42005</v>
      </c>
      <c r="G429" s="4" t="s">
        <v>492</v>
      </c>
      <c r="H429" s="2">
        <v>1</v>
      </c>
    </row>
    <row r="430" spans="1:8" x14ac:dyDescent="0.3">
      <c r="A430" s="2" t="str">
        <f>_xlfn.CONCAT(fiche_version[[#This Row],[code]],"v",RIGHT(fiche_version[[#This Row],[version]],4))</f>
        <v>TRA-SE-112v15-1</v>
      </c>
      <c r="B430" s="2" t="s">
        <v>339</v>
      </c>
      <c r="C430" s="2" t="s">
        <v>387</v>
      </c>
      <c r="D430" s="2">
        <f>_xlfn.NUMBERVALUE(SUBSTITUTE(RIGHT(fiche_version[[#This Row],[version]],4),"-","."))</f>
        <v>15.1</v>
      </c>
      <c r="E430" s="2" t="s">
        <v>634</v>
      </c>
      <c r="F430" s="4">
        <v>42005</v>
      </c>
      <c r="G430" s="4" t="s">
        <v>492</v>
      </c>
      <c r="H430" s="2">
        <v>1</v>
      </c>
    </row>
    <row r="431" spans="1:8" x14ac:dyDescent="0.3">
      <c r="A431" s="2" t="str">
        <f>_xlfn.CONCAT(fiche_version[[#This Row],[code]],"v",RIGHT(fiche_version[[#This Row],[version]],4))</f>
        <v>TRA-SE-113v14-1</v>
      </c>
      <c r="B431" s="2" t="s">
        <v>340</v>
      </c>
      <c r="C431" s="2" t="s">
        <v>383</v>
      </c>
      <c r="D431" s="2">
        <f>_xlfn.NUMBERVALUE(SUBSTITUTE(RIGHT(fiche_version[[#This Row],[version]],4),"-","."))</f>
        <v>14.1</v>
      </c>
      <c r="E431" s="2" t="s">
        <v>670</v>
      </c>
      <c r="F431" s="4">
        <v>42005</v>
      </c>
      <c r="G431" s="4" t="s">
        <v>492</v>
      </c>
      <c r="H431" s="2">
        <v>1</v>
      </c>
    </row>
    <row r="432" spans="1:8" x14ac:dyDescent="0.3">
      <c r="A432" s="2" t="str">
        <f>_xlfn.CONCAT(fiche_version[[#This Row],[code]],"v",RIGHT(fiche_version[[#This Row],[version]],4))</f>
        <v>TRA-SE-114v47-1</v>
      </c>
      <c r="B432" s="2" t="s">
        <v>429</v>
      </c>
      <c r="C432" s="2" t="s">
        <v>467</v>
      </c>
      <c r="D432" s="2">
        <f>_xlfn.NUMBERVALUE(SUBSTITUTE(RIGHT(fiche_version[[#This Row],[version]],4),"-","."))</f>
        <v>47.1</v>
      </c>
      <c r="E432" s="2" t="s">
        <v>665</v>
      </c>
      <c r="F432" s="4">
        <v>44927</v>
      </c>
      <c r="G432" s="4" t="s">
        <v>492</v>
      </c>
      <c r="H432" s="2">
        <v>1</v>
      </c>
    </row>
    <row r="433" spans="1:8" x14ac:dyDescent="0.3">
      <c r="A433" s="2" t="str">
        <f>_xlfn.CONCAT(fiche_version[[#This Row],[code]],"v",RIGHT(fiche_version[[#This Row],[version]],4))</f>
        <v>TRA-SE-115v47-1</v>
      </c>
      <c r="B433" s="2" t="s">
        <v>430</v>
      </c>
      <c r="C433" s="2" t="s">
        <v>467</v>
      </c>
      <c r="D433" s="2">
        <f>_xlfn.NUMBERVALUE(SUBSTITUTE(RIGHT(fiche_version[[#This Row],[version]],4),"-","."))</f>
        <v>47.1</v>
      </c>
      <c r="E433" s="2" t="s">
        <v>665</v>
      </c>
      <c r="F433" s="4">
        <v>44927</v>
      </c>
      <c r="G433" s="4" t="s">
        <v>492</v>
      </c>
      <c r="H433" s="2">
        <v>1</v>
      </c>
    </row>
    <row r="434" spans="1:8" x14ac:dyDescent="0.3">
      <c r="A434" s="2" t="str">
        <f>_xlfn.CONCAT(fiche_version[[#This Row],[code]],"v",RIGHT(fiche_version[[#This Row],[version]],4))</f>
        <v>TRA-SE-116v49-1</v>
      </c>
      <c r="B434" s="2" t="s">
        <v>431</v>
      </c>
      <c r="C434" s="2" t="s">
        <v>468</v>
      </c>
      <c r="D434" s="2">
        <f>_xlfn.NUMBERVALUE(SUBSTITUTE(RIGHT(fiche_version[[#This Row],[version]],4),"-","."))</f>
        <v>49.1</v>
      </c>
      <c r="E434" s="2" t="s">
        <v>667</v>
      </c>
      <c r="F434" s="4">
        <v>44863</v>
      </c>
      <c r="G434" s="4">
        <v>45291</v>
      </c>
      <c r="H434" s="2">
        <v>1</v>
      </c>
    </row>
    <row r="435" spans="1:8" x14ac:dyDescent="0.3">
      <c r="A435" s="2" t="str">
        <f>_xlfn.CONCAT(fiche_version[[#This Row],[code]],"v",RIGHT(fiche_version[[#This Row],[version]],4))</f>
        <v>TRA-SE-116v54-2</v>
      </c>
      <c r="B435" s="2" t="s">
        <v>431</v>
      </c>
      <c r="C435" s="2" t="s">
        <v>682</v>
      </c>
      <c r="D435" s="2">
        <f>_xlfn.NUMBERVALUE(SUBSTITUTE(RIGHT(fiche_version[[#This Row],[version]],4),"-","."))</f>
        <v>54.2</v>
      </c>
      <c r="E435" s="2" t="s">
        <v>696</v>
      </c>
      <c r="F435" s="4">
        <v>45292</v>
      </c>
      <c r="G435" s="4">
        <v>46934</v>
      </c>
      <c r="H435" s="2">
        <v>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0DFE-F0A0-4F33-8D81-BE828A2C6157}">
  <dimension ref="A1:AV21"/>
  <sheetViews>
    <sheetView zoomScale="85" zoomScaleNormal="85" workbookViewId="0">
      <pane xSplit="4" ySplit="1" topLeftCell="AH2" activePane="bottomRight" state="frozen"/>
      <selection pane="topRight" activeCell="E1" sqref="E1"/>
      <selection pane="bottomLeft" activeCell="A2" sqref="A2"/>
      <selection pane="bottomRight" activeCell="A10" sqref="A10:AN10"/>
    </sheetView>
  </sheetViews>
  <sheetFormatPr baseColWidth="10" defaultRowHeight="14.4" x14ac:dyDescent="0.3"/>
  <cols>
    <col min="1" max="1" width="18.5546875" style="34" customWidth="1"/>
    <col min="2" max="2" width="12.109375" style="34" bestFit="1" customWidth="1"/>
    <col min="3" max="3" width="52.33203125" style="35" customWidth="1"/>
    <col min="4" max="4" width="13.44140625" style="36" bestFit="1" customWidth="1"/>
    <col min="5" max="47" width="16.77734375" style="41" customWidth="1"/>
    <col min="48" max="48" width="16.77734375" style="40" customWidth="1"/>
    <col min="49" max="16384" width="11.5546875" style="40"/>
  </cols>
  <sheetData>
    <row r="1" spans="1:48" s="42" customFormat="1" ht="28.8" x14ac:dyDescent="0.3">
      <c r="A1" s="32" t="s">
        <v>0</v>
      </c>
      <c r="B1" s="32" t="s">
        <v>705</v>
      </c>
      <c r="C1" s="33" t="s">
        <v>1</v>
      </c>
      <c r="D1" s="32" t="s">
        <v>476</v>
      </c>
      <c r="E1" s="30" t="s">
        <v>588</v>
      </c>
      <c r="F1" s="30" t="s">
        <v>589</v>
      </c>
      <c r="G1" s="30" t="s">
        <v>590</v>
      </c>
      <c r="H1" s="30" t="s">
        <v>591</v>
      </c>
      <c r="I1" s="30" t="s">
        <v>592</v>
      </c>
      <c r="J1" s="30" t="s">
        <v>593</v>
      </c>
      <c r="K1" s="30" t="s">
        <v>594</v>
      </c>
      <c r="L1" s="30" t="s">
        <v>595</v>
      </c>
      <c r="M1" s="30" t="s">
        <v>596</v>
      </c>
      <c r="N1" s="30" t="s">
        <v>597</v>
      </c>
      <c r="O1" s="30" t="s">
        <v>598</v>
      </c>
      <c r="P1" s="30" t="s">
        <v>599</v>
      </c>
      <c r="Q1" s="30" t="s">
        <v>600</v>
      </c>
      <c r="R1" s="30" t="s">
        <v>601</v>
      </c>
      <c r="S1" s="30" t="s">
        <v>602</v>
      </c>
      <c r="T1" s="30" t="s">
        <v>603</v>
      </c>
      <c r="U1" s="30" t="s">
        <v>604</v>
      </c>
      <c r="V1" s="30" t="s">
        <v>605</v>
      </c>
      <c r="W1" s="30" t="s">
        <v>606</v>
      </c>
      <c r="X1" s="30" t="s">
        <v>607</v>
      </c>
      <c r="Y1" s="30" t="s">
        <v>608</v>
      </c>
      <c r="Z1" s="30" t="s">
        <v>609</v>
      </c>
      <c r="AA1" s="30" t="s">
        <v>610</v>
      </c>
      <c r="AB1" s="30" t="s">
        <v>611</v>
      </c>
      <c r="AC1" s="30" t="s">
        <v>612</v>
      </c>
      <c r="AD1" s="30" t="s">
        <v>613</v>
      </c>
      <c r="AE1" s="30" t="s">
        <v>614</v>
      </c>
      <c r="AF1" s="30" t="s">
        <v>615</v>
      </c>
      <c r="AG1" s="30" t="s">
        <v>616</v>
      </c>
      <c r="AH1" s="30" t="s">
        <v>617</v>
      </c>
      <c r="AI1" s="30" t="s">
        <v>618</v>
      </c>
      <c r="AJ1" s="30" t="s">
        <v>620</v>
      </c>
      <c r="AK1" s="30" t="s">
        <v>619</v>
      </c>
      <c r="AL1" s="30" t="s">
        <v>621</v>
      </c>
      <c r="AM1" s="30" t="s">
        <v>622</v>
      </c>
      <c r="AN1" s="30" t="s">
        <v>623</v>
      </c>
      <c r="AO1" s="30" t="s">
        <v>624</v>
      </c>
      <c r="AP1" s="30" t="s">
        <v>625</v>
      </c>
      <c r="AQ1" s="30" t="s">
        <v>698</v>
      </c>
      <c r="AR1" s="30" t="s">
        <v>709</v>
      </c>
      <c r="AS1" s="30" t="s">
        <v>710</v>
      </c>
      <c r="AT1" s="30" t="s">
        <v>711</v>
      </c>
      <c r="AU1" s="30" t="s">
        <v>712</v>
      </c>
      <c r="AV1" s="32" t="s">
        <v>884</v>
      </c>
    </row>
    <row r="2" spans="1:48" x14ac:dyDescent="0.3">
      <c r="A2" s="34" t="s">
        <v>17</v>
      </c>
      <c r="B2" s="34" t="s">
        <v>17</v>
      </c>
      <c r="C2" s="35" t="s">
        <v>18</v>
      </c>
      <c r="E2" s="37" t="s">
        <v>383</v>
      </c>
      <c r="R2" s="12" t="s">
        <v>423</v>
      </c>
      <c r="AD2" s="37" t="s">
        <v>629</v>
      </c>
      <c r="AV2" s="34" t="str">
        <f>LOOKUP("zz",bonification[[#This Row],[Arrêté du 29 décembre 2014]:[Arrêté du 22 décembre 2023]])</f>
        <v>A39-1</v>
      </c>
    </row>
    <row r="3" spans="1:48" x14ac:dyDescent="0.3">
      <c r="A3" s="34" t="s">
        <v>577</v>
      </c>
      <c r="B3" s="34" t="s">
        <v>577</v>
      </c>
      <c r="C3" s="35" t="s">
        <v>581</v>
      </c>
      <c r="E3" s="37" t="s">
        <v>383</v>
      </c>
      <c r="N3" s="37" t="s">
        <v>395</v>
      </c>
      <c r="AD3" s="37" t="s">
        <v>629</v>
      </c>
      <c r="AV3" s="34" t="str">
        <f>LOOKUP("zz",bonification[[#This Row],[Arrêté du 29 décembre 2014]:[Arrêté du 22 décembre 2023]])</f>
        <v>A39-1</v>
      </c>
    </row>
    <row r="4" spans="1:48" ht="43.2" x14ac:dyDescent="0.3">
      <c r="A4" s="34" t="s">
        <v>671</v>
      </c>
      <c r="B4" s="34" t="s">
        <v>576</v>
      </c>
      <c r="C4" s="35" t="s">
        <v>580</v>
      </c>
      <c r="E4" s="37" t="s">
        <v>383</v>
      </c>
      <c r="F4" s="38" t="s">
        <v>387</v>
      </c>
      <c r="Z4" s="37" t="s">
        <v>400</v>
      </c>
      <c r="AV4" s="34" t="str">
        <f>LOOKUP("zz",bonification[[#This Row],[Arrêté du 29 décembre 2014]:[Arrêté du 22 décembre 2023]])</f>
        <v>A35-1</v>
      </c>
    </row>
    <row r="5" spans="1:48" ht="28.8" x14ac:dyDescent="0.3">
      <c r="A5" s="34" t="s">
        <v>16</v>
      </c>
      <c r="B5" s="34" t="s">
        <v>16</v>
      </c>
      <c r="C5" s="35" t="s">
        <v>579</v>
      </c>
      <c r="E5" s="37" t="s">
        <v>383</v>
      </c>
      <c r="F5" s="38" t="s">
        <v>387</v>
      </c>
      <c r="Z5" s="37" t="s">
        <v>400</v>
      </c>
      <c r="AV5" s="34" t="str">
        <f>LOOKUP("zz",bonification[[#This Row],[Arrêté du 29 décembre 2014]:[Arrêté du 22 décembre 2023]])</f>
        <v>A35-1</v>
      </c>
    </row>
    <row r="6" spans="1:48" x14ac:dyDescent="0.3">
      <c r="A6" s="34" t="s">
        <v>582</v>
      </c>
      <c r="B6" s="34" t="s">
        <v>582</v>
      </c>
      <c r="C6" s="35" t="s">
        <v>583</v>
      </c>
      <c r="E6" s="39"/>
      <c r="F6" s="38" t="s">
        <v>387</v>
      </c>
      <c r="Z6" s="37" t="s">
        <v>400</v>
      </c>
      <c r="AG6" s="37" t="s">
        <v>630</v>
      </c>
      <c r="AV6" s="34" t="str">
        <f>LOOKUP("zz",bonification[[#This Row],[Arrêté du 29 décembre 2014]:[Arrêté du 22 décembre 2023]])</f>
        <v>A42-1</v>
      </c>
    </row>
    <row r="7" spans="1:48" ht="28.8" x14ac:dyDescent="0.3">
      <c r="A7" s="34" t="s">
        <v>19</v>
      </c>
      <c r="B7" s="34" t="s">
        <v>19</v>
      </c>
      <c r="C7" s="35" t="s">
        <v>477</v>
      </c>
      <c r="E7" s="39"/>
      <c r="F7" s="39"/>
      <c r="G7" s="39"/>
      <c r="H7" s="37" t="s">
        <v>392</v>
      </c>
      <c r="L7" s="37" t="s">
        <v>909</v>
      </c>
      <c r="R7" s="37" t="s">
        <v>423</v>
      </c>
      <c r="Z7" s="37" t="s">
        <v>400</v>
      </c>
      <c r="AI7" s="37" t="s">
        <v>631</v>
      </c>
      <c r="AK7" s="37" t="s">
        <v>456</v>
      </c>
      <c r="AO7" s="19" t="s">
        <v>461</v>
      </c>
      <c r="AV7" s="34" t="str">
        <f>LOOKUP("zz",bonification[[#This Row],[Arrêté du 29 décembre 2014]:[Arrêté du 22 décembre 2023]])</f>
        <v>A50-2</v>
      </c>
    </row>
    <row r="8" spans="1:48" ht="28.8" x14ac:dyDescent="0.3">
      <c r="A8" s="34" t="s">
        <v>20</v>
      </c>
      <c r="B8" s="34" t="s">
        <v>20</v>
      </c>
      <c r="C8" s="35" t="s">
        <v>478</v>
      </c>
      <c r="E8" s="39"/>
      <c r="F8" s="39"/>
      <c r="G8" s="39"/>
      <c r="H8" s="39"/>
      <c r="I8" s="39"/>
      <c r="J8" s="37" t="s">
        <v>386</v>
      </c>
      <c r="K8" s="37" t="s">
        <v>626</v>
      </c>
      <c r="L8" s="37" t="s">
        <v>909</v>
      </c>
      <c r="Q8" s="37" t="s">
        <v>411</v>
      </c>
      <c r="V8" s="37" t="s">
        <v>414</v>
      </c>
      <c r="X8" s="37" t="s">
        <v>457</v>
      </c>
      <c r="Z8" s="37" t="s">
        <v>400</v>
      </c>
      <c r="AE8" s="37" t="s">
        <v>455</v>
      </c>
      <c r="AK8" s="37" t="s">
        <v>456</v>
      </c>
      <c r="AP8" s="37" t="s">
        <v>633</v>
      </c>
      <c r="AV8" s="34" t="str">
        <f>LOOKUP("zz",bonification[[#This Row],[Arrêté du 29 décembre 2014]:[Arrêté du 22 décembre 2023]])</f>
        <v>A51-1</v>
      </c>
    </row>
    <row r="9" spans="1:48" x14ac:dyDescent="0.3">
      <c r="A9" s="43" t="s">
        <v>899</v>
      </c>
      <c r="B9" s="34" t="s">
        <v>22</v>
      </c>
      <c r="C9" s="35" t="s">
        <v>587</v>
      </c>
      <c r="E9" s="39"/>
      <c r="F9" s="39"/>
      <c r="G9" s="39"/>
      <c r="H9" s="39"/>
      <c r="I9" s="39"/>
      <c r="J9" s="39"/>
      <c r="K9" s="37" t="s">
        <v>626</v>
      </c>
      <c r="L9" s="38"/>
      <c r="M9" s="38"/>
      <c r="N9" s="38"/>
      <c r="O9" s="38"/>
      <c r="P9" s="38"/>
      <c r="Q9" s="37" t="s">
        <v>411</v>
      </c>
      <c r="R9" s="38"/>
      <c r="S9" s="38"/>
      <c r="T9" s="38"/>
      <c r="U9" s="37" t="s">
        <v>907</v>
      </c>
      <c r="V9" s="38"/>
      <c r="W9" s="38"/>
      <c r="X9" s="37" t="s">
        <v>628</v>
      </c>
      <c r="Y9" s="38"/>
      <c r="Z9" s="37" t="s">
        <v>400</v>
      </c>
      <c r="AA9" s="38"/>
      <c r="AB9" s="37" t="s">
        <v>404</v>
      </c>
      <c r="AC9" s="38"/>
      <c r="AD9" s="38"/>
      <c r="AE9" s="38"/>
      <c r="AF9" s="38"/>
      <c r="AV9" s="34" t="str">
        <f>LOOKUP("zz",bonification[[#This Row],[Arrêté du 29 décembre 2014]:[Arrêté du 22 décembre 2023]])</f>
        <v>A37-1</v>
      </c>
    </row>
    <row r="10" spans="1:48" x14ac:dyDescent="0.3">
      <c r="A10" s="43" t="s">
        <v>900</v>
      </c>
      <c r="B10" s="34" t="s">
        <v>22</v>
      </c>
      <c r="C10" s="35" t="s">
        <v>480</v>
      </c>
      <c r="E10" s="39"/>
      <c r="F10" s="39"/>
      <c r="G10" s="39"/>
      <c r="H10" s="39"/>
      <c r="I10" s="39"/>
      <c r="J10" s="39"/>
      <c r="K10" s="37" t="s">
        <v>626</v>
      </c>
      <c r="L10" s="38"/>
      <c r="M10" s="37" t="s">
        <v>417</v>
      </c>
      <c r="N10" s="38"/>
      <c r="O10" s="38"/>
      <c r="P10" s="38"/>
      <c r="Q10" s="37" t="s">
        <v>411</v>
      </c>
      <c r="R10" s="38"/>
      <c r="S10" s="38"/>
      <c r="T10" s="38"/>
      <c r="U10" s="38"/>
      <c r="V10" s="38"/>
      <c r="W10" s="38"/>
      <c r="X10" s="37" t="s">
        <v>628</v>
      </c>
      <c r="Y10" s="38"/>
      <c r="Z10" s="37" t="s">
        <v>400</v>
      </c>
      <c r="AA10" s="38"/>
      <c r="AB10" s="37" t="s">
        <v>404</v>
      </c>
      <c r="AC10" s="37" t="s">
        <v>432</v>
      </c>
      <c r="AD10" s="38"/>
      <c r="AE10" s="37" t="s">
        <v>433</v>
      </c>
      <c r="AF10" s="38"/>
      <c r="AG10" s="38"/>
      <c r="AH10" s="37" t="s">
        <v>466</v>
      </c>
      <c r="AI10" s="37" t="s">
        <v>631</v>
      </c>
      <c r="AJ10" s="38"/>
      <c r="AK10" s="37" t="s">
        <v>456</v>
      </c>
      <c r="AL10" s="38"/>
      <c r="AM10" s="38"/>
      <c r="AN10" s="38"/>
      <c r="AO10" s="37" t="s">
        <v>461</v>
      </c>
      <c r="AP10" s="38"/>
      <c r="AQ10" s="37" t="s">
        <v>672</v>
      </c>
      <c r="AV10" s="34" t="str">
        <f>LOOKUP("zz",bonification[[#This Row],[Arrêté du 29 décembre 2014]:[Arrêté du 22 décembre 2023]])</f>
        <v>A52-1</v>
      </c>
    </row>
    <row r="11" spans="1:48" x14ac:dyDescent="0.3">
      <c r="A11" s="34" t="s">
        <v>578</v>
      </c>
      <c r="B11" s="34" t="s">
        <v>578</v>
      </c>
      <c r="C11" s="35" t="s">
        <v>584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7" t="s">
        <v>627</v>
      </c>
      <c r="Z11" s="37" t="s">
        <v>400</v>
      </c>
      <c r="AV11" s="34" t="str">
        <f>LOOKUP("zz",bonification[[#This Row],[Arrêté du 29 décembre 2014]:[Arrêté du 22 décembre 2023]])</f>
        <v>A35-1</v>
      </c>
    </row>
    <row r="12" spans="1:48" ht="28.8" x14ac:dyDescent="0.3">
      <c r="A12" s="34" t="s">
        <v>21</v>
      </c>
      <c r="B12" s="34" t="s">
        <v>21</v>
      </c>
      <c r="C12" s="35" t="s">
        <v>479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7" t="s">
        <v>414</v>
      </c>
      <c r="W12" s="38" t="s">
        <v>492</v>
      </c>
      <c r="X12" s="37" t="s">
        <v>457</v>
      </c>
      <c r="Z12" s="37" t="s">
        <v>400</v>
      </c>
      <c r="AE12" s="37" t="s">
        <v>455</v>
      </c>
      <c r="AP12" s="37" t="s">
        <v>633</v>
      </c>
      <c r="AS12" s="37" t="s">
        <v>682</v>
      </c>
      <c r="AV12" s="34" t="str">
        <f>LOOKUP("zz",bonification[[#This Row],[Arrêté du 29 décembre 2014]:[Arrêté du 22 décembre 2023]])</f>
        <v>A54-2</v>
      </c>
    </row>
    <row r="13" spans="1:48" x14ac:dyDescent="0.3">
      <c r="A13" s="43" t="s">
        <v>431</v>
      </c>
      <c r="B13" s="43" t="s">
        <v>431</v>
      </c>
      <c r="C13" s="35" t="s">
        <v>741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7" t="s">
        <v>906</v>
      </c>
      <c r="AV13" s="34" t="str">
        <f>LOOKUP("zz",bonification[[#This Row],[Arrêté du 29 décembre 2014]:[Arrêté du 22 décembre 2023]])</f>
        <v>A45-1</v>
      </c>
    </row>
    <row r="14" spans="1:48" ht="43.2" x14ac:dyDescent="0.3">
      <c r="A14" s="43" t="s">
        <v>905</v>
      </c>
      <c r="B14" s="43" t="s">
        <v>905</v>
      </c>
      <c r="C14" s="35" t="s">
        <v>744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12" t="s">
        <v>456</v>
      </c>
      <c r="AU14" s="37" t="s">
        <v>706</v>
      </c>
      <c r="AV14" s="34" t="str">
        <f>LOOKUP("zz",bonification[[#This Row],[Arrêté du 29 décembre 2014]:[Arrêté du 22 décembre 2023]])</f>
        <v>A56-1</v>
      </c>
    </row>
    <row r="15" spans="1:48" x14ac:dyDescent="0.3">
      <c r="A15" s="43" t="s">
        <v>430</v>
      </c>
      <c r="B15" s="43" t="s">
        <v>430</v>
      </c>
      <c r="C15" s="35" t="s">
        <v>585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7" t="s">
        <v>468</v>
      </c>
      <c r="AO15" s="38"/>
      <c r="AT15" s="37" t="s">
        <v>697</v>
      </c>
      <c r="AV15" s="34" t="str">
        <f>LOOKUP("zz",bonification[[#This Row],[Arrêté du 29 décembre 2014]:[Arrêté du 22 décembre 2023]])</f>
        <v>A55-1</v>
      </c>
    </row>
    <row r="16" spans="1:48" x14ac:dyDescent="0.3">
      <c r="A16" s="43" t="s">
        <v>429</v>
      </c>
      <c r="B16" s="43" t="s">
        <v>429</v>
      </c>
      <c r="C16" s="35" t="s">
        <v>586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7" t="s">
        <v>468</v>
      </c>
      <c r="AV16" s="34" t="str">
        <f>LOOKUP("zz",bonification[[#This Row],[Arrêté du 29 décembre 2014]:[Arrêté du 22 décembre 2023]])</f>
        <v>A49-1</v>
      </c>
    </row>
    <row r="17" spans="1:48" ht="28.8" x14ac:dyDescent="0.3">
      <c r="A17" s="43" t="s">
        <v>904</v>
      </c>
      <c r="B17" s="43" t="s">
        <v>22</v>
      </c>
      <c r="C17" s="35" t="s">
        <v>742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7" t="s">
        <v>908</v>
      </c>
      <c r="AV17" s="34" t="str">
        <f>LOOKUP("zz",bonification[[#This Row],[Arrêté du 29 décembre 2014]:[Arrêté du 22 décembre 2023]])</f>
        <v>A53-1</v>
      </c>
    </row>
    <row r="18" spans="1:48" ht="28.8" x14ac:dyDescent="0.3">
      <c r="A18" s="43" t="s">
        <v>903</v>
      </c>
      <c r="B18" s="43" t="s">
        <v>901</v>
      </c>
      <c r="C18" s="35" t="s">
        <v>743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7" t="s">
        <v>685</v>
      </c>
      <c r="AV18" s="34" t="str">
        <f>LOOKUP("zz",bonification[[#This Row],[Arrêté du 29 décembre 2014]:[Arrêté du 22 décembre 2023]])</f>
        <v>A54-1</v>
      </c>
    </row>
    <row r="21" spans="1:48" x14ac:dyDescent="0.3">
      <c r="A21" s="44" t="s">
        <v>902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4B28-D14B-4951-8401-78D61CDF6812}">
  <dimension ref="A1:G68"/>
  <sheetViews>
    <sheetView zoomScale="70" zoomScaleNormal="70" workbookViewId="0">
      <selection activeCell="D2" sqref="D2"/>
    </sheetView>
  </sheetViews>
  <sheetFormatPr baseColWidth="10" defaultRowHeight="14.4" x14ac:dyDescent="0.3"/>
  <cols>
    <col min="1" max="1" width="16.44140625" style="31" bestFit="1" customWidth="1"/>
    <col min="2" max="2" width="10.77734375" style="31" bestFit="1" customWidth="1"/>
    <col min="3" max="3" width="14.109375" style="12" bestFit="1" customWidth="1"/>
    <col min="4" max="4" width="19.44140625" style="12" bestFit="1" customWidth="1"/>
    <col min="5" max="5" width="26.44140625" style="12" customWidth="1"/>
    <col min="6" max="6" width="17.5546875" style="6" bestFit="1" customWidth="1"/>
    <col min="7" max="7" width="16.109375" style="1" customWidth="1"/>
    <col min="8" max="16384" width="11.5546875" style="1"/>
  </cols>
  <sheetData>
    <row r="1" spans="1:7" x14ac:dyDescent="0.3">
      <c r="A1" s="30" t="s">
        <v>469</v>
      </c>
      <c r="B1" s="30" t="s">
        <v>0</v>
      </c>
      <c r="C1" s="10" t="s">
        <v>491</v>
      </c>
      <c r="D1" s="10" t="s">
        <v>923</v>
      </c>
      <c r="E1" s="10" t="s">
        <v>910</v>
      </c>
      <c r="F1" s="11" t="s">
        <v>14</v>
      </c>
      <c r="G1" s="10" t="s">
        <v>15</v>
      </c>
    </row>
    <row r="2" spans="1:7" x14ac:dyDescent="0.3">
      <c r="A2" s="31" t="str">
        <f>_xlfn.CONCAT(bonification_version[[#This Row],[code]],"v",RIGHT(bonification_version[[#This Row],[version]],4))</f>
        <v>TRA-SE-116v45-1</v>
      </c>
      <c r="B2" s="43" t="s">
        <v>431</v>
      </c>
      <c r="C2" s="12" t="s">
        <v>906</v>
      </c>
      <c r="D2" s="2">
        <f>_xlfn.NUMBERVALUE(SUBSTITUTE(RIGHT(bonification_version[[#This Row],[version]],4),"-","."))</f>
        <v>45.1</v>
      </c>
      <c r="E2" s="12" t="s">
        <v>620</v>
      </c>
      <c r="F2" s="13">
        <f>VLOOKUP(bonification_version[[#This Row],[version]],versions[[Version]:[Date d''entrée en vigueur]],5,FALSE)</f>
        <v>44863</v>
      </c>
      <c r="G2" s="13" t="s">
        <v>492</v>
      </c>
    </row>
    <row r="3" spans="1:7" x14ac:dyDescent="0.3">
      <c r="A3" s="31" t="str">
        <f>_xlfn.CONCAT(bonification_version[[#This Row],[code]],"v",RIGHT(bonification_version[[#This Row],[version]],4))</f>
        <v>GPEv15-1</v>
      </c>
      <c r="B3" s="31" t="s">
        <v>582</v>
      </c>
      <c r="C3" s="12" t="s">
        <v>387</v>
      </c>
      <c r="D3" s="12">
        <f>_xlfn.NUMBERVALUE(SUBSTITUTE(RIGHT(bonification_version[[#This Row],[version]],4),"-","."))</f>
        <v>15.1</v>
      </c>
      <c r="E3" s="12" t="s">
        <v>589</v>
      </c>
      <c r="F3" s="13">
        <f>VLOOKUP(bonification_version[[#This Row],[version]],versions[[Version]:[Date d''entrée en vigueur]],5,FALSE)</f>
        <v>42370</v>
      </c>
      <c r="G3" s="13">
        <v>44302</v>
      </c>
    </row>
    <row r="4" spans="1:7" x14ac:dyDescent="0.3">
      <c r="A4" s="31" t="str">
        <f>_xlfn.CONCAT(bonification_version[[#This Row],[code]],"v",RIGHT(bonification_version[[#This Row],[version]],4))</f>
        <v>GPEv35-1</v>
      </c>
      <c r="B4" s="31" t="s">
        <v>582</v>
      </c>
      <c r="C4" s="12" t="s">
        <v>400</v>
      </c>
      <c r="D4" s="12">
        <f>_xlfn.NUMBERVALUE(SUBSTITUTE(RIGHT(bonification_version[[#This Row],[version]],4),"-","."))</f>
        <v>35.1</v>
      </c>
      <c r="E4" s="12" t="s">
        <v>609</v>
      </c>
      <c r="F4" s="13">
        <f>VLOOKUP(bonification_version[[#This Row],[version]],versions[[Version]:[Date d''entrée en vigueur]],5,FALSE)</f>
        <v>44303</v>
      </c>
      <c r="G4" s="13">
        <v>44695</v>
      </c>
    </row>
    <row r="5" spans="1:7" x14ac:dyDescent="0.3">
      <c r="A5" s="31" t="str">
        <f>_xlfn.CONCAT(bonification_version[[#This Row],[code]],"v",RIGHT(bonification_version[[#This Row],[version]],4))</f>
        <v>GPEv42-1</v>
      </c>
      <c r="B5" s="31" t="s">
        <v>582</v>
      </c>
      <c r="C5" s="12" t="s">
        <v>630</v>
      </c>
      <c r="D5" s="12">
        <f>_xlfn.NUMBERVALUE(SUBSTITUTE(RIGHT(bonification_version[[#This Row],[version]],4),"-","."))</f>
        <v>42.1</v>
      </c>
      <c r="E5" s="12" t="s">
        <v>616</v>
      </c>
      <c r="F5" s="13">
        <f>VLOOKUP(bonification_version[[#This Row],[version]],versions[[Version]:[Date d''entrée en vigueur]],5,FALSE)</f>
        <v>44696</v>
      </c>
      <c r="G5" s="13" t="s">
        <v>492</v>
      </c>
    </row>
    <row r="6" spans="1:7" x14ac:dyDescent="0.3">
      <c r="A6" s="31" t="str">
        <f>_xlfn.CONCAT(bonification_version[[#This Row],[code]],"v",RIGHT(bonification_version[[#This Row],[version]],4))</f>
        <v>CPEv14-1</v>
      </c>
      <c r="B6" s="31" t="s">
        <v>17</v>
      </c>
      <c r="C6" s="12" t="s">
        <v>383</v>
      </c>
      <c r="D6" s="12">
        <f>_xlfn.NUMBERVALUE(SUBSTITUTE(RIGHT(bonification_version[[#This Row],[version]],4),"-","."))</f>
        <v>14.1</v>
      </c>
      <c r="E6" s="12" t="s">
        <v>588</v>
      </c>
      <c r="F6" s="13">
        <f>VLOOKUP(bonification_version[[#This Row],[version]],versions[[Version]:[Date d''entrée en vigueur]],5,FALSE)</f>
        <v>42005</v>
      </c>
      <c r="G6" s="13">
        <v>43970</v>
      </c>
    </row>
    <row r="7" spans="1:7" x14ac:dyDescent="0.3">
      <c r="A7" s="31" t="str">
        <f>_xlfn.CONCAT(bonification_version[[#This Row],[code]],"v",RIGHT(bonification_version[[#This Row],[version]],4))</f>
        <v>CPEv27-1</v>
      </c>
      <c r="B7" s="31" t="s">
        <v>17</v>
      </c>
      <c r="C7" s="12" t="s">
        <v>423</v>
      </c>
      <c r="D7" s="12">
        <f>_xlfn.NUMBERVALUE(SUBSTITUTE(RIGHT(bonification_version[[#This Row],[version]],4),"-","."))</f>
        <v>27.1</v>
      </c>
      <c r="E7" s="12" t="s">
        <v>601</v>
      </c>
      <c r="F7" s="13">
        <f>VLOOKUP(bonification_version[[#This Row],[version]],versions[[Version]:[Date d''entrée en vigueur]],5,FALSE)</f>
        <v>43971</v>
      </c>
      <c r="G7" s="13">
        <v>44553</v>
      </c>
    </row>
    <row r="8" spans="1:7" x14ac:dyDescent="0.3">
      <c r="A8" s="31" t="str">
        <f>_xlfn.CONCAT(bonification_version[[#This Row],[code]],"v",RIGHT(bonification_version[[#This Row],[version]],4))</f>
        <v>CPEv39-1</v>
      </c>
      <c r="B8" s="31" t="s">
        <v>17</v>
      </c>
      <c r="C8" s="12" t="s">
        <v>629</v>
      </c>
      <c r="D8" s="12">
        <f>_xlfn.NUMBERVALUE(SUBSTITUTE(RIGHT(bonification_version[[#This Row],[version]],4),"-","."))</f>
        <v>39.1</v>
      </c>
      <c r="E8" s="12" t="s">
        <v>613</v>
      </c>
      <c r="F8" s="13">
        <f>VLOOKUP(bonification_version[[#This Row],[version]],versions[[Version]:[Date d''entrée en vigueur]],5,FALSE)</f>
        <v>44554</v>
      </c>
      <c r="G8" s="13" t="s">
        <v>492</v>
      </c>
    </row>
    <row r="9" spans="1:7" x14ac:dyDescent="0.3">
      <c r="A9" s="31" t="str">
        <f>_xlfn.CONCAT(bonification_version[[#This Row],[code]],"v",RIGHT(bonification_version[[#This Row],[version]],4))</f>
        <v>ETSv14-1</v>
      </c>
      <c r="B9" s="31" t="s">
        <v>577</v>
      </c>
      <c r="C9" s="12" t="s">
        <v>383</v>
      </c>
      <c r="D9" s="12">
        <f>_xlfn.NUMBERVALUE(SUBSTITUTE(RIGHT(bonification_version[[#This Row],[version]],4),"-","."))</f>
        <v>14.1</v>
      </c>
      <c r="E9" s="12" t="s">
        <v>588</v>
      </c>
      <c r="F9" s="13">
        <f>VLOOKUP(bonification_version[[#This Row],[version]],versions[[Version]:[Date d''entrée en vigueur]],5,FALSE)</f>
        <v>42005</v>
      </c>
      <c r="G9" s="13">
        <v>43730</v>
      </c>
    </row>
    <row r="10" spans="1:7" x14ac:dyDescent="0.3">
      <c r="A10" s="31" t="str">
        <f>_xlfn.CONCAT(bonification_version[[#This Row],[code]],"v",RIGHT(bonification_version[[#This Row],[version]],4))</f>
        <v>ETSv23-1</v>
      </c>
      <c r="B10" s="31" t="s">
        <v>577</v>
      </c>
      <c r="C10" s="12" t="s">
        <v>395</v>
      </c>
      <c r="D10" s="12">
        <f>_xlfn.NUMBERVALUE(SUBSTITUTE(RIGHT(bonification_version[[#This Row],[version]],4),"-","."))</f>
        <v>23.1</v>
      </c>
      <c r="E10" s="12" t="s">
        <v>597</v>
      </c>
      <c r="F10" s="13">
        <f>VLOOKUP(bonification_version[[#This Row],[version]],versions[[Version]:[Date d''entrée en vigueur]],5,FALSE)</f>
        <v>43731</v>
      </c>
      <c r="G10" s="13">
        <v>44553</v>
      </c>
    </row>
    <row r="11" spans="1:7" x14ac:dyDescent="0.3">
      <c r="A11" s="31" t="str">
        <f>_xlfn.CONCAT(bonification_version[[#This Row],[code]],"v",RIGHT(bonification_version[[#This Row],[version]],4))</f>
        <v>ETSv39-1</v>
      </c>
      <c r="B11" s="31" t="s">
        <v>577</v>
      </c>
      <c r="C11" s="12" t="s">
        <v>629</v>
      </c>
      <c r="D11" s="12">
        <f>_xlfn.NUMBERVALUE(SUBSTITUTE(RIGHT(bonification_version[[#This Row],[version]],4),"-","."))</f>
        <v>39.1</v>
      </c>
      <c r="E11" s="12" t="s">
        <v>613</v>
      </c>
      <c r="F11" s="13">
        <f>VLOOKUP(bonification_version[[#This Row],[version]],versions[[Version]:[Date d''entrée en vigueur]],5,FALSE)</f>
        <v>44554</v>
      </c>
      <c r="G11" s="13" t="s">
        <v>492</v>
      </c>
    </row>
    <row r="12" spans="1:7" x14ac:dyDescent="0.3">
      <c r="A12" s="31" t="str">
        <f>_xlfn.CONCAT(bonification_version[[#This Row],[code]],"v",RIGHT(bonification_version[[#This Row],[version]],4))</f>
        <v>ZNI-GPEv14-1</v>
      </c>
      <c r="B12" s="31" t="s">
        <v>915</v>
      </c>
      <c r="C12" s="12" t="s">
        <v>383</v>
      </c>
      <c r="D12" s="12">
        <f>_xlfn.NUMBERVALUE(SUBSTITUTE(RIGHT(bonification_version[[#This Row],[version]],4),"-","."))</f>
        <v>14.1</v>
      </c>
      <c r="E12" s="12" t="s">
        <v>588</v>
      </c>
      <c r="F12" s="13">
        <f>VLOOKUP(bonification_version[[#This Row],[version]],versions[[Version]:[Date d''entrée en vigueur]],5,FALSE)</f>
        <v>42005</v>
      </c>
      <c r="G12" s="13">
        <v>42369</v>
      </c>
    </row>
    <row r="13" spans="1:7" x14ac:dyDescent="0.3">
      <c r="A13" s="31" t="str">
        <f>_xlfn.CONCAT(bonification_version[[#This Row],[code]],"v",RIGHT(bonification_version[[#This Row],[version]],4))</f>
        <v>ZNI-GPEv15-1</v>
      </c>
      <c r="B13" s="31" t="s">
        <v>915</v>
      </c>
      <c r="C13" s="12" t="s">
        <v>387</v>
      </c>
      <c r="D13" s="12">
        <f>_xlfn.NUMBERVALUE(SUBSTITUTE(RIGHT(bonification_version[[#This Row],[version]],4),"-","."))</f>
        <v>15.1</v>
      </c>
      <c r="E13" s="12" t="s">
        <v>589</v>
      </c>
      <c r="F13" s="13">
        <f>VLOOKUP(bonification_version[[#This Row],[version]],versions[[Version]:[Date d''entrée en vigueur]],5,FALSE)</f>
        <v>42370</v>
      </c>
      <c r="G13" s="13">
        <v>44302</v>
      </c>
    </row>
    <row r="14" spans="1:7" x14ac:dyDescent="0.3">
      <c r="A14" s="31" t="str">
        <f>_xlfn.CONCAT(bonification_version[[#This Row],[code]],"v",RIGHT(bonification_version[[#This Row],[version]],4))</f>
        <v>ZNI-GPEv35-1</v>
      </c>
      <c r="B14" s="31" t="s">
        <v>915</v>
      </c>
      <c r="C14" s="12" t="s">
        <v>400</v>
      </c>
      <c r="D14" s="12">
        <f>_xlfn.NUMBERVALUE(SUBSTITUTE(RIGHT(bonification_version[[#This Row],[version]],4),"-","."))</f>
        <v>35.1</v>
      </c>
      <c r="E14" s="12" t="s">
        <v>609</v>
      </c>
      <c r="F14" s="13">
        <f>VLOOKUP(bonification_version[[#This Row],[version]],versions[[Version]:[Date d''entrée en vigueur]],5,FALSE)</f>
        <v>44303</v>
      </c>
      <c r="G14" s="13" t="s">
        <v>492</v>
      </c>
    </row>
    <row r="15" spans="1:7" x14ac:dyDescent="0.3">
      <c r="A15" s="31" t="str">
        <f>_xlfn.CONCAT(bonification_version[[#This Row],[code]],"v",RIGHT(bonification_version[[#This Row],[version]],4))</f>
        <v>ZNIv14-1</v>
      </c>
      <c r="B15" s="31" t="s">
        <v>16</v>
      </c>
      <c r="C15" s="12" t="s">
        <v>383</v>
      </c>
      <c r="D15" s="12">
        <f>_xlfn.NUMBERVALUE(SUBSTITUTE(RIGHT(bonification_version[[#This Row],[version]],4),"-","."))</f>
        <v>14.1</v>
      </c>
      <c r="E15" s="12" t="s">
        <v>588</v>
      </c>
      <c r="F15" s="13">
        <f>VLOOKUP(bonification_version[[#This Row],[version]],versions[[Version]:[Date d''entrée en vigueur]],5,FALSE)</f>
        <v>42005</v>
      </c>
      <c r="G15" s="13">
        <v>42369</v>
      </c>
    </row>
    <row r="16" spans="1:7" x14ac:dyDescent="0.3">
      <c r="A16" s="31" t="str">
        <f>_xlfn.CONCAT(bonification_version[[#This Row],[code]],"v",RIGHT(bonification_version[[#This Row],[version]],4))</f>
        <v>ZNIv15-1</v>
      </c>
      <c r="B16" s="31" t="s">
        <v>16</v>
      </c>
      <c r="C16" s="12" t="s">
        <v>387</v>
      </c>
      <c r="D16" s="12">
        <f>_xlfn.NUMBERVALUE(SUBSTITUTE(RIGHT(bonification_version[[#This Row],[version]],4),"-","."))</f>
        <v>15.1</v>
      </c>
      <c r="E16" s="12" t="s">
        <v>589</v>
      </c>
      <c r="F16" s="13">
        <f>VLOOKUP(bonification_version[[#This Row],[version]],versions[[Version]:[Date d''entrée en vigueur]],5,FALSE)</f>
        <v>42370</v>
      </c>
      <c r="G16" s="13">
        <v>44302</v>
      </c>
    </row>
    <row r="17" spans="1:7" x14ac:dyDescent="0.3">
      <c r="A17" s="31" t="str">
        <f>_xlfn.CONCAT(bonification_version[[#This Row],[code]],"v",RIGHT(bonification_version[[#This Row],[version]],4))</f>
        <v>ZNIv35-1</v>
      </c>
      <c r="B17" s="31" t="s">
        <v>16</v>
      </c>
      <c r="C17" s="12" t="s">
        <v>400</v>
      </c>
      <c r="D17" s="12">
        <f>_xlfn.NUMBERVALUE(SUBSTITUTE(RIGHT(bonification_version[[#This Row],[version]],4),"-","."))</f>
        <v>35.1</v>
      </c>
      <c r="E17" s="12" t="s">
        <v>609</v>
      </c>
      <c r="F17" s="13">
        <f>VLOOKUP(bonification_version[[#This Row],[version]],versions[[Version]:[Date d''entrée en vigueur]],5,FALSE)</f>
        <v>44303</v>
      </c>
      <c r="G17" s="13" t="s">
        <v>492</v>
      </c>
    </row>
    <row r="18" spans="1:7" x14ac:dyDescent="0.3">
      <c r="A18" s="31" t="str">
        <f>_xlfn.CONCAT(bonification_version[[#This Row],[code]],"v",RIGHT(bonification_version[[#This Row],[version]],4))</f>
        <v>TRA-SE-115v49-1</v>
      </c>
      <c r="B18" s="43" t="s">
        <v>430</v>
      </c>
      <c r="C18" s="12" t="s">
        <v>468</v>
      </c>
      <c r="D18" s="12">
        <f>_xlfn.NUMBERVALUE(SUBSTITUTE(RIGHT(bonification_version[[#This Row],[version]],4),"-","."))</f>
        <v>49.1</v>
      </c>
      <c r="E18" s="12" t="s">
        <v>623</v>
      </c>
      <c r="F18" s="13">
        <f>VLOOKUP(bonification_version[[#This Row],[version]],versions[[Version]:[Date d''entrée en vigueur]],5,FALSE)</f>
        <v>44927</v>
      </c>
      <c r="G18" s="13">
        <v>45288</v>
      </c>
    </row>
    <row r="19" spans="1:7" x14ac:dyDescent="0.3">
      <c r="A19" s="31" t="str">
        <f>_xlfn.CONCAT(bonification_version[[#This Row],[code]],"v",RIGHT(bonification_version[[#This Row],[version]],4))</f>
        <v>TRA-SE-115v55-1</v>
      </c>
      <c r="B19" s="43" t="s">
        <v>430</v>
      </c>
      <c r="C19" s="12" t="s">
        <v>697</v>
      </c>
      <c r="D19" s="12">
        <f>_xlfn.NUMBERVALUE(SUBSTITUTE(RIGHT(bonification_version[[#This Row],[version]],4),"-","."))</f>
        <v>55.1</v>
      </c>
      <c r="E19" s="12" t="s">
        <v>711</v>
      </c>
      <c r="F19" s="13">
        <f>VLOOKUP(bonification_version[[#This Row],[version]],versions[[Version]:[Date d''entrée en vigueur]],5,FALSE)</f>
        <v>45289</v>
      </c>
      <c r="G19" s="13" t="s">
        <v>492</v>
      </c>
    </row>
    <row r="20" spans="1:7" x14ac:dyDescent="0.3">
      <c r="A20" s="31" t="str">
        <f>_xlfn.CONCAT(bonification_version[[#This Row],[code]],"v",RIGHT(bonification_version[[#This Row],[version]],4))</f>
        <v>TRA-SE-114v49-1</v>
      </c>
      <c r="B20" s="43" t="s">
        <v>429</v>
      </c>
      <c r="C20" s="12" t="s">
        <v>468</v>
      </c>
      <c r="D20" s="12">
        <f>_xlfn.NUMBERVALUE(SUBSTITUTE(RIGHT(bonification_version[[#This Row],[version]],4),"-","."))</f>
        <v>49.1</v>
      </c>
      <c r="E20" s="12" t="s">
        <v>623</v>
      </c>
      <c r="F20" s="13">
        <f>VLOOKUP(bonification_version[[#This Row],[version]],versions[[Version]:[Date d''entrée en vigueur]],5,FALSE)</f>
        <v>44927</v>
      </c>
      <c r="G20" s="13" t="s">
        <v>492</v>
      </c>
    </row>
    <row r="21" spans="1:7" x14ac:dyDescent="0.3">
      <c r="A21" s="31" t="str">
        <f>_xlfn.CONCAT(bonification_version[[#This Row],[code]],"v",RIGHT(bonification_version[[#This Row],[version]],4))</f>
        <v>CDP-ISOv20-1</v>
      </c>
      <c r="B21" s="43" t="s">
        <v>899</v>
      </c>
      <c r="C21" s="12" t="s">
        <v>626</v>
      </c>
      <c r="D21" s="12">
        <f>_xlfn.NUMBERVALUE(SUBSTITUTE(RIGHT(bonification_version[[#This Row],[version]],4),"-","."))</f>
        <v>20.100000000000001</v>
      </c>
      <c r="E21" s="12" t="s">
        <v>594</v>
      </c>
      <c r="F21" s="13">
        <f>VLOOKUP(bonification_version[[#This Row],[version]],versions[[Version]:[Date d''entrée en vigueur]],5,FALSE)</f>
        <v>43476</v>
      </c>
      <c r="G21" s="13">
        <v>43922</v>
      </c>
    </row>
    <row r="22" spans="1:7" x14ac:dyDescent="0.3">
      <c r="A22" s="31" t="str">
        <f>_xlfn.CONCAT(bonification_version[[#This Row],[code]],"v",RIGHT(bonification_version[[#This Row],[version]],4))</f>
        <v>CDP-ISOv26-1</v>
      </c>
      <c r="B22" s="43" t="s">
        <v>899</v>
      </c>
      <c r="C22" s="12" t="s">
        <v>411</v>
      </c>
      <c r="D22" s="12">
        <f>_xlfn.NUMBERVALUE(SUBSTITUTE(RIGHT(bonification_version[[#This Row],[version]],4),"-","."))</f>
        <v>26.1</v>
      </c>
      <c r="E22" s="12" t="s">
        <v>600</v>
      </c>
      <c r="F22" s="13">
        <f>VLOOKUP(bonification_version[[#This Row],[version]],versions[[Version]:[Date d''entrée en vigueur]],5,FALSE)</f>
        <v>43923</v>
      </c>
      <c r="G22" s="13">
        <v>44117</v>
      </c>
    </row>
    <row r="23" spans="1:7" x14ac:dyDescent="0.3">
      <c r="A23" s="31" t="str">
        <f>_xlfn.CONCAT(bonification_version[[#This Row],[code]],"v",RIGHT(bonification_version[[#This Row],[version]],4))</f>
        <v>CDP-ISOv30-2</v>
      </c>
      <c r="B23" s="43" t="s">
        <v>899</v>
      </c>
      <c r="C23" s="12" t="s">
        <v>907</v>
      </c>
      <c r="D23" s="12">
        <f>_xlfn.NUMBERVALUE(SUBSTITUTE(RIGHT(bonification_version[[#This Row],[version]],4),"-","."))</f>
        <v>30.2</v>
      </c>
      <c r="E23" s="12" t="s">
        <v>604</v>
      </c>
      <c r="F23" s="13">
        <f>VLOOKUP(bonification_version[[#This Row],[version]],versions[[Version]:[Date d''entrée en vigueur]],5,FALSE)</f>
        <v>44118</v>
      </c>
      <c r="G23" s="13">
        <v>44268</v>
      </c>
    </row>
    <row r="24" spans="1:7" x14ac:dyDescent="0.3">
      <c r="A24" s="31" t="str">
        <f>_xlfn.CONCAT(bonification_version[[#This Row],[code]],"v",RIGHT(bonification_version[[#This Row],[version]],4))</f>
        <v>CDP-ISOv33-1</v>
      </c>
      <c r="B24" s="43" t="s">
        <v>899</v>
      </c>
      <c r="C24" s="12" t="s">
        <v>628</v>
      </c>
      <c r="D24" s="12">
        <f>_xlfn.NUMBERVALUE(SUBSTITUTE(RIGHT(bonification_version[[#This Row],[version]],4),"-","."))</f>
        <v>33.1</v>
      </c>
      <c r="E24" s="12" t="s">
        <v>607</v>
      </c>
      <c r="F24" s="13">
        <f>VLOOKUP(bonification_version[[#This Row],[version]],versions[[Version]:[Date d''entrée en vigueur]],5,FALSE)</f>
        <v>44269</v>
      </c>
      <c r="G24" s="13">
        <v>44302</v>
      </c>
    </row>
    <row r="25" spans="1:7" x14ac:dyDescent="0.3">
      <c r="A25" s="31" t="str">
        <f>_xlfn.CONCAT(bonification_version[[#This Row],[code]],"v",RIGHT(bonification_version[[#This Row],[version]],4))</f>
        <v>CDP-ISOv35-1</v>
      </c>
      <c r="B25" s="43" t="s">
        <v>899</v>
      </c>
      <c r="C25" s="12" t="s">
        <v>400</v>
      </c>
      <c r="D25" s="12">
        <f>_xlfn.NUMBERVALUE(SUBSTITUTE(RIGHT(bonification_version[[#This Row],[version]],4),"-","."))</f>
        <v>35.1</v>
      </c>
      <c r="E25" s="12" t="s">
        <v>609</v>
      </c>
      <c r="F25" s="13">
        <f>VLOOKUP(bonification_version[[#This Row],[version]],versions[[Version]:[Date d''entrée en vigueur]],5,FALSE)</f>
        <v>44303</v>
      </c>
      <c r="G25" s="13">
        <v>44471</v>
      </c>
    </row>
    <row r="26" spans="1:7" x14ac:dyDescent="0.3">
      <c r="A26" s="31" t="str">
        <f>_xlfn.CONCAT(bonification_version[[#This Row],[code]],"v",RIGHT(bonification_version[[#This Row],[version]],4))</f>
        <v>CDP-ISOv37-1</v>
      </c>
      <c r="B26" s="43" t="s">
        <v>899</v>
      </c>
      <c r="C26" s="12" t="s">
        <v>404</v>
      </c>
      <c r="D26" s="12">
        <f>_xlfn.NUMBERVALUE(SUBSTITUTE(RIGHT(bonification_version[[#This Row],[version]],4),"-","."))</f>
        <v>37.1</v>
      </c>
      <c r="E26" s="12" t="s">
        <v>611</v>
      </c>
      <c r="F26" s="13">
        <f>VLOOKUP(bonification_version[[#This Row],[version]],versions[[Version]:[Date d''entrée en vigueur]],5,FALSE)</f>
        <v>44472</v>
      </c>
      <c r="G26" s="13" t="s">
        <v>492</v>
      </c>
    </row>
    <row r="27" spans="1:7" x14ac:dyDescent="0.3">
      <c r="A27" s="31" t="str">
        <f>_xlfn.CONCAT(bonification_version[[#This Row],[code]],"v",RIGHT(bonification_version[[#This Row],[version]],4))</f>
        <v>CTHv29-1</v>
      </c>
      <c r="B27" s="34" t="s">
        <v>578</v>
      </c>
      <c r="C27" s="12" t="s">
        <v>627</v>
      </c>
      <c r="D27" s="12">
        <f>_xlfn.NUMBERVALUE(SUBSTITUTE(RIGHT(bonification_version[[#This Row],[version]],4),"-","."))</f>
        <v>29.1</v>
      </c>
      <c r="E27" s="12" t="s">
        <v>603</v>
      </c>
      <c r="F27" s="13">
        <f>VLOOKUP(bonification_version[[#This Row],[version]],versions[[Version]:[Date d''entrée en vigueur]],5,FALSE)</f>
        <v>44007</v>
      </c>
      <c r="G27" s="13">
        <v>44302</v>
      </c>
    </row>
    <row r="28" spans="1:7" x14ac:dyDescent="0.3">
      <c r="A28" s="31" t="str">
        <f>_xlfn.CONCAT(bonification_version[[#This Row],[code]],"v",RIGHT(bonification_version[[#This Row],[version]],4))</f>
        <v>CTHv35-1</v>
      </c>
      <c r="B28" s="34" t="s">
        <v>578</v>
      </c>
      <c r="C28" s="12" t="s">
        <v>400</v>
      </c>
      <c r="D28" s="12">
        <f>_xlfn.NUMBERVALUE(SUBSTITUTE(RIGHT(bonification_version[[#This Row],[version]],4),"-","."))</f>
        <v>35.1</v>
      </c>
      <c r="E28" s="12" t="s">
        <v>609</v>
      </c>
      <c r="F28" s="13">
        <f>VLOOKUP(bonification_version[[#This Row],[version]],versions[[Version]:[Date d''entrée en vigueur]],5,FALSE)</f>
        <v>44303</v>
      </c>
      <c r="G28" s="13" t="s">
        <v>492</v>
      </c>
    </row>
    <row r="29" spans="1:7" x14ac:dyDescent="0.3">
      <c r="A29" s="31" t="str">
        <f>_xlfn.CONCAT(bonification_version[[#This Row],[code]],"v",RIGHT(bonification_version[[#This Row],[version]],4))</f>
        <v>CDP-REGULv53-1</v>
      </c>
      <c r="B29" s="43" t="s">
        <v>904</v>
      </c>
      <c r="C29" s="12" t="s">
        <v>908</v>
      </c>
      <c r="D29" s="12">
        <f>_xlfn.NUMBERVALUE(SUBSTITUTE(RIGHT(bonification_version[[#This Row],[version]],4),"-","."))</f>
        <v>53.1</v>
      </c>
      <c r="E29" s="12" t="s">
        <v>709</v>
      </c>
      <c r="F29" s="13">
        <f>VLOOKUP(bonification_version[[#This Row],[version]],versions[[Version]:[Date d''entrée en vigueur]],5,FALSE)</f>
        <v>45260</v>
      </c>
      <c r="G29" s="13" t="s">
        <v>492</v>
      </c>
    </row>
    <row r="30" spans="1:7" x14ac:dyDescent="0.3">
      <c r="A30" s="31" t="str">
        <f>_xlfn.CONCAT(bonification_version[[#This Row],[code]],"v",RIGHT(bonification_version[[#This Row],[version]],4))</f>
        <v>CDP-CHv20-1</v>
      </c>
      <c r="B30" s="43" t="s">
        <v>900</v>
      </c>
      <c r="C30" s="12" t="s">
        <v>626</v>
      </c>
      <c r="D30" s="12">
        <f>_xlfn.NUMBERVALUE(SUBSTITUTE(RIGHT(bonification_version[[#This Row],[version]],4),"-","."))</f>
        <v>20.100000000000001</v>
      </c>
      <c r="E30" s="12" t="s">
        <v>594</v>
      </c>
      <c r="F30" s="13">
        <f>VLOOKUP(bonification_version[[#This Row],[version]],versions[[Version]:[Date d''entrée en vigueur]],5,FALSE)</f>
        <v>43476</v>
      </c>
      <c r="G30" s="13">
        <v>43663</v>
      </c>
    </row>
    <row r="31" spans="1:7" x14ac:dyDescent="0.3">
      <c r="A31" s="31" t="str">
        <f>_xlfn.CONCAT(bonification_version[[#This Row],[code]],"v",RIGHT(bonification_version[[#This Row],[version]],4))</f>
        <v>CDP-CHv22-1</v>
      </c>
      <c r="B31" s="43" t="s">
        <v>900</v>
      </c>
      <c r="C31" s="12" t="s">
        <v>417</v>
      </c>
      <c r="D31" s="12">
        <f>_xlfn.NUMBERVALUE(SUBSTITUTE(RIGHT(bonification_version[[#This Row],[version]],4),"-","."))</f>
        <v>22.1</v>
      </c>
      <c r="E31" s="12" t="s">
        <v>596</v>
      </c>
      <c r="F31" s="13">
        <f>VLOOKUP(bonification_version[[#This Row],[version]],versions[[Version]:[Date d''entrée en vigueur]],5,FALSE)</f>
        <v>43664</v>
      </c>
      <c r="G31" s="13">
        <v>43922</v>
      </c>
    </row>
    <row r="32" spans="1:7" x14ac:dyDescent="0.3">
      <c r="A32" s="31" t="str">
        <f>_xlfn.CONCAT(bonification_version[[#This Row],[code]],"v",RIGHT(bonification_version[[#This Row],[version]],4))</f>
        <v>CDP-CHv26-1</v>
      </c>
      <c r="B32" s="43" t="s">
        <v>900</v>
      </c>
      <c r="C32" s="12" t="s">
        <v>411</v>
      </c>
      <c r="D32" s="12">
        <f>_xlfn.NUMBERVALUE(SUBSTITUTE(RIGHT(bonification_version[[#This Row],[version]],4),"-","."))</f>
        <v>26.1</v>
      </c>
      <c r="E32" s="12" t="s">
        <v>600</v>
      </c>
      <c r="F32" s="13">
        <f>VLOOKUP(bonification_version[[#This Row],[version]],versions[[Version]:[Date d''entrée en vigueur]],5,FALSE)</f>
        <v>43923</v>
      </c>
      <c r="G32" s="13">
        <v>44268</v>
      </c>
    </row>
    <row r="33" spans="1:7" x14ac:dyDescent="0.3">
      <c r="A33" s="31" t="str">
        <f>_xlfn.CONCAT(bonification_version[[#This Row],[code]],"v",RIGHT(bonification_version[[#This Row],[version]],4))</f>
        <v>CDP-CHv33-1</v>
      </c>
      <c r="B33" s="43" t="s">
        <v>900</v>
      </c>
      <c r="C33" s="12" t="s">
        <v>628</v>
      </c>
      <c r="D33" s="12">
        <f>_xlfn.NUMBERVALUE(SUBSTITUTE(RIGHT(bonification_version[[#This Row],[version]],4),"-","."))</f>
        <v>33.1</v>
      </c>
      <c r="E33" s="12" t="s">
        <v>607</v>
      </c>
      <c r="F33" s="13">
        <f>VLOOKUP(bonification_version[[#This Row],[version]],versions[[Version]:[Date d''entrée en vigueur]],5,FALSE)</f>
        <v>44269</v>
      </c>
      <c r="G33" s="13">
        <v>44302</v>
      </c>
    </row>
    <row r="34" spans="1:7" x14ac:dyDescent="0.3">
      <c r="A34" s="31" t="str">
        <f>_xlfn.CONCAT(bonification_version[[#This Row],[code]],"v",RIGHT(bonification_version[[#This Row],[version]],4))</f>
        <v>CDP-CHv35-1</v>
      </c>
      <c r="B34" s="43" t="s">
        <v>900</v>
      </c>
      <c r="C34" s="12" t="s">
        <v>400</v>
      </c>
      <c r="D34" s="12">
        <f>_xlfn.NUMBERVALUE(SUBSTITUTE(RIGHT(bonification_version[[#This Row],[version]],4),"-","."))</f>
        <v>35.1</v>
      </c>
      <c r="E34" s="12" t="s">
        <v>609</v>
      </c>
      <c r="F34" s="13">
        <f>VLOOKUP(bonification_version[[#This Row],[version]],versions[[Version]:[Date d''entrée en vigueur]],5,FALSE)</f>
        <v>44303</v>
      </c>
      <c r="G34" s="13">
        <v>44471</v>
      </c>
    </row>
    <row r="35" spans="1:7" x14ac:dyDescent="0.3">
      <c r="A35" s="31" t="str">
        <f>_xlfn.CONCAT(bonification_version[[#This Row],[code]],"v",RIGHT(bonification_version[[#This Row],[version]],4))</f>
        <v>CDP-CHv37-1</v>
      </c>
      <c r="B35" s="43" t="s">
        <v>900</v>
      </c>
      <c r="C35" s="12" t="s">
        <v>404</v>
      </c>
      <c r="D35" s="12">
        <f>_xlfn.NUMBERVALUE(SUBSTITUTE(RIGHT(bonification_version[[#This Row],[version]],4),"-","."))</f>
        <v>37.1</v>
      </c>
      <c r="E35" s="12" t="s">
        <v>611</v>
      </c>
      <c r="F35" s="13">
        <f>VLOOKUP(bonification_version[[#This Row],[version]],versions[[Version]:[Date d''entrée en vigueur]],5,FALSE)</f>
        <v>44472</v>
      </c>
      <c r="G35" s="13">
        <v>44482</v>
      </c>
    </row>
    <row r="36" spans="1:7" x14ac:dyDescent="0.3">
      <c r="A36" s="31" t="str">
        <f>_xlfn.CONCAT(bonification_version[[#This Row],[code]],"v",RIGHT(bonification_version[[#This Row],[version]],4))</f>
        <v>CDP-CHv38-1</v>
      </c>
      <c r="B36" s="43" t="s">
        <v>900</v>
      </c>
      <c r="C36" s="12" t="s">
        <v>432</v>
      </c>
      <c r="D36" s="12">
        <f>_xlfn.NUMBERVALUE(SUBSTITUTE(RIGHT(bonification_version[[#This Row],[version]],4),"-","."))</f>
        <v>38.1</v>
      </c>
      <c r="E36" s="12" t="s">
        <v>612</v>
      </c>
      <c r="F36" s="13">
        <f>VLOOKUP(bonification_version[[#This Row],[version]],versions[[Version]:[Date d''entrée en vigueur]],5,FALSE)</f>
        <v>44483</v>
      </c>
      <c r="G36" s="13">
        <v>44651</v>
      </c>
    </row>
    <row r="37" spans="1:7" x14ac:dyDescent="0.3">
      <c r="A37" s="31" t="str">
        <f>_xlfn.CONCAT(bonification_version[[#This Row],[code]],"v",RIGHT(bonification_version[[#This Row],[version]],4))</f>
        <v>CDP-CHv40-2</v>
      </c>
      <c r="B37" s="43" t="s">
        <v>900</v>
      </c>
      <c r="C37" s="12" t="s">
        <v>433</v>
      </c>
      <c r="D37" s="12">
        <f>_xlfn.NUMBERVALUE(SUBSTITUTE(RIGHT(bonification_version[[#This Row],[version]],4),"-","."))</f>
        <v>40.200000000000003</v>
      </c>
      <c r="E37" s="12" t="s">
        <v>614</v>
      </c>
      <c r="F37" s="13">
        <f>VLOOKUP(bonification_version[[#This Row],[version]],versions[[Version]:[Date d''entrée en vigueur]],5,FALSE)</f>
        <v>44652</v>
      </c>
      <c r="G37" s="13">
        <v>44777</v>
      </c>
    </row>
    <row r="38" spans="1:7" x14ac:dyDescent="0.3">
      <c r="A38" s="31" t="str">
        <f>_xlfn.CONCAT(bonification_version[[#This Row],[code]],"v",RIGHT(bonification_version[[#This Row],[version]],4))</f>
        <v>CDP-CHv43-1</v>
      </c>
      <c r="B38" s="43" t="s">
        <v>900</v>
      </c>
      <c r="C38" s="12" t="s">
        <v>466</v>
      </c>
      <c r="D38" s="12">
        <f>_xlfn.NUMBERVALUE(SUBSTITUTE(RIGHT(bonification_version[[#This Row],[version]],4),"-","."))</f>
        <v>43.1</v>
      </c>
      <c r="E38" s="12" t="s">
        <v>617</v>
      </c>
      <c r="F38" s="13">
        <f>VLOOKUP(bonification_version[[#This Row],[version]],versions[[Version]:[Date d''entrée en vigueur]],5,FALSE)</f>
        <v>44778</v>
      </c>
      <c r="G38" s="13">
        <v>44804</v>
      </c>
    </row>
    <row r="39" spans="1:7" x14ac:dyDescent="0.3">
      <c r="A39" s="31" t="str">
        <f>_xlfn.CONCAT(bonification_version[[#This Row],[code]],"v",RIGHT(bonification_version[[#This Row],[version]],4))</f>
        <v>CDP-CHv44-1</v>
      </c>
      <c r="B39" s="43" t="s">
        <v>900</v>
      </c>
      <c r="C39" s="12" t="s">
        <v>631</v>
      </c>
      <c r="D39" s="12">
        <f>_xlfn.NUMBERVALUE(SUBSTITUTE(RIGHT(bonification_version[[#This Row],[version]],4),"-","."))</f>
        <v>44.1</v>
      </c>
      <c r="E39" s="12" t="s">
        <v>618</v>
      </c>
      <c r="F39" s="13">
        <f>VLOOKUP(bonification_version[[#This Row],[version]],versions[[Version]:[Date d''entrée en vigueur]],5,FALSE)</f>
        <v>44805</v>
      </c>
      <c r="G39" s="13">
        <v>44862</v>
      </c>
    </row>
    <row r="40" spans="1:7" x14ac:dyDescent="0.3">
      <c r="A40" s="31" t="str">
        <f>_xlfn.CONCAT(bonification_version[[#This Row],[code]],"v",RIGHT(bonification_version[[#This Row],[version]],4))</f>
        <v>CDP-CHv46-1</v>
      </c>
      <c r="B40" s="43" t="s">
        <v>900</v>
      </c>
      <c r="C40" s="12" t="s">
        <v>456</v>
      </c>
      <c r="D40" s="12">
        <f>_xlfn.NUMBERVALUE(SUBSTITUTE(RIGHT(bonification_version[[#This Row],[version]],4),"-","."))</f>
        <v>46.1</v>
      </c>
      <c r="E40" s="12" t="s">
        <v>619</v>
      </c>
      <c r="F40" s="13">
        <f>VLOOKUP(bonification_version[[#This Row],[version]],versions[[Version]:[Date d''entrée en vigueur]],5,FALSE)</f>
        <v>44863</v>
      </c>
      <c r="G40" s="13">
        <v>44985</v>
      </c>
    </row>
    <row r="41" spans="1:7" x14ac:dyDescent="0.3">
      <c r="A41" s="31" t="str">
        <f>_xlfn.CONCAT(bonification_version[[#This Row],[code]],"v",RIGHT(bonification_version[[#This Row],[version]],4))</f>
        <v>CDP-CHv50-2</v>
      </c>
      <c r="B41" s="43" t="s">
        <v>900</v>
      </c>
      <c r="C41" s="12" t="s">
        <v>461</v>
      </c>
      <c r="D41" s="12">
        <f>_xlfn.NUMBERVALUE(SUBSTITUTE(RIGHT(bonification_version[[#This Row],[version]],4),"-","."))</f>
        <v>50.2</v>
      </c>
      <c r="E41" s="12" t="s">
        <v>624</v>
      </c>
      <c r="F41" s="13">
        <f>VLOOKUP(bonification_version[[#This Row],[version]],versions[[Version]:[Date d''entrée en vigueur]],5,FALSE)</f>
        <v>44986</v>
      </c>
      <c r="G41" s="13">
        <v>45205</v>
      </c>
    </row>
    <row r="42" spans="1:7" x14ac:dyDescent="0.3">
      <c r="A42" s="31" t="str">
        <f>_xlfn.CONCAT(bonification_version[[#This Row],[code]],"v",RIGHT(bonification_version[[#This Row],[version]],4))</f>
        <v>CDP-CHv52-1</v>
      </c>
      <c r="B42" s="43" t="s">
        <v>900</v>
      </c>
      <c r="C42" s="12" t="s">
        <v>672</v>
      </c>
      <c r="D42" s="12">
        <f>_xlfn.NUMBERVALUE(SUBSTITUTE(RIGHT(bonification_version[[#This Row],[version]],4),"-","."))</f>
        <v>52.1</v>
      </c>
      <c r="E42" s="12" t="s">
        <v>698</v>
      </c>
      <c r="F42" s="13">
        <f>VLOOKUP(bonification_version[[#This Row],[version]],versions[[Version]:[Date d''entrée en vigueur]],5,FALSE)</f>
        <v>45206</v>
      </c>
      <c r="G42" s="13" t="s">
        <v>492</v>
      </c>
    </row>
    <row r="43" spans="1:7" x14ac:dyDescent="0.3">
      <c r="A43" s="31" t="str">
        <f>_xlfn.CONCAT(bonification_version[[#This Row],[code]],"v",RIGHT(bonification_version[[#This Row],[version]],4))</f>
        <v>CDP-RENOv54-1</v>
      </c>
      <c r="B43" s="43" t="s">
        <v>903</v>
      </c>
      <c r="C43" s="12" t="s">
        <v>685</v>
      </c>
      <c r="D43" s="12">
        <f>_xlfn.NUMBERVALUE(SUBSTITUTE(RIGHT(bonification_version[[#This Row],[version]],4),"-","."))</f>
        <v>54.1</v>
      </c>
      <c r="E43" s="12" t="s">
        <v>710</v>
      </c>
      <c r="F43" s="13">
        <f>VLOOKUP(bonification_version[[#This Row],[version]],versions[[Version]:[Date d''entrée en vigueur]],5,FALSE)</f>
        <v>45289</v>
      </c>
      <c r="G43" s="13" t="s">
        <v>492</v>
      </c>
    </row>
    <row r="44" spans="1:7" x14ac:dyDescent="0.3">
      <c r="A44" s="31" t="str">
        <f>_xlfn.CONCAT(bonification_version[[#This Row],[code]],"v",RIGHT(bonification_version[[#This Row],[version]],4))</f>
        <v>CRMv31-1</v>
      </c>
      <c r="B44" s="31" t="s">
        <v>21</v>
      </c>
      <c r="C44" s="12" t="s">
        <v>414</v>
      </c>
      <c r="D44" s="12">
        <f>_xlfn.NUMBERVALUE(SUBSTITUTE(RIGHT(bonification_version[[#This Row],[version]],4),"-","."))</f>
        <v>31.1</v>
      </c>
      <c r="E44" s="12" t="s">
        <v>605</v>
      </c>
      <c r="F44" s="13">
        <f>VLOOKUP(bonification_version[[#This Row],[version]],versions[[Version]:[Date d''entrée en vigueur]],5,FALSE)</f>
        <v>44116</v>
      </c>
      <c r="G44" s="13">
        <v>44286</v>
      </c>
    </row>
    <row r="45" spans="1:7" x14ac:dyDescent="0.3">
      <c r="A45" s="31" t="str">
        <f>_xlfn.CONCAT(bonification_version[[#This Row],[code]],"v",RIGHT(bonification_version[[#This Row],[version]],4))</f>
        <v>CRMv33-2</v>
      </c>
      <c r="B45" s="31" t="s">
        <v>21</v>
      </c>
      <c r="C45" s="12" t="s">
        <v>457</v>
      </c>
      <c r="D45" s="12">
        <f>_xlfn.NUMBERVALUE(SUBSTITUTE(RIGHT(bonification_version[[#This Row],[version]],4),"-","."))</f>
        <v>33.200000000000003</v>
      </c>
      <c r="E45" s="12" t="s">
        <v>607</v>
      </c>
      <c r="F45" s="13">
        <f>VLOOKUP(bonification_version[[#This Row],[version]],versions[[Version]:[Date d''entrée en vigueur]],5,FALSE)</f>
        <v>44287</v>
      </c>
      <c r="G45" s="13">
        <v>44302</v>
      </c>
    </row>
    <row r="46" spans="1:7" x14ac:dyDescent="0.3">
      <c r="A46" s="31" t="str">
        <f>_xlfn.CONCAT(bonification_version[[#This Row],[code]],"v",RIGHT(bonification_version[[#This Row],[version]],4))</f>
        <v>CRMv35-1</v>
      </c>
      <c r="B46" s="31" t="s">
        <v>21</v>
      </c>
      <c r="C46" s="12" t="s">
        <v>400</v>
      </c>
      <c r="D46" s="12">
        <f>_xlfn.NUMBERVALUE(SUBSTITUTE(RIGHT(bonification_version[[#This Row],[version]],4),"-","."))</f>
        <v>35.1</v>
      </c>
      <c r="E46" s="12" t="s">
        <v>609</v>
      </c>
      <c r="F46" s="13">
        <f>VLOOKUP(bonification_version[[#This Row],[version]],versions[[Version]:[Date d''entrée en vigueur]],5,FALSE)</f>
        <v>44303</v>
      </c>
      <c r="G46" s="13">
        <v>44561</v>
      </c>
    </row>
    <row r="47" spans="1:7" x14ac:dyDescent="0.3">
      <c r="A47" s="31" t="str">
        <f>_xlfn.CONCAT(bonification_version[[#This Row],[code]],"v",RIGHT(bonification_version[[#This Row],[version]],4))</f>
        <v>CRMv40-1</v>
      </c>
      <c r="B47" s="31" t="s">
        <v>21</v>
      </c>
      <c r="C47" s="12" t="s">
        <v>455</v>
      </c>
      <c r="D47" s="12">
        <f>_xlfn.NUMBERVALUE(SUBSTITUTE(RIGHT(bonification_version[[#This Row],[version]],4),"-","."))</f>
        <v>40.1</v>
      </c>
      <c r="E47" s="12" t="s">
        <v>614</v>
      </c>
      <c r="F47" s="13">
        <f>VLOOKUP(bonification_version[[#This Row],[version]],versions[[Version]:[Date d''entrée en vigueur]],5,FALSE)</f>
        <v>44562</v>
      </c>
      <c r="G47" s="13">
        <v>45108</v>
      </c>
    </row>
    <row r="48" spans="1:7" x14ac:dyDescent="0.3">
      <c r="A48" s="31" t="str">
        <f>_xlfn.CONCAT(bonification_version[[#This Row],[code]],"v",RIGHT(bonification_version[[#This Row],[version]],4))</f>
        <v>CRMv51-1</v>
      </c>
      <c r="B48" s="31" t="s">
        <v>21</v>
      </c>
      <c r="C48" s="12" t="s">
        <v>633</v>
      </c>
      <c r="D48" s="12">
        <f>_xlfn.NUMBERVALUE(SUBSTITUTE(RIGHT(bonification_version[[#This Row],[version]],4),"-","."))</f>
        <v>51.1</v>
      </c>
      <c r="E48" s="12" t="s">
        <v>625</v>
      </c>
      <c r="F48" s="13">
        <f>VLOOKUP(bonification_version[[#This Row],[version]],versions[[Version]:[Date d''entrée en vigueur]],5,FALSE)</f>
        <v>45109</v>
      </c>
      <c r="G48" s="13">
        <v>46022</v>
      </c>
    </row>
    <row r="49" spans="1:7" x14ac:dyDescent="0.3">
      <c r="A49" s="31" t="str">
        <f>_xlfn.CONCAT(bonification_version[[#This Row],[code]],"v",RIGHT(bonification_version[[#This Row],[version]],4))</f>
        <v>CRMv54-2</v>
      </c>
      <c r="B49" s="31" t="s">
        <v>21</v>
      </c>
      <c r="C49" s="12" t="s">
        <v>682</v>
      </c>
      <c r="D49" s="12">
        <f>_xlfn.NUMBERVALUE(SUBSTITUTE(RIGHT(bonification_version[[#This Row],[version]],4),"-","."))</f>
        <v>54.2</v>
      </c>
      <c r="E49" s="12" t="s">
        <v>710</v>
      </c>
      <c r="F49" s="13">
        <f>VLOOKUP(bonification_version[[#This Row],[version]],versions[[Version]:[Date d''entrée en vigueur]],5,FALSE)</f>
        <v>46023</v>
      </c>
      <c r="G49" s="13" t="s">
        <v>492</v>
      </c>
    </row>
    <row r="50" spans="1:7" x14ac:dyDescent="0.3">
      <c r="A50" s="31" t="str">
        <f>_xlfn.CONCAT(bonification_version[[#This Row],[code]],"v",RIGHT(bonification_version[[#This Row],[version]],4))</f>
        <v>BAT-TH-116 v46-1</v>
      </c>
      <c r="B50" s="43" t="s">
        <v>905</v>
      </c>
      <c r="C50" s="12" t="s">
        <v>456</v>
      </c>
      <c r="D50" s="12">
        <f>_xlfn.NUMBERVALUE(SUBSTITUTE(RIGHT(bonification_version[[#This Row],[version]],4),"-","."))</f>
        <v>46.1</v>
      </c>
      <c r="E50" s="12" t="s">
        <v>619</v>
      </c>
      <c r="F50" s="13">
        <f>VLOOKUP(bonification_version[[#This Row],[version]],versions[[Version]:[Date d''entrée en vigueur]],5,FALSE)</f>
        <v>44863</v>
      </c>
      <c r="G50" s="13">
        <v>45289</v>
      </c>
    </row>
    <row r="51" spans="1:7" x14ac:dyDescent="0.3">
      <c r="A51" s="31" t="str">
        <f>_xlfn.CONCAT(bonification_version[[#This Row],[code]],"v",RIGHT(bonification_version[[#This Row],[version]],4))</f>
        <v>BAT-TH-116 v56-1</v>
      </c>
      <c r="B51" s="43" t="s">
        <v>905</v>
      </c>
      <c r="C51" s="12" t="s">
        <v>706</v>
      </c>
      <c r="D51" s="12">
        <f>_xlfn.NUMBERVALUE(SUBSTITUTE(RIGHT(bonification_version[[#This Row],[version]],4),"-","."))</f>
        <v>56.1</v>
      </c>
      <c r="E51" s="12" t="s">
        <v>712</v>
      </c>
      <c r="F51" s="13">
        <f>VLOOKUP(bonification_version[[#This Row],[version]],versions[[Version]:[Date d''entrée en vigueur]],5,FALSE)</f>
        <v>45290</v>
      </c>
      <c r="G51" s="13" t="s">
        <v>492</v>
      </c>
    </row>
    <row r="52" spans="1:7" x14ac:dyDescent="0.3">
      <c r="A52" s="31" t="str">
        <f>_xlfn.CONCAT(bonification_version[[#This Row],[code]],"v",RIGHT(bonification_version[[#This Row],[version]],4))</f>
        <v>CFTv17-1</v>
      </c>
      <c r="B52" s="34" t="s">
        <v>19</v>
      </c>
      <c r="C52" s="12" t="s">
        <v>392</v>
      </c>
      <c r="D52" s="12">
        <f>_xlfn.NUMBERVALUE(SUBSTITUTE(RIGHT(bonification_version[[#This Row],[version]],4),"-","."))</f>
        <v>17.100000000000001</v>
      </c>
      <c r="E52" s="12" t="s">
        <v>591</v>
      </c>
      <c r="F52" s="13">
        <f>VLOOKUP(bonification_version[[#This Row],[version]],versions[[Version]:[Date d''entrée en vigueur]],5,FALSE)</f>
        <v>42795</v>
      </c>
      <c r="G52" s="13">
        <v>43545</v>
      </c>
    </row>
    <row r="53" spans="1:7" x14ac:dyDescent="0.3">
      <c r="A53" s="31" t="str">
        <f>_xlfn.CONCAT(bonification_version[[#This Row],[code]],"v",RIGHT(bonification_version[[#This Row],[version]],4))</f>
        <v>CFTv21-1</v>
      </c>
      <c r="B53" s="34" t="s">
        <v>19</v>
      </c>
      <c r="C53" s="12" t="s">
        <v>909</v>
      </c>
      <c r="D53" s="12">
        <f>_xlfn.NUMBERVALUE(SUBSTITUTE(RIGHT(bonification_version[[#This Row],[version]],4),"-","."))</f>
        <v>21.1</v>
      </c>
      <c r="E53" s="12" t="s">
        <v>595</v>
      </c>
      <c r="F53" s="13">
        <f>VLOOKUP(bonification_version[[#This Row],[version]],versions[[Version]:[Date d''entrée en vigueur]],5,FALSE)</f>
        <v>43546</v>
      </c>
      <c r="G53" s="13">
        <v>43970</v>
      </c>
    </row>
    <row r="54" spans="1:7" x14ac:dyDescent="0.3">
      <c r="A54" s="31" t="str">
        <f>_xlfn.CONCAT(bonification_version[[#This Row],[code]],"v",RIGHT(bonification_version[[#This Row],[version]],4))</f>
        <v>CFTv27-1</v>
      </c>
      <c r="B54" s="34" t="s">
        <v>19</v>
      </c>
      <c r="C54" s="12" t="s">
        <v>423</v>
      </c>
      <c r="D54" s="12">
        <f>_xlfn.NUMBERVALUE(SUBSTITUTE(RIGHT(bonification_version[[#This Row],[version]],4),"-","."))</f>
        <v>27.1</v>
      </c>
      <c r="E54" s="12" t="s">
        <v>601</v>
      </c>
      <c r="F54" s="13">
        <f>VLOOKUP(bonification_version[[#This Row],[version]],versions[[Version]:[Date d''entrée en vigueur]],5,FALSE)</f>
        <v>43971</v>
      </c>
      <c r="G54" s="13">
        <v>44302</v>
      </c>
    </row>
    <row r="55" spans="1:7" x14ac:dyDescent="0.3">
      <c r="A55" s="31" t="str">
        <f>_xlfn.CONCAT(bonification_version[[#This Row],[code]],"v",RIGHT(bonification_version[[#This Row],[version]],4))</f>
        <v>CFTv35-1</v>
      </c>
      <c r="B55" s="34" t="s">
        <v>19</v>
      </c>
      <c r="C55" s="12" t="s">
        <v>400</v>
      </c>
      <c r="D55" s="12">
        <f>_xlfn.NUMBERVALUE(SUBSTITUTE(RIGHT(bonification_version[[#This Row],[version]],4),"-","."))</f>
        <v>35.1</v>
      </c>
      <c r="E55" s="12" t="s">
        <v>609</v>
      </c>
      <c r="F55" s="13">
        <f>VLOOKUP(bonification_version[[#This Row],[version]],versions[[Version]:[Date d''entrée en vigueur]],5,FALSE)</f>
        <v>44303</v>
      </c>
      <c r="G55" s="13">
        <v>44804</v>
      </c>
    </row>
    <row r="56" spans="1:7" x14ac:dyDescent="0.3">
      <c r="A56" s="31" t="str">
        <f>_xlfn.CONCAT(bonification_version[[#This Row],[code]],"v",RIGHT(bonification_version[[#This Row],[version]],4))</f>
        <v>CFTv44-1</v>
      </c>
      <c r="B56" s="34" t="s">
        <v>19</v>
      </c>
      <c r="C56" s="12" t="s">
        <v>631</v>
      </c>
      <c r="D56" s="12">
        <f>_xlfn.NUMBERVALUE(SUBSTITUTE(RIGHT(bonification_version[[#This Row],[version]],4),"-","."))</f>
        <v>44.1</v>
      </c>
      <c r="E56" s="12" t="s">
        <v>618</v>
      </c>
      <c r="F56" s="13">
        <f>VLOOKUP(bonification_version[[#This Row],[version]],versions[[Version]:[Date d''entrée en vigueur]],5,FALSE)</f>
        <v>44805</v>
      </c>
      <c r="G56" s="13">
        <v>44862</v>
      </c>
    </row>
    <row r="57" spans="1:7" x14ac:dyDescent="0.3">
      <c r="A57" s="31" t="str">
        <f>_xlfn.CONCAT(bonification_version[[#This Row],[code]],"v",RIGHT(bonification_version[[#This Row],[version]],4))</f>
        <v>CFTv46-1</v>
      </c>
      <c r="B57" s="34" t="s">
        <v>19</v>
      </c>
      <c r="C57" s="12" t="s">
        <v>456</v>
      </c>
      <c r="D57" s="12">
        <f>_xlfn.NUMBERVALUE(SUBSTITUTE(RIGHT(bonification_version[[#This Row],[version]],4),"-","."))</f>
        <v>46.1</v>
      </c>
      <c r="E57" s="12" t="s">
        <v>619</v>
      </c>
      <c r="F57" s="13">
        <f>VLOOKUP(bonification_version[[#This Row],[version]],versions[[Version]:[Date d''entrée en vigueur]],5,FALSE)</f>
        <v>44863</v>
      </c>
      <c r="G57" s="13">
        <v>44985</v>
      </c>
    </row>
    <row r="58" spans="1:7" x14ac:dyDescent="0.3">
      <c r="A58" s="31" t="str">
        <f>_xlfn.CONCAT(bonification_version[[#This Row],[code]],"v",RIGHT(bonification_version[[#This Row],[version]],4))</f>
        <v>CFTv50-2</v>
      </c>
      <c r="B58" s="34" t="s">
        <v>19</v>
      </c>
      <c r="C58" s="12" t="s">
        <v>461</v>
      </c>
      <c r="D58" s="12">
        <f>_xlfn.NUMBERVALUE(SUBSTITUTE(RIGHT(bonification_version[[#This Row],[version]],4),"-","."))</f>
        <v>50.2</v>
      </c>
      <c r="E58" s="12" t="s">
        <v>624</v>
      </c>
      <c r="F58" s="13">
        <f>VLOOKUP(bonification_version[[#This Row],[version]],versions[[Version]:[Date d''entrée en vigueur]],5,FALSE)</f>
        <v>44986</v>
      </c>
      <c r="G58" s="13" t="s">
        <v>492</v>
      </c>
    </row>
    <row r="59" spans="1:7" x14ac:dyDescent="0.3">
      <c r="A59" s="31" t="str">
        <f>_xlfn.CONCAT(bonification_version[[#This Row],[code]],"v",RIGHT(bonification_version[[#This Row],[version]],4))</f>
        <v>CRCv19-1</v>
      </c>
      <c r="B59" s="34" t="s">
        <v>20</v>
      </c>
      <c r="C59" s="12" t="s">
        <v>386</v>
      </c>
      <c r="D59" s="12">
        <f>_xlfn.NUMBERVALUE(SUBSTITUTE(RIGHT(bonification_version[[#This Row],[version]],4),"-","."))</f>
        <v>19.100000000000001</v>
      </c>
      <c r="E59" s="12" t="s">
        <v>745</v>
      </c>
      <c r="F59" s="13">
        <f>VLOOKUP(bonification_version[[#This Row],[version]],versions[[Version]:[Date d''entrée en vigueur]],5,FALSE)</f>
        <v>43191</v>
      </c>
      <c r="G59" s="13">
        <v>43475</v>
      </c>
    </row>
    <row r="60" spans="1:7" x14ac:dyDescent="0.3">
      <c r="A60" s="31" t="str">
        <f>_xlfn.CONCAT(bonification_version[[#This Row],[code]],"v",RIGHT(bonification_version[[#This Row],[version]],4))</f>
        <v>CRCv20-1</v>
      </c>
      <c r="B60" s="34" t="s">
        <v>20</v>
      </c>
      <c r="C60" s="12" t="s">
        <v>626</v>
      </c>
      <c r="D60" s="12">
        <f>_xlfn.NUMBERVALUE(SUBSTITUTE(RIGHT(bonification_version[[#This Row],[version]],4),"-","."))</f>
        <v>20.100000000000001</v>
      </c>
      <c r="E60" s="12" t="s">
        <v>594</v>
      </c>
      <c r="F60" s="13">
        <f>VLOOKUP(bonification_version[[#This Row],[version]],versions[[Version]:[Date d''entrée en vigueur]],5,FALSE)</f>
        <v>43476</v>
      </c>
      <c r="G60" s="13">
        <v>43545</v>
      </c>
    </row>
    <row r="61" spans="1:7" x14ac:dyDescent="0.3">
      <c r="A61" s="31" t="str">
        <f>_xlfn.CONCAT(bonification_version[[#This Row],[code]],"v",RIGHT(bonification_version[[#This Row],[version]],4))</f>
        <v>CRCv21-1</v>
      </c>
      <c r="B61" s="34" t="s">
        <v>20</v>
      </c>
      <c r="C61" s="12" t="s">
        <v>909</v>
      </c>
      <c r="D61" s="12">
        <f>_xlfn.NUMBERVALUE(SUBSTITUTE(RIGHT(bonification_version[[#This Row],[version]],4),"-","."))</f>
        <v>21.1</v>
      </c>
      <c r="E61" s="12" t="s">
        <v>595</v>
      </c>
      <c r="F61" s="13">
        <f>VLOOKUP(bonification_version[[#This Row],[version]],versions[[Version]:[Date d''entrée en vigueur]],5,FALSE)</f>
        <v>43546</v>
      </c>
      <c r="G61" s="13">
        <v>43922</v>
      </c>
    </row>
    <row r="62" spans="1:7" x14ac:dyDescent="0.3">
      <c r="A62" s="31" t="str">
        <f>_xlfn.CONCAT(bonification_version[[#This Row],[code]],"v",RIGHT(bonification_version[[#This Row],[version]],4))</f>
        <v>CRCv26-1</v>
      </c>
      <c r="B62" s="34" t="s">
        <v>20</v>
      </c>
      <c r="C62" s="12" t="s">
        <v>411</v>
      </c>
      <c r="D62" s="12">
        <f>_xlfn.NUMBERVALUE(SUBSTITUTE(RIGHT(bonification_version[[#This Row],[version]],4),"-","."))</f>
        <v>26.1</v>
      </c>
      <c r="E62" s="12" t="s">
        <v>600</v>
      </c>
      <c r="F62" s="13">
        <f>VLOOKUP(bonification_version[[#This Row],[version]],versions[[Version]:[Date d''entrée en vigueur]],5,FALSE)</f>
        <v>43923</v>
      </c>
      <c r="G62" s="13">
        <v>44115</v>
      </c>
    </row>
    <row r="63" spans="1:7" x14ac:dyDescent="0.3">
      <c r="A63" s="31" t="str">
        <f>_xlfn.CONCAT(bonification_version[[#This Row],[code]],"v",RIGHT(bonification_version[[#This Row],[version]],4))</f>
        <v>CRCv31-1</v>
      </c>
      <c r="B63" s="34" t="s">
        <v>20</v>
      </c>
      <c r="C63" s="12" t="s">
        <v>414</v>
      </c>
      <c r="D63" s="12">
        <f>_xlfn.NUMBERVALUE(SUBSTITUTE(RIGHT(bonification_version[[#This Row],[version]],4),"-","."))</f>
        <v>31.1</v>
      </c>
      <c r="E63" s="12" t="s">
        <v>605</v>
      </c>
      <c r="F63" s="13">
        <f>VLOOKUP(bonification_version[[#This Row],[version]],versions[[Version]:[Date d''entrée en vigueur]],5,FALSE)</f>
        <v>44116</v>
      </c>
      <c r="G63" s="13">
        <v>44286</v>
      </c>
    </row>
    <row r="64" spans="1:7" x14ac:dyDescent="0.3">
      <c r="A64" s="31" t="str">
        <f>_xlfn.CONCAT(bonification_version[[#This Row],[code]],"v",RIGHT(bonification_version[[#This Row],[version]],4))</f>
        <v>CRCv33-2</v>
      </c>
      <c r="B64" s="34" t="s">
        <v>20</v>
      </c>
      <c r="C64" s="12" t="s">
        <v>457</v>
      </c>
      <c r="D64" s="12">
        <f>_xlfn.NUMBERVALUE(SUBSTITUTE(RIGHT(bonification_version[[#This Row],[version]],4),"-","."))</f>
        <v>33.200000000000003</v>
      </c>
      <c r="E64" s="12" t="s">
        <v>607</v>
      </c>
      <c r="F64" s="13">
        <f>VLOOKUP(bonification_version[[#This Row],[version]],versions[[Version]:[Date d''entrée en vigueur]],5,FALSE)</f>
        <v>44287</v>
      </c>
      <c r="G64" s="13">
        <v>44302</v>
      </c>
    </row>
    <row r="65" spans="1:7" x14ac:dyDescent="0.3">
      <c r="A65" s="31" t="str">
        <f>_xlfn.CONCAT(bonification_version[[#This Row],[code]],"v",RIGHT(bonification_version[[#This Row],[version]],4))</f>
        <v>CRCv35-1</v>
      </c>
      <c r="B65" s="34" t="s">
        <v>20</v>
      </c>
      <c r="C65" s="12" t="s">
        <v>400</v>
      </c>
      <c r="D65" s="12">
        <f>_xlfn.NUMBERVALUE(SUBSTITUTE(RIGHT(bonification_version[[#This Row],[version]],4),"-","."))</f>
        <v>35.1</v>
      </c>
      <c r="E65" s="12" t="s">
        <v>609</v>
      </c>
      <c r="F65" s="13">
        <f>VLOOKUP(bonification_version[[#This Row],[version]],versions[[Version]:[Date d''entrée en vigueur]],5,FALSE)</f>
        <v>44303</v>
      </c>
      <c r="G65" s="13">
        <v>44561</v>
      </c>
    </row>
    <row r="66" spans="1:7" x14ac:dyDescent="0.3">
      <c r="A66" s="31" t="str">
        <f>_xlfn.CONCAT(bonification_version[[#This Row],[code]],"v",RIGHT(bonification_version[[#This Row],[version]],4))</f>
        <v>CRCv40-1</v>
      </c>
      <c r="B66" s="34" t="s">
        <v>20</v>
      </c>
      <c r="C66" s="12" t="s">
        <v>455</v>
      </c>
      <c r="D66" s="12">
        <f>_xlfn.NUMBERVALUE(SUBSTITUTE(RIGHT(bonification_version[[#This Row],[version]],4),"-","."))</f>
        <v>40.1</v>
      </c>
      <c r="E66" s="12" t="s">
        <v>614</v>
      </c>
      <c r="F66" s="13">
        <f>VLOOKUP(bonification_version[[#This Row],[version]],versions[[Version]:[Date d''entrée en vigueur]],5,FALSE)</f>
        <v>44562</v>
      </c>
      <c r="G66" s="13">
        <v>44862</v>
      </c>
    </row>
    <row r="67" spans="1:7" x14ac:dyDescent="0.3">
      <c r="A67" s="31" t="str">
        <f>_xlfn.CONCAT(bonification_version[[#This Row],[code]],"v",RIGHT(bonification_version[[#This Row],[version]],4))</f>
        <v>CRCv46-1</v>
      </c>
      <c r="B67" s="34" t="s">
        <v>20</v>
      </c>
      <c r="C67" s="12" t="s">
        <v>456</v>
      </c>
      <c r="D67" s="12">
        <f>_xlfn.NUMBERVALUE(SUBSTITUTE(RIGHT(bonification_version[[#This Row],[version]],4),"-","."))</f>
        <v>46.1</v>
      </c>
      <c r="E67" s="12" t="s">
        <v>619</v>
      </c>
      <c r="F67" s="13">
        <f>VLOOKUP(bonification_version[[#This Row],[version]],versions[[Version]:[Date d''entrée en vigueur]],5,FALSE)</f>
        <v>44863</v>
      </c>
      <c r="G67" s="13">
        <v>45108</v>
      </c>
    </row>
    <row r="68" spans="1:7" x14ac:dyDescent="0.3">
      <c r="A68" s="31" t="str">
        <f>_xlfn.CONCAT(bonification_version[[#This Row],[code]],"v",RIGHT(bonification_version[[#This Row],[version]],4))</f>
        <v>CRCv51-1</v>
      </c>
      <c r="B68" s="34" t="s">
        <v>20</v>
      </c>
      <c r="C68" s="12" t="s">
        <v>633</v>
      </c>
      <c r="D68" s="12">
        <f>_xlfn.NUMBERVALUE(SUBSTITUTE(RIGHT(bonification_version[[#This Row],[version]],4),"-","."))</f>
        <v>51.1</v>
      </c>
      <c r="E68" s="12" t="s">
        <v>625</v>
      </c>
      <c r="F68" s="13">
        <f>VLOOKUP(bonification_version[[#This Row],[version]],versions[[Version]:[Date d''entrée en vigueur]],5,FALSE)</f>
        <v>45109</v>
      </c>
      <c r="G68" s="13" t="s">
        <v>492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540-F8AE-49A1-B2E3-F7473C66128C}">
  <dimension ref="A1:L1309"/>
  <sheetViews>
    <sheetView tabSelected="1" zoomScale="85" zoomScaleNormal="85" workbookViewId="0">
      <selection activeCell="F11" sqref="F11"/>
    </sheetView>
  </sheetViews>
  <sheetFormatPr baseColWidth="10" defaultRowHeight="14.4" x14ac:dyDescent="0.3"/>
  <cols>
    <col min="1" max="1" width="14.44140625" style="12" bestFit="1" customWidth="1"/>
    <col min="2" max="2" width="20.21875" style="12" bestFit="1" customWidth="1"/>
    <col min="3" max="3" width="15.21875" style="13" bestFit="1" customWidth="1"/>
    <col min="4" max="4" width="12.44140625" style="13" bestFit="1" customWidth="1"/>
    <col min="5" max="5" width="26.6640625" style="12" bestFit="1" customWidth="1"/>
    <col min="6" max="6" width="26.5546875" style="12" bestFit="1" customWidth="1"/>
    <col min="7" max="7" width="16.6640625" bestFit="1" customWidth="1"/>
    <col min="8" max="8" width="20.33203125" style="6" bestFit="1" customWidth="1"/>
    <col min="9" max="9" width="17.5546875" style="6" bestFit="1" customWidth="1"/>
    <col min="10" max="10" width="22.77734375" bestFit="1" customWidth="1"/>
    <col min="11" max="11" width="28.77734375" style="6" bestFit="1" customWidth="1"/>
    <col min="12" max="12" width="25.5546875" bestFit="1" customWidth="1"/>
  </cols>
  <sheetData>
    <row r="1" spans="1:12" x14ac:dyDescent="0.3">
      <c r="A1" s="10" t="s">
        <v>916</v>
      </c>
      <c r="B1" s="10" t="s">
        <v>701</v>
      </c>
      <c r="C1" s="11" t="s">
        <v>14</v>
      </c>
      <c r="D1" s="11" t="s">
        <v>15</v>
      </c>
      <c r="E1" s="10" t="s">
        <v>917</v>
      </c>
      <c r="F1" s="10" t="s">
        <v>918</v>
      </c>
      <c r="G1" s="10" t="s">
        <v>920</v>
      </c>
      <c r="H1" s="11" t="s">
        <v>921</v>
      </c>
      <c r="I1" s="11" t="s">
        <v>922</v>
      </c>
      <c r="J1" s="10" t="s">
        <v>924</v>
      </c>
      <c r="K1" s="11" t="s">
        <v>925</v>
      </c>
      <c r="L1" s="10" t="s">
        <v>926</v>
      </c>
    </row>
    <row r="2" spans="1:12" x14ac:dyDescent="0.3">
      <c r="A2" s="12" t="s">
        <v>206</v>
      </c>
      <c r="B2" s="43" t="s">
        <v>905</v>
      </c>
      <c r="C2" s="13">
        <f>MAX(H2,K2)</f>
        <v>44863</v>
      </c>
      <c r="D2" s="13">
        <f>IF(AND(fiche_bonification[[#This Row],[fiche_date_fin]]="",fiche_bonification[[#This Row],[bonification_date_fin]]=""),"",MIN(I2,L2))</f>
        <v>45657</v>
      </c>
      <c r="E2" s="13">
        <v>45473</v>
      </c>
      <c r="F2" s="13"/>
      <c r="G2" s="12">
        <f>_xlfn.MAXIFS(fiche_version[index_version],fiche_version[code],fiche_bonification[[#This Row],[code_fiche]])</f>
        <v>59.5</v>
      </c>
      <c r="H2" s="13">
        <f>_xlfn.MINIFS(fiche_version[date_debut],fiche_version[code],fiche_bonification[[#This Row],[code_fiche]])</f>
        <v>42005</v>
      </c>
      <c r="I2" s="13" cm="1">
        <f t="array" ref="I2">INDEX(fiche_version[date_fin],MATCH(1,(fiche_version[index_version]=fiche_bonification[[#This Row],[fiche_version]]) * (fiche_version[code]=fiche_bonification[[#This Row],[code_fiche]]),0),1)</f>
        <v>45657</v>
      </c>
      <c r="J2" s="12">
        <f>_xlfn.MAXIFS(bonification_version[index_version],bonification_version[code],fiche_bonification[[#This Row],[code_bonification]])</f>
        <v>56.1</v>
      </c>
      <c r="K2" s="13">
        <f>_xlfn.MINIFS(bonification_version[date_debut],bonification_version[code],fiche_bonification[[#This Row],[code_bonification]])</f>
        <v>44863</v>
      </c>
      <c r="L2" s="12" t="str" cm="1">
        <f t="array" ref="L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" spans="1:12" x14ac:dyDescent="0.3">
      <c r="A3" s="12" t="s">
        <v>100</v>
      </c>
      <c r="B3" s="43" t="s">
        <v>900</v>
      </c>
      <c r="C3" s="13">
        <f t="shared" ref="C3:C66" si="0">MAX(H3,K3)</f>
        <v>43476</v>
      </c>
      <c r="D3" s="13">
        <f>IF(AND(fiche_bonification[[#This Row],[fiche_date_fin]]="",fiche_bonification[[#This Row],[bonification_date_fin]]=""),"",MIN(I3,L3))</f>
        <v>45291</v>
      </c>
      <c r="E3" s="13">
        <v>45107</v>
      </c>
      <c r="F3" s="13">
        <v>45291</v>
      </c>
      <c r="G3" s="12">
        <f>_xlfn.MAXIFS(fiche_version[index_version],fiche_version[code],fiche_bonification[[#This Row],[code_fiche]])</f>
        <v>41.3</v>
      </c>
      <c r="H3" s="13">
        <f>_xlfn.MINIFS(fiche_version[date_debut],fiche_version[code],fiche_bonification[[#This Row],[code_fiche]])</f>
        <v>42005</v>
      </c>
      <c r="I3" s="13" cm="1">
        <f t="array" ref="I3">INDEX(fiche_version[date_fin],MATCH(1,(fiche_version[index_version]=fiche_bonification[[#This Row],[fiche_version]]) * (fiche_version[code]=fiche_bonification[[#This Row],[code_fiche]]),0),1)</f>
        <v>45291</v>
      </c>
      <c r="J3" s="12">
        <f>_xlfn.MAXIFS(bonification_version[index_version],bonification_version[code],fiche_bonification[[#This Row],[code_bonification]])</f>
        <v>52.1</v>
      </c>
      <c r="K3" s="13">
        <f>_xlfn.MINIFS(bonification_version[date_debut],bonification_version[code],fiche_bonification[[#This Row],[code_bonification]])</f>
        <v>43476</v>
      </c>
      <c r="L3" s="12" t="str" cm="1">
        <f t="array" ref="L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" spans="1:12" x14ac:dyDescent="0.3">
      <c r="A4" s="12" t="s">
        <v>101</v>
      </c>
      <c r="B4" s="43" t="s">
        <v>900</v>
      </c>
      <c r="C4" s="13">
        <f t="shared" si="0"/>
        <v>43476</v>
      </c>
      <c r="D4" s="13">
        <f>IF(AND(fiche_bonification[[#This Row],[fiche_date_fin]]="",fiche_bonification[[#This Row],[bonification_date_fin]]=""),"",MIN(I4,L4))</f>
        <v>45291</v>
      </c>
      <c r="E4" s="13">
        <v>44377</v>
      </c>
      <c r="F4" s="13">
        <v>44561</v>
      </c>
      <c r="G4" s="12">
        <f>_xlfn.MAXIFS(fiche_version[index_version],fiche_version[code],fiche_bonification[[#This Row],[code_fiche]])</f>
        <v>23.2</v>
      </c>
      <c r="H4" s="13">
        <f>_xlfn.MINIFS(fiche_version[date_debut],fiche_version[code],fiche_bonification[[#This Row],[code_fiche]])</f>
        <v>42005</v>
      </c>
      <c r="I4" s="13" cm="1">
        <f t="array" ref="I4">INDEX(fiche_version[date_fin],MATCH(1,(fiche_version[index_version]=fiche_bonification[[#This Row],[fiche_version]]) * (fiche_version[code]=fiche_bonification[[#This Row],[code_fiche]]),0),1)</f>
        <v>45291</v>
      </c>
      <c r="J4" s="12">
        <f>_xlfn.MAXIFS(bonification_version[index_version],bonification_version[code],fiche_bonification[[#This Row],[code_bonification]])</f>
        <v>52.1</v>
      </c>
      <c r="K4" s="13">
        <f>_xlfn.MINIFS(bonification_version[date_debut],bonification_version[code],fiche_bonification[[#This Row],[code_bonification]])</f>
        <v>43476</v>
      </c>
      <c r="L4" s="12" t="str" cm="1">
        <f t="array" ref="L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" spans="1:12" x14ac:dyDescent="0.3">
      <c r="A5" s="12" t="s">
        <v>108</v>
      </c>
      <c r="B5" s="43" t="s">
        <v>900</v>
      </c>
      <c r="C5" s="13">
        <f t="shared" si="0"/>
        <v>43476</v>
      </c>
      <c r="D5" s="13" t="str">
        <f>IF(AND(fiche_bonification[[#This Row],[fiche_date_fin]]="",fiche_bonification[[#This Row],[bonification_date_fin]]=""),"",MIN(I5,L5))</f>
        <v/>
      </c>
      <c r="E5" s="13">
        <v>46022</v>
      </c>
      <c r="F5" s="13">
        <v>46387</v>
      </c>
      <c r="G5" s="12">
        <f>_xlfn.MAXIFS(fiche_version[index_version],fiche_version[code],fiche_bonification[[#This Row],[code_fiche]])</f>
        <v>46.3</v>
      </c>
      <c r="H5" s="13">
        <f>_xlfn.MINIFS(fiche_version[date_debut],fiche_version[code],fiche_bonification[[#This Row],[code_fiche]])</f>
        <v>42005</v>
      </c>
      <c r="I5" s="13" t="str" cm="1">
        <f t="array" ref="I5">INDEX(fiche_version[date_fin],MATCH(1,(fiche_version[index_version]=fiche_bonification[[#This Row],[fiche_version]]) * (fiche_version[code]=fiche_bonification[[#This Row],[code_fiche]]),0),1)</f>
        <v/>
      </c>
      <c r="J5" s="12">
        <f>_xlfn.MAXIFS(bonification_version[index_version],bonification_version[code],fiche_bonification[[#This Row],[code_bonification]])</f>
        <v>52.1</v>
      </c>
      <c r="K5" s="13">
        <f>_xlfn.MINIFS(bonification_version[date_debut],bonification_version[code],fiche_bonification[[#This Row],[code_bonification]])</f>
        <v>43476</v>
      </c>
      <c r="L5" s="12" t="str" cm="1">
        <f t="array" ref="L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" spans="1:12" x14ac:dyDescent="0.3">
      <c r="A6" s="12" t="s">
        <v>110</v>
      </c>
      <c r="B6" s="43" t="s">
        <v>900</v>
      </c>
      <c r="C6" s="13">
        <f t="shared" si="0"/>
        <v>43476</v>
      </c>
      <c r="D6" s="13" t="str">
        <f>IF(AND(fiche_bonification[[#This Row],[fiche_date_fin]]="",fiche_bonification[[#This Row],[bonification_date_fin]]=""),"",MIN(I6,L6))</f>
        <v/>
      </c>
      <c r="E6" s="13">
        <v>46022</v>
      </c>
      <c r="F6" s="13">
        <v>46387</v>
      </c>
      <c r="G6" s="12">
        <f>_xlfn.MAXIFS(fiche_version[index_version],fiche_version[code],fiche_bonification[[#This Row],[code_fiche]])</f>
        <v>41.3</v>
      </c>
      <c r="H6" s="13">
        <f>_xlfn.MINIFS(fiche_version[date_debut],fiche_version[code],fiche_bonification[[#This Row],[code_fiche]])</f>
        <v>42005</v>
      </c>
      <c r="I6" s="13" t="str" cm="1">
        <f t="array" ref="I6">INDEX(fiche_version[date_fin],MATCH(1,(fiche_version[index_version]=fiche_bonification[[#This Row],[fiche_version]]) * (fiche_version[code]=fiche_bonification[[#This Row],[code_fiche]]),0),1)</f>
        <v/>
      </c>
      <c r="J6" s="12">
        <f>_xlfn.MAXIFS(bonification_version[index_version],bonification_version[code],fiche_bonification[[#This Row],[code_bonification]])</f>
        <v>52.1</v>
      </c>
      <c r="K6" s="13">
        <f>_xlfn.MINIFS(bonification_version[date_debut],bonification_version[code],fiche_bonification[[#This Row],[code_bonification]])</f>
        <v>43476</v>
      </c>
      <c r="L6" s="12" t="str" cm="1">
        <f t="array" ref="L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" spans="1:12" x14ac:dyDescent="0.3">
      <c r="A7" s="12" t="s">
        <v>130</v>
      </c>
      <c r="B7" s="43" t="s">
        <v>900</v>
      </c>
      <c r="C7" s="13">
        <f t="shared" si="0"/>
        <v>43476</v>
      </c>
      <c r="D7" s="13" t="str">
        <f>IF(AND(fiche_bonification[[#This Row],[fiche_date_fin]]="",fiche_bonification[[#This Row],[bonification_date_fin]]=""),"",MIN(I7,L7))</f>
        <v/>
      </c>
      <c r="E7" s="13">
        <v>46022</v>
      </c>
      <c r="F7" s="13">
        <v>46387</v>
      </c>
      <c r="G7" s="12">
        <f>_xlfn.MAXIFS(fiche_version[index_version],fiche_version[code],fiche_bonification[[#This Row],[code_fiche]])</f>
        <v>45.3</v>
      </c>
      <c r="H7" s="13">
        <f>_xlfn.MINIFS(fiche_version[date_debut],fiche_version[code],fiche_bonification[[#This Row],[code_fiche]])</f>
        <v>42005</v>
      </c>
      <c r="I7" s="13" t="str" cm="1">
        <f t="array" ref="I7">INDEX(fiche_version[date_fin],MATCH(1,(fiche_version[index_version]=fiche_bonification[[#This Row],[fiche_version]]) * (fiche_version[code]=fiche_bonification[[#This Row],[code_fiche]]),0),1)</f>
        <v/>
      </c>
      <c r="J7" s="12">
        <f>_xlfn.MAXIFS(bonification_version[index_version],bonification_version[code],fiche_bonification[[#This Row],[code_bonification]])</f>
        <v>52.1</v>
      </c>
      <c r="K7" s="13">
        <f>_xlfn.MINIFS(bonification_version[date_debut],bonification_version[code],fiche_bonification[[#This Row],[code_bonification]])</f>
        <v>43476</v>
      </c>
      <c r="L7" s="12" t="str" cm="1">
        <f t="array" ref="L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" spans="1:12" x14ac:dyDescent="0.3">
      <c r="A8" s="12" t="s">
        <v>135</v>
      </c>
      <c r="B8" s="43" t="s">
        <v>900</v>
      </c>
      <c r="C8" s="13">
        <f t="shared" si="0"/>
        <v>43476</v>
      </c>
      <c r="D8" s="13" t="str">
        <f>IF(AND(fiche_bonification[[#This Row],[fiche_date_fin]]="",fiche_bonification[[#This Row],[bonification_date_fin]]=""),"",MIN(I8,L8))</f>
        <v/>
      </c>
      <c r="E8" s="13">
        <v>46022</v>
      </c>
      <c r="F8" s="13">
        <v>46387</v>
      </c>
      <c r="G8" s="12">
        <f>_xlfn.MAXIFS(fiche_version[index_version],fiche_version[code],fiche_bonification[[#This Row],[code_fiche]])</f>
        <v>51.5</v>
      </c>
      <c r="H8" s="13">
        <f>_xlfn.MINIFS(fiche_version[date_debut],fiche_version[code],fiche_bonification[[#This Row],[code_fiche]])</f>
        <v>42005</v>
      </c>
      <c r="I8" s="13" t="str" cm="1">
        <f t="array" ref="I8">INDEX(fiche_version[date_fin],MATCH(1,(fiche_version[index_version]=fiche_bonification[[#This Row],[fiche_version]]) * (fiche_version[code]=fiche_bonification[[#This Row],[code_fiche]]),0),1)</f>
        <v/>
      </c>
      <c r="J8" s="12">
        <f>_xlfn.MAXIFS(bonification_version[index_version],bonification_version[code],fiche_bonification[[#This Row],[code_bonification]])</f>
        <v>52.1</v>
      </c>
      <c r="K8" s="13">
        <f>_xlfn.MINIFS(bonification_version[date_debut],bonification_version[code],fiche_bonification[[#This Row],[code_bonification]])</f>
        <v>43476</v>
      </c>
      <c r="L8" s="12" t="str" cm="1">
        <f t="array" ref="L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" spans="1:12" x14ac:dyDescent="0.3">
      <c r="A9" s="12" t="s">
        <v>143</v>
      </c>
      <c r="B9" s="43" t="s">
        <v>900</v>
      </c>
      <c r="C9" s="13">
        <f t="shared" si="0"/>
        <v>43476</v>
      </c>
      <c r="D9" s="13" t="str">
        <f>IF(AND(fiche_bonification[[#This Row],[fiche_date_fin]]="",fiche_bonification[[#This Row],[bonification_date_fin]]=""),"",MIN(I9,L9))</f>
        <v/>
      </c>
      <c r="E9" s="13">
        <v>44377</v>
      </c>
      <c r="F9" s="13">
        <v>44561</v>
      </c>
      <c r="G9" s="12">
        <f>_xlfn.MAXIFS(fiche_version[index_version],fiche_version[code],fiche_bonification[[#This Row],[code_fiche]])</f>
        <v>35.200000000000003</v>
      </c>
      <c r="H9" s="13">
        <f>_xlfn.MINIFS(fiche_version[date_debut],fiche_version[code],fiche_bonification[[#This Row],[code_fiche]])</f>
        <v>42005</v>
      </c>
      <c r="I9" s="13" t="str" cm="1">
        <f t="array" ref="I9">INDEX(fiche_version[date_fin],MATCH(1,(fiche_version[index_version]=fiche_bonification[[#This Row],[fiche_version]]) * (fiche_version[code]=fiche_bonification[[#This Row],[code_fiche]]),0),1)</f>
        <v/>
      </c>
      <c r="J9" s="12">
        <f>_xlfn.MAXIFS(bonification_version[index_version],bonification_version[code],fiche_bonification[[#This Row],[code_bonification]])</f>
        <v>52.1</v>
      </c>
      <c r="K9" s="13">
        <f>_xlfn.MINIFS(bonification_version[date_debut],bonification_version[code],fiche_bonification[[#This Row],[code_bonification]])</f>
        <v>43476</v>
      </c>
      <c r="L9" s="12" t="str" cm="1">
        <f t="array" ref="L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" spans="1:12" x14ac:dyDescent="0.3">
      <c r="A10" s="12" t="s">
        <v>145</v>
      </c>
      <c r="B10" s="43" t="s">
        <v>900</v>
      </c>
      <c r="C10" s="13">
        <f t="shared" si="0"/>
        <v>43476</v>
      </c>
      <c r="D10" s="13" t="str">
        <f>IF(AND(fiche_bonification[[#This Row],[fiche_date_fin]]="",fiche_bonification[[#This Row],[bonification_date_fin]]=""),"",MIN(I10,L10))</f>
        <v/>
      </c>
      <c r="E10" s="13">
        <v>46022</v>
      </c>
      <c r="F10" s="13">
        <v>46387</v>
      </c>
      <c r="G10" s="12">
        <f>_xlfn.MAXIFS(fiche_version[index_version],fiche_version[code],fiche_bonification[[#This Row],[code_fiche]])</f>
        <v>50.4</v>
      </c>
      <c r="H10" s="13">
        <f>_xlfn.MINIFS(fiche_version[date_debut],fiche_version[code],fiche_bonification[[#This Row],[code_fiche]])</f>
        <v>42956</v>
      </c>
      <c r="I10" s="13" t="str" cm="1">
        <f t="array" ref="I10">INDEX(fiche_version[date_fin],MATCH(1,(fiche_version[index_version]=fiche_bonification[[#This Row],[fiche_version]]) * (fiche_version[code]=fiche_bonification[[#This Row],[code_fiche]]),0),1)</f>
        <v/>
      </c>
      <c r="J10" s="12">
        <f>_xlfn.MAXIFS(bonification_version[index_version],bonification_version[code],fiche_bonification[[#This Row],[code_bonification]])</f>
        <v>52.1</v>
      </c>
      <c r="K10" s="13">
        <f>_xlfn.MINIFS(bonification_version[date_debut],bonification_version[code],fiche_bonification[[#This Row],[code_bonification]])</f>
        <v>43476</v>
      </c>
      <c r="L10" s="12" t="str" cm="1">
        <f t="array" ref="L1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" spans="1:12" x14ac:dyDescent="0.3">
      <c r="A11" s="12" t="s">
        <v>150</v>
      </c>
      <c r="B11" s="43" t="s">
        <v>900</v>
      </c>
      <c r="C11" s="13">
        <f t="shared" si="0"/>
        <v>43626</v>
      </c>
      <c r="D11" s="13" t="str">
        <f>IF(AND(fiche_bonification[[#This Row],[fiche_date_fin]]="",fiche_bonification[[#This Row],[bonification_date_fin]]=""),"",MIN(I11,L11))</f>
        <v/>
      </c>
      <c r="E11" s="13">
        <v>46022</v>
      </c>
      <c r="F11" s="13">
        <v>46387</v>
      </c>
      <c r="G11" s="12">
        <f>_xlfn.MAXIFS(fiche_version[index_version],fiche_version[code],fiche_bonification[[#This Row],[code_fiche]])</f>
        <v>38.200000000000003</v>
      </c>
      <c r="H11" s="13">
        <f>_xlfn.MINIFS(fiche_version[date_debut],fiche_version[code],fiche_bonification[[#This Row],[code_fiche]])</f>
        <v>43626</v>
      </c>
      <c r="I11" s="13" t="str" cm="1">
        <f t="array" ref="I11">INDEX(fiche_version[date_fin],MATCH(1,(fiche_version[index_version]=fiche_bonification[[#This Row],[fiche_version]]) * (fiche_version[code]=fiche_bonification[[#This Row],[code_fiche]]),0),1)</f>
        <v/>
      </c>
      <c r="J11" s="12">
        <f>_xlfn.MAXIFS(bonification_version[index_version],bonification_version[code],fiche_bonification[[#This Row],[code_bonification]])</f>
        <v>52.1</v>
      </c>
      <c r="K11" s="13">
        <f>_xlfn.MINIFS(bonification_version[date_debut],bonification_version[code],fiche_bonification[[#This Row],[code_bonification]])</f>
        <v>43476</v>
      </c>
      <c r="L11" s="12" t="str" cm="1">
        <f t="array" ref="L1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" spans="1:12" x14ac:dyDescent="0.3">
      <c r="A12" s="12" t="s">
        <v>692</v>
      </c>
      <c r="B12" s="43" t="s">
        <v>900</v>
      </c>
      <c r="C12" s="13">
        <f t="shared" si="0"/>
        <v>45292</v>
      </c>
      <c r="D12" s="13">
        <f>IF(AND(fiche_bonification[[#This Row],[fiche_date_fin]]="",fiche_bonification[[#This Row],[bonification_date_fin]]=""),"",MIN(I12,L12))</f>
        <v>46934</v>
      </c>
      <c r="E12" s="13">
        <v>46022</v>
      </c>
      <c r="F12" s="13">
        <v>46387</v>
      </c>
      <c r="G12" s="12">
        <f>_xlfn.MAXIFS(fiche_version[index_version],fiche_version[code],fiche_bonification[[#This Row],[code_fiche]])</f>
        <v>55.1</v>
      </c>
      <c r="H12" s="13">
        <f>_xlfn.MINIFS(fiche_version[date_debut],fiche_version[code],fiche_bonification[[#This Row],[code_fiche]])</f>
        <v>45292</v>
      </c>
      <c r="I12" s="13" cm="1">
        <f t="array" ref="I12">INDEX(fiche_version[date_fin],MATCH(1,(fiche_version[index_version]=fiche_bonification[[#This Row],[fiche_version]]) * (fiche_version[code]=fiche_bonification[[#This Row],[code_fiche]]),0),1)</f>
        <v>46934</v>
      </c>
      <c r="J12" s="12">
        <f>_xlfn.MAXIFS(bonification_version[index_version],bonification_version[code],fiche_bonification[[#This Row],[code_bonification]])</f>
        <v>52.1</v>
      </c>
      <c r="K12" s="13">
        <f>_xlfn.MINIFS(bonification_version[date_debut],bonification_version[code],fiche_bonification[[#This Row],[code_bonification]])</f>
        <v>43476</v>
      </c>
      <c r="L12" s="12" t="str" cm="1">
        <f t="array" ref="L1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" spans="1:12" s="1" customFormat="1" x14ac:dyDescent="0.3">
      <c r="A13" s="12" t="s">
        <v>693</v>
      </c>
      <c r="B13" s="43" t="s">
        <v>900</v>
      </c>
      <c r="C13" s="13">
        <f t="shared" si="0"/>
        <v>45292</v>
      </c>
      <c r="D13" s="13">
        <f>IF(AND(fiche_bonification[[#This Row],[fiche_date_fin]]="",fiche_bonification[[#This Row],[bonification_date_fin]]=""),"",MIN(I13,L13))</f>
        <v>46934</v>
      </c>
      <c r="E13" s="13">
        <v>46022</v>
      </c>
      <c r="F13" s="13">
        <v>46387</v>
      </c>
      <c r="G13" s="12">
        <f>_xlfn.MAXIFS(fiche_version[index_version],fiche_version[code],fiche_bonification[[#This Row],[code_fiche]])</f>
        <v>55.1</v>
      </c>
      <c r="H13" s="13">
        <f>_xlfn.MINIFS(fiche_version[date_debut],fiche_version[code],fiche_bonification[[#This Row],[code_fiche]])</f>
        <v>45292</v>
      </c>
      <c r="I13" s="13" cm="1">
        <f t="array" ref="I13">INDEX(fiche_version[date_fin],MATCH(1,(fiche_version[index_version]=fiche_bonification[[#This Row],[fiche_version]]) * (fiche_version[code]=fiche_bonification[[#This Row],[code_fiche]]),0),1)</f>
        <v>46934</v>
      </c>
      <c r="J13" s="12">
        <f>_xlfn.MAXIFS(bonification_version[index_version],bonification_version[code],fiche_bonification[[#This Row],[code_bonification]])</f>
        <v>52.1</v>
      </c>
      <c r="K13" s="13">
        <f>_xlfn.MINIFS(bonification_version[date_debut],bonification_version[code],fiche_bonification[[#This Row],[code_bonification]])</f>
        <v>43476</v>
      </c>
      <c r="L13" s="12" t="str" cm="1">
        <f t="array" ref="L1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4" spans="1:12" s="1" customFormat="1" x14ac:dyDescent="0.3">
      <c r="A14" s="12" t="s">
        <v>63</v>
      </c>
      <c r="B14" s="43" t="s">
        <v>899</v>
      </c>
      <c r="C14" s="13">
        <f t="shared" si="0"/>
        <v>43476</v>
      </c>
      <c r="D14" s="13">
        <f>IF(AND(fiche_bonification[[#This Row],[fiche_date_fin]]="",fiche_bonification[[#This Row],[bonification_date_fin]]=""),"",MIN(I14,L14))</f>
        <v>46507</v>
      </c>
      <c r="E14" s="13">
        <v>44074</v>
      </c>
      <c r="F14" s="13">
        <v>44834</v>
      </c>
      <c r="G14" s="12">
        <f>_xlfn.MAXIFS(fiche_version[index_version],fiche_version[code],fiche_bonification[[#This Row],[code_fiche]])</f>
        <v>54.5</v>
      </c>
      <c r="H14" s="13">
        <f>_xlfn.MINIFS(fiche_version[date_debut],fiche_version[code],fiche_bonification[[#This Row],[code_fiche]])</f>
        <v>42005</v>
      </c>
      <c r="I14" s="13" cm="1">
        <f t="array" ref="I14">INDEX(fiche_version[date_fin],MATCH(1,(fiche_version[index_version]=fiche_bonification[[#This Row],[fiche_version]]) * (fiche_version[code]=fiche_bonification[[#This Row],[code_fiche]]),0),1)</f>
        <v>46507</v>
      </c>
      <c r="J14" s="12">
        <f>_xlfn.MAXIFS(bonification_version[index_version],bonification_version[code],fiche_bonification[[#This Row],[code_bonification]])</f>
        <v>37.1</v>
      </c>
      <c r="K14" s="13">
        <f>_xlfn.MINIFS(bonification_version[date_debut],bonification_version[code],fiche_bonification[[#This Row],[code_bonification]])</f>
        <v>43476</v>
      </c>
      <c r="L14" s="12" t="str" cm="1">
        <f t="array" ref="L1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5" spans="1:12" x14ac:dyDescent="0.3">
      <c r="A15" s="12" t="s">
        <v>67</v>
      </c>
      <c r="B15" s="43" t="s">
        <v>899</v>
      </c>
      <c r="C15" s="13">
        <f t="shared" si="0"/>
        <v>43476</v>
      </c>
      <c r="D15" s="13" t="str">
        <f>IF(AND(fiche_bonification[[#This Row],[fiche_date_fin]]="",fiche_bonification[[#This Row],[bonification_date_fin]]=""),"",MIN(I15,L15))</f>
        <v/>
      </c>
      <c r="E15" s="13">
        <v>44074</v>
      </c>
      <c r="F15" s="13">
        <v>44834</v>
      </c>
      <c r="G15" s="12">
        <f>_xlfn.MAXIFS(fiche_version[index_version],fiche_version[code],fiche_bonification[[#This Row],[code_fiche]])</f>
        <v>39.5</v>
      </c>
      <c r="H15" s="13">
        <f>_xlfn.MINIFS(fiche_version[date_debut],fiche_version[code],fiche_bonification[[#This Row],[code_fiche]])</f>
        <v>42005</v>
      </c>
      <c r="I15" s="13" t="str" cm="1">
        <f t="array" ref="I15">INDEX(fiche_version[date_fin],MATCH(1,(fiche_version[index_version]=fiche_bonification[[#This Row],[fiche_version]]) * (fiche_version[code]=fiche_bonification[[#This Row],[code_fiche]]),0),1)</f>
        <v/>
      </c>
      <c r="J15" s="12">
        <f>_xlfn.MAXIFS(bonification_version[index_version],bonification_version[code],fiche_bonification[[#This Row],[code_bonification]])</f>
        <v>37.1</v>
      </c>
      <c r="K15" s="13">
        <f>_xlfn.MINIFS(bonification_version[date_debut],bonification_version[code],fiche_bonification[[#This Row],[code_bonification]])</f>
        <v>43476</v>
      </c>
      <c r="L15" s="12" t="str" cm="1">
        <f t="array" ref="L1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6" spans="1:12" x14ac:dyDescent="0.3">
      <c r="A16" s="12" t="s">
        <v>715</v>
      </c>
      <c r="B16" s="43" t="s">
        <v>904</v>
      </c>
      <c r="C16" s="13">
        <f t="shared" si="0"/>
        <v>45260</v>
      </c>
      <c r="D16" s="13">
        <f>IF(AND(fiche_bonification[[#This Row],[fiche_date_fin]]="",fiche_bonification[[#This Row],[bonification_date_fin]]=""),"",MIN(I16,L16))</f>
        <v>46387</v>
      </c>
      <c r="E16" s="13">
        <v>45657</v>
      </c>
      <c r="F16" s="13"/>
      <c r="G16" s="12">
        <f>_xlfn.MAXIFS(fiche_version[index_version],fiche_version[code],fiche_bonification[[#This Row],[code_fiche]])</f>
        <v>56.1</v>
      </c>
      <c r="H16" s="13">
        <f>_xlfn.MINIFS(fiche_version[date_debut],fiche_version[code],fiche_bonification[[#This Row],[code_fiche]])</f>
        <v>45260</v>
      </c>
      <c r="I16" s="13" cm="1">
        <f t="array" ref="I16">INDEX(fiche_version[date_fin],MATCH(1,(fiche_version[index_version]=fiche_bonification[[#This Row],[fiche_version]]) * (fiche_version[code]=fiche_bonification[[#This Row],[code_fiche]]),0),1)</f>
        <v>46387</v>
      </c>
      <c r="J16" s="12">
        <f>_xlfn.MAXIFS(bonification_version[index_version],bonification_version[code],fiche_bonification[[#This Row],[code_bonification]])</f>
        <v>53.1</v>
      </c>
      <c r="K16" s="13">
        <f>_xlfn.MINIFS(bonification_version[date_debut],bonification_version[code],fiche_bonification[[#This Row],[code_bonification]])</f>
        <v>45260</v>
      </c>
      <c r="L16" s="12" t="str" cm="1">
        <f t="array" ref="L1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7" spans="1:12" x14ac:dyDescent="0.3">
      <c r="A17" s="12" t="s">
        <v>717</v>
      </c>
      <c r="B17" s="43" t="s">
        <v>903</v>
      </c>
      <c r="C17" s="13">
        <f t="shared" si="0"/>
        <v>45292</v>
      </c>
      <c r="D17" s="13">
        <f>IF(AND(fiche_bonification[[#This Row],[fiche_date_fin]]="",fiche_bonification[[#This Row],[bonification_date_fin]]=""),"",MIN(I17,L17))</f>
        <v>47118</v>
      </c>
      <c r="E17" s="13">
        <v>46022</v>
      </c>
      <c r="F17" s="13">
        <v>46387</v>
      </c>
      <c r="G17" s="12">
        <f>_xlfn.MAXIFS(fiche_version[index_version],fiche_version[code],fiche_bonification[[#This Row],[code_fiche]])</f>
        <v>57.1</v>
      </c>
      <c r="H17" s="13">
        <f>_xlfn.MINIFS(fiche_version[date_debut],fiche_version[code],fiche_bonification[[#This Row],[code_fiche]])</f>
        <v>45292</v>
      </c>
      <c r="I17" s="13" cm="1">
        <f t="array" ref="I17">INDEX(fiche_version[date_fin],MATCH(1,(fiche_version[index_version]=fiche_bonification[[#This Row],[fiche_version]]) * (fiche_version[code]=fiche_bonification[[#This Row],[code_fiche]]),0),1)</f>
        <v>47118</v>
      </c>
      <c r="J17" s="12">
        <f>_xlfn.MAXIFS(bonification_version[index_version],bonification_version[code],fiche_bonification[[#This Row],[code_bonification]])</f>
        <v>54.1</v>
      </c>
      <c r="K17" s="13">
        <f>_xlfn.MINIFS(bonification_version[date_debut],bonification_version[code],fiche_bonification[[#This Row],[code_bonification]])</f>
        <v>45289</v>
      </c>
      <c r="L17" s="12" t="str" cm="1">
        <f t="array" ref="L1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8" spans="1:12" x14ac:dyDescent="0.3">
      <c r="A18" s="12" t="s">
        <v>718</v>
      </c>
      <c r="B18" s="43" t="s">
        <v>903</v>
      </c>
      <c r="C18" s="13">
        <f t="shared" si="0"/>
        <v>45292</v>
      </c>
      <c r="D18" s="13">
        <f>IF(AND(fiche_bonification[[#This Row],[fiche_date_fin]]="",fiche_bonification[[#This Row],[bonification_date_fin]]=""),"",MIN(I18,L18))</f>
        <v>47118</v>
      </c>
      <c r="E18" s="13">
        <v>46022</v>
      </c>
      <c r="F18" s="13">
        <v>46387</v>
      </c>
      <c r="G18" s="12">
        <f>_xlfn.MAXIFS(fiche_version[index_version],fiche_version[code],fiche_bonification[[#This Row],[code_fiche]])</f>
        <v>57.1</v>
      </c>
      <c r="H18" s="13">
        <f>_xlfn.MINIFS(fiche_version[date_debut],fiche_version[code],fiche_bonification[[#This Row],[code_fiche]])</f>
        <v>45292</v>
      </c>
      <c r="I18" s="13" cm="1">
        <f t="array" ref="I18">INDEX(fiche_version[date_fin],MATCH(1,(fiche_version[index_version]=fiche_bonification[[#This Row],[fiche_version]]) * (fiche_version[code]=fiche_bonification[[#This Row],[code_fiche]]),0),1)</f>
        <v>47118</v>
      </c>
      <c r="J18" s="12">
        <f>_xlfn.MAXIFS(bonification_version[index_version],bonification_version[code],fiche_bonification[[#This Row],[code_bonification]])</f>
        <v>54.1</v>
      </c>
      <c r="K18" s="13">
        <f>_xlfn.MINIFS(bonification_version[date_debut],bonification_version[code],fiche_bonification[[#This Row],[code_bonification]])</f>
        <v>45289</v>
      </c>
      <c r="L18" s="12" t="str" cm="1">
        <f t="array" ref="L1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9" spans="1:12" x14ac:dyDescent="0.3">
      <c r="A19" s="12" t="s">
        <v>130</v>
      </c>
      <c r="B19" s="12" t="s">
        <v>19</v>
      </c>
      <c r="C19" s="13">
        <f t="shared" si="0"/>
        <v>42795</v>
      </c>
      <c r="D19" s="13" t="str">
        <f>IF(AND(fiche_bonification[[#This Row],[fiche_date_fin]]="",fiche_bonification[[#This Row],[bonification_date_fin]]=""),"",MIN(I19,L19))</f>
        <v/>
      </c>
      <c r="E19" s="13">
        <v>46022</v>
      </c>
      <c r="F19" s="13">
        <v>46387</v>
      </c>
      <c r="G19" s="12">
        <f>_xlfn.MAXIFS(fiche_version[index_version],fiche_version[code],fiche_bonification[[#This Row],[code_fiche]])</f>
        <v>45.3</v>
      </c>
      <c r="H19" s="13">
        <f>_xlfn.MINIFS(fiche_version[date_debut],fiche_version[code],fiche_bonification[[#This Row],[code_fiche]])</f>
        <v>42005</v>
      </c>
      <c r="I19" s="13" t="str" cm="1">
        <f t="array" ref="I19">INDEX(fiche_version[date_fin],MATCH(1,(fiche_version[index_version]=fiche_bonification[[#This Row],[fiche_version]]) * (fiche_version[code]=fiche_bonification[[#This Row],[code_fiche]]),0),1)</f>
        <v/>
      </c>
      <c r="J19" s="12">
        <f>_xlfn.MAXIFS(bonification_version[index_version],bonification_version[code],fiche_bonification[[#This Row],[code_bonification]])</f>
        <v>50.2</v>
      </c>
      <c r="K19" s="13">
        <f>_xlfn.MINIFS(bonification_version[date_debut],bonification_version[code],fiche_bonification[[#This Row],[code_bonification]])</f>
        <v>42795</v>
      </c>
      <c r="L19" s="12" t="str" cm="1">
        <f t="array" ref="L1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0" spans="1:12" x14ac:dyDescent="0.3">
      <c r="A20" s="12" t="s">
        <v>140</v>
      </c>
      <c r="B20" s="12" t="s">
        <v>19</v>
      </c>
      <c r="C20" s="13">
        <f t="shared" si="0"/>
        <v>42795</v>
      </c>
      <c r="D20" s="13" t="str">
        <f>IF(AND(fiche_bonification[[#This Row],[fiche_date_fin]]="",fiche_bonification[[#This Row],[bonification_date_fin]]=""),"",MIN(I20,L20))</f>
        <v/>
      </c>
      <c r="E20" s="13">
        <v>46022</v>
      </c>
      <c r="F20" s="13">
        <v>46387</v>
      </c>
      <c r="G20" s="12">
        <f>_xlfn.MAXIFS(fiche_version[index_version],fiche_version[code],fiche_bonification[[#This Row],[code_fiche]])</f>
        <v>14.1</v>
      </c>
      <c r="H20" s="13">
        <f>_xlfn.MINIFS(fiche_version[date_debut],fiche_version[code],fiche_bonification[[#This Row],[code_fiche]])</f>
        <v>42005</v>
      </c>
      <c r="I20" s="13" t="str" cm="1">
        <f t="array" ref="I20">INDEX(fiche_version[date_fin],MATCH(1,(fiche_version[index_version]=fiche_bonification[[#This Row],[fiche_version]]) * (fiche_version[code]=fiche_bonification[[#This Row],[code_fiche]]),0),1)</f>
        <v/>
      </c>
      <c r="J20" s="12">
        <f>_xlfn.MAXIFS(bonification_version[index_version],bonification_version[code],fiche_bonification[[#This Row],[code_bonification]])</f>
        <v>50.2</v>
      </c>
      <c r="K20" s="13">
        <f>_xlfn.MINIFS(bonification_version[date_debut],bonification_version[code],fiche_bonification[[#This Row],[code_bonification]])</f>
        <v>42795</v>
      </c>
      <c r="L20" s="12" t="str" cm="1">
        <f t="array" ref="L2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1" spans="1:12" x14ac:dyDescent="0.3">
      <c r="A21" s="12" t="s">
        <v>153</v>
      </c>
      <c r="B21" s="12" t="s">
        <v>19</v>
      </c>
      <c r="C21" s="13">
        <f t="shared" si="0"/>
        <v>43971</v>
      </c>
      <c r="D21" s="13" t="str">
        <f>IF(AND(fiche_bonification[[#This Row],[fiche_date_fin]]="",fiche_bonification[[#This Row],[bonification_date_fin]]=""),"",MIN(I21,L21))</f>
        <v/>
      </c>
      <c r="E21" s="13">
        <v>46022</v>
      </c>
      <c r="F21" s="13">
        <v>46387</v>
      </c>
      <c r="G21" s="12">
        <f>_xlfn.MAXIFS(fiche_version[index_version],fiche_version[code],fiche_bonification[[#This Row],[code_fiche]])</f>
        <v>34.1</v>
      </c>
      <c r="H21" s="13">
        <f>_xlfn.MINIFS(fiche_version[date_debut],fiche_version[code],fiche_bonification[[#This Row],[code_fiche]])</f>
        <v>43971</v>
      </c>
      <c r="I21" s="13" t="str" cm="1">
        <f t="array" ref="I21">INDEX(fiche_version[date_fin],MATCH(1,(fiche_version[index_version]=fiche_bonification[[#This Row],[fiche_version]]) * (fiche_version[code]=fiche_bonification[[#This Row],[code_fiche]]),0),1)</f>
        <v/>
      </c>
      <c r="J21" s="12">
        <f>_xlfn.MAXIFS(bonification_version[index_version],bonification_version[code],fiche_bonification[[#This Row],[code_bonification]])</f>
        <v>50.2</v>
      </c>
      <c r="K21" s="13">
        <f>_xlfn.MINIFS(bonification_version[date_debut],bonification_version[code],fiche_bonification[[#This Row],[code_bonification]])</f>
        <v>42795</v>
      </c>
      <c r="L21" s="12" t="str" cm="1">
        <f t="array" ref="L2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2" spans="1:12" x14ac:dyDescent="0.3">
      <c r="A22" s="12" t="s">
        <v>154</v>
      </c>
      <c r="B22" s="12" t="s">
        <v>19</v>
      </c>
      <c r="C22" s="13">
        <f t="shared" si="0"/>
        <v>44408</v>
      </c>
      <c r="D22" s="13" t="str">
        <f>IF(AND(fiche_bonification[[#This Row],[fiche_date_fin]]="",fiche_bonification[[#This Row],[bonification_date_fin]]=""),"",MIN(I22,L22))</f>
        <v/>
      </c>
      <c r="E22" s="13">
        <v>46022</v>
      </c>
      <c r="F22" s="13">
        <v>46387</v>
      </c>
      <c r="G22" s="12">
        <f>_xlfn.MAXIFS(fiche_version[index_version],fiche_version[code],fiche_bonification[[#This Row],[code_fiche]])</f>
        <v>38.1</v>
      </c>
      <c r="H22" s="13">
        <f>_xlfn.MINIFS(fiche_version[date_debut],fiche_version[code],fiche_bonification[[#This Row],[code_fiche]])</f>
        <v>44408</v>
      </c>
      <c r="I22" s="13" t="str" cm="1">
        <f t="array" ref="I22">INDEX(fiche_version[date_fin],MATCH(1,(fiche_version[index_version]=fiche_bonification[[#This Row],[fiche_version]]) * (fiche_version[code]=fiche_bonification[[#This Row],[code_fiche]]),0),1)</f>
        <v/>
      </c>
      <c r="J22" s="12">
        <f>_xlfn.MAXIFS(bonification_version[index_version],bonification_version[code],fiche_bonification[[#This Row],[code_bonification]])</f>
        <v>50.2</v>
      </c>
      <c r="K22" s="13">
        <f>_xlfn.MINIFS(bonification_version[date_debut],bonification_version[code],fiche_bonification[[#This Row],[code_bonification]])</f>
        <v>42795</v>
      </c>
      <c r="L22" s="12" t="str" cm="1">
        <f t="array" ref="L2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3" spans="1:12" x14ac:dyDescent="0.3">
      <c r="A23" s="12" t="s">
        <v>193</v>
      </c>
      <c r="B23" s="12" t="s">
        <v>19</v>
      </c>
      <c r="C23" s="13">
        <f t="shared" si="0"/>
        <v>42795</v>
      </c>
      <c r="D23" s="13" t="str">
        <f>IF(AND(fiche_bonification[[#This Row],[fiche_date_fin]]="",fiche_bonification[[#This Row],[bonification_date_fin]]=""),"",MIN(I23,L23))</f>
        <v/>
      </c>
      <c r="E23" s="13">
        <v>46022</v>
      </c>
      <c r="F23" s="13">
        <v>46387</v>
      </c>
      <c r="G23" s="12">
        <f>_xlfn.MAXIFS(fiche_version[index_version],fiche_version[code],fiche_bonification[[#This Row],[code_fiche]])</f>
        <v>28.2</v>
      </c>
      <c r="H23" s="13">
        <f>_xlfn.MINIFS(fiche_version[date_debut],fiche_version[code],fiche_bonification[[#This Row],[code_fiche]])</f>
        <v>42005</v>
      </c>
      <c r="I23" s="13" t="str" cm="1">
        <f t="array" ref="I23">INDEX(fiche_version[date_fin],MATCH(1,(fiche_version[index_version]=fiche_bonification[[#This Row],[fiche_version]]) * (fiche_version[code]=fiche_bonification[[#This Row],[code_fiche]]),0),1)</f>
        <v/>
      </c>
      <c r="J23" s="12">
        <f>_xlfn.MAXIFS(bonification_version[index_version],bonification_version[code],fiche_bonification[[#This Row],[code_bonification]])</f>
        <v>50.2</v>
      </c>
      <c r="K23" s="13">
        <f>_xlfn.MINIFS(bonification_version[date_debut],bonification_version[code],fiche_bonification[[#This Row],[code_bonification]])</f>
        <v>42795</v>
      </c>
      <c r="L23" s="12" t="str" cm="1">
        <f t="array" ref="L2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4" spans="1:12" x14ac:dyDescent="0.3">
      <c r="A24" s="12" t="s">
        <v>203</v>
      </c>
      <c r="B24" s="12" t="s">
        <v>19</v>
      </c>
      <c r="C24" s="13">
        <f t="shared" si="0"/>
        <v>42795</v>
      </c>
      <c r="D24" s="13" t="str">
        <f>IF(AND(fiche_bonification[[#This Row],[fiche_date_fin]]="",fiche_bonification[[#This Row],[bonification_date_fin]]=""),"",MIN(I24,L24))</f>
        <v/>
      </c>
      <c r="E24" s="13">
        <v>46022</v>
      </c>
      <c r="F24" s="13">
        <v>46387</v>
      </c>
      <c r="G24" s="12">
        <f>_xlfn.MAXIFS(fiche_version[index_version],fiche_version[code],fiche_bonification[[#This Row],[code_fiche]])</f>
        <v>54.4</v>
      </c>
      <c r="H24" s="13">
        <f>_xlfn.MINIFS(fiche_version[date_debut],fiche_version[code],fiche_bonification[[#This Row],[code_fiche]])</f>
        <v>42005</v>
      </c>
      <c r="I24" s="13" t="str" cm="1">
        <f t="array" ref="I24">INDEX(fiche_version[date_fin],MATCH(1,(fiche_version[index_version]=fiche_bonification[[#This Row],[fiche_version]]) * (fiche_version[code]=fiche_bonification[[#This Row],[code_fiche]]),0),1)</f>
        <v/>
      </c>
      <c r="J24" s="12">
        <f>_xlfn.MAXIFS(bonification_version[index_version],bonification_version[code],fiche_bonification[[#This Row],[code_bonification]])</f>
        <v>50.2</v>
      </c>
      <c r="K24" s="13">
        <f>_xlfn.MINIFS(bonification_version[date_debut],bonification_version[code],fiche_bonification[[#This Row],[code_bonification]])</f>
        <v>42795</v>
      </c>
      <c r="L24" s="12" t="str" cm="1">
        <f t="array" ref="L2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5" spans="1:12" s="1" customFormat="1" x14ac:dyDescent="0.3">
      <c r="A25" s="12" t="s">
        <v>214</v>
      </c>
      <c r="B25" s="12" t="s">
        <v>19</v>
      </c>
      <c r="C25" s="13">
        <f t="shared" si="0"/>
        <v>42795</v>
      </c>
      <c r="D25" s="13" t="str">
        <f>IF(AND(fiche_bonification[[#This Row],[fiche_date_fin]]="",fiche_bonification[[#This Row],[bonification_date_fin]]=""),"",MIN(I25,L25))</f>
        <v/>
      </c>
      <c r="E25" s="13">
        <v>46022</v>
      </c>
      <c r="F25" s="13">
        <v>46387</v>
      </c>
      <c r="G25" s="12">
        <f>_xlfn.MAXIFS(fiche_version[index_version],fiche_version[code],fiche_bonification[[#This Row],[code_fiche]])</f>
        <v>45.4</v>
      </c>
      <c r="H25" s="13">
        <f>_xlfn.MINIFS(fiche_version[date_debut],fiche_version[code],fiche_bonification[[#This Row],[code_fiche]])</f>
        <v>42005</v>
      </c>
      <c r="I25" s="13" t="str" cm="1">
        <f t="array" ref="I25">INDEX(fiche_version[date_fin],MATCH(1,(fiche_version[index_version]=fiche_bonification[[#This Row],[fiche_version]]) * (fiche_version[code]=fiche_bonification[[#This Row],[code_fiche]]),0),1)</f>
        <v/>
      </c>
      <c r="J25" s="12">
        <f>_xlfn.MAXIFS(bonification_version[index_version],bonification_version[code],fiche_bonification[[#This Row],[code_bonification]])</f>
        <v>50.2</v>
      </c>
      <c r="K25" s="13">
        <f>_xlfn.MINIFS(bonification_version[date_debut],bonification_version[code],fiche_bonification[[#This Row],[code_bonification]])</f>
        <v>42795</v>
      </c>
      <c r="L25" s="12" t="str" cm="1">
        <f t="array" ref="L2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6" spans="1:12" s="1" customFormat="1" x14ac:dyDescent="0.3">
      <c r="A26" s="12" t="s">
        <v>219</v>
      </c>
      <c r="B26" s="12" t="s">
        <v>19</v>
      </c>
      <c r="C26" s="13">
        <f t="shared" si="0"/>
        <v>42795</v>
      </c>
      <c r="D26" s="13" t="str">
        <f>IF(AND(fiche_bonification[[#This Row],[fiche_date_fin]]="",fiche_bonification[[#This Row],[bonification_date_fin]]=""),"",MIN(I26,L26))</f>
        <v/>
      </c>
      <c r="E26" s="13">
        <v>46022</v>
      </c>
      <c r="F26" s="13">
        <v>46387</v>
      </c>
      <c r="G26" s="12">
        <f>_xlfn.MAXIFS(fiche_version[index_version],fiche_version[code],fiche_bonification[[#This Row],[code_fiche]])</f>
        <v>28.2</v>
      </c>
      <c r="H26" s="13">
        <f>_xlfn.MINIFS(fiche_version[date_debut],fiche_version[code],fiche_bonification[[#This Row],[code_fiche]])</f>
        <v>42005</v>
      </c>
      <c r="I26" s="13" t="str" cm="1">
        <f t="array" ref="I26">INDEX(fiche_version[date_fin],MATCH(1,(fiche_version[index_version]=fiche_bonification[[#This Row],[fiche_version]]) * (fiche_version[code]=fiche_bonification[[#This Row],[code_fiche]]),0),1)</f>
        <v/>
      </c>
      <c r="J26" s="12">
        <f>_xlfn.MAXIFS(bonification_version[index_version],bonification_version[code],fiche_bonification[[#This Row],[code_bonification]])</f>
        <v>50.2</v>
      </c>
      <c r="K26" s="13">
        <f>_xlfn.MINIFS(bonification_version[date_debut],bonification_version[code],fiche_bonification[[#This Row],[code_bonification]])</f>
        <v>42795</v>
      </c>
      <c r="L26" s="12" t="str" cm="1">
        <f t="array" ref="L2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7" spans="1:12" s="1" customFormat="1" x14ac:dyDescent="0.3">
      <c r="A27" s="12" t="s">
        <v>221</v>
      </c>
      <c r="B27" s="12" t="s">
        <v>19</v>
      </c>
      <c r="C27" s="13">
        <f t="shared" si="0"/>
        <v>42795</v>
      </c>
      <c r="D27" s="13" t="str">
        <f>IF(AND(fiche_bonification[[#This Row],[fiche_date_fin]]="",fiche_bonification[[#This Row],[bonification_date_fin]]=""),"",MIN(I27,L27))</f>
        <v/>
      </c>
      <c r="E27" s="13">
        <v>46022</v>
      </c>
      <c r="F27" s="13">
        <v>46387</v>
      </c>
      <c r="G27" s="12">
        <f>_xlfn.MAXIFS(fiche_version[index_version],fiche_version[code],fiche_bonification[[#This Row],[code_fiche]])</f>
        <v>28.2</v>
      </c>
      <c r="H27" s="13">
        <f>_xlfn.MINIFS(fiche_version[date_debut],fiche_version[code],fiche_bonification[[#This Row],[code_fiche]])</f>
        <v>42005</v>
      </c>
      <c r="I27" s="13" t="str" cm="1">
        <f t="array" ref="I27">INDEX(fiche_version[date_fin],MATCH(1,(fiche_version[index_version]=fiche_bonification[[#This Row],[fiche_version]]) * (fiche_version[code]=fiche_bonification[[#This Row],[code_fiche]]),0),1)</f>
        <v/>
      </c>
      <c r="J27" s="12">
        <f>_xlfn.MAXIFS(bonification_version[index_version],bonification_version[code],fiche_bonification[[#This Row],[code_bonification]])</f>
        <v>50.2</v>
      </c>
      <c r="K27" s="13">
        <f>_xlfn.MINIFS(bonification_version[date_debut],bonification_version[code],fiche_bonification[[#This Row],[code_bonification]])</f>
        <v>42795</v>
      </c>
      <c r="L27" s="12" t="str" cm="1">
        <f t="array" ref="L2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8" spans="1:12" s="1" customFormat="1" x14ac:dyDescent="0.3">
      <c r="A28" s="12" t="s">
        <v>232</v>
      </c>
      <c r="B28" s="12" t="s">
        <v>19</v>
      </c>
      <c r="C28" s="13">
        <f t="shared" si="0"/>
        <v>43971</v>
      </c>
      <c r="D28" s="13" t="str">
        <f>IF(AND(fiche_bonification[[#This Row],[fiche_date_fin]]="",fiche_bonification[[#This Row],[bonification_date_fin]]=""),"",MIN(I28,L28))</f>
        <v/>
      </c>
      <c r="E28" s="13">
        <v>46022</v>
      </c>
      <c r="F28" s="13">
        <v>46387</v>
      </c>
      <c r="G28" s="12">
        <f>_xlfn.MAXIFS(fiche_version[index_version],fiche_version[code],fiche_bonification[[#This Row],[code_fiche]])</f>
        <v>50.2</v>
      </c>
      <c r="H28" s="13">
        <f>_xlfn.MINIFS(fiche_version[date_debut],fiche_version[code],fiche_bonification[[#This Row],[code_fiche]])</f>
        <v>43971</v>
      </c>
      <c r="I28" s="13" t="str" cm="1">
        <f t="array" ref="I28">INDEX(fiche_version[date_fin],MATCH(1,(fiche_version[index_version]=fiche_bonification[[#This Row],[fiche_version]]) * (fiche_version[code]=fiche_bonification[[#This Row],[code_fiche]]),0),1)</f>
        <v/>
      </c>
      <c r="J28" s="12">
        <f>_xlfn.MAXIFS(bonification_version[index_version],bonification_version[code],fiche_bonification[[#This Row],[code_bonification]])</f>
        <v>50.2</v>
      </c>
      <c r="K28" s="13">
        <f>_xlfn.MINIFS(bonification_version[date_debut],bonification_version[code],fiche_bonification[[#This Row],[code_bonification]])</f>
        <v>42795</v>
      </c>
      <c r="L28" s="12" t="str" cm="1">
        <f t="array" ref="L2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9" spans="1:12" s="1" customFormat="1" x14ac:dyDescent="0.3">
      <c r="A29" s="12" t="s">
        <v>23</v>
      </c>
      <c r="B29" s="12" t="s">
        <v>17</v>
      </c>
      <c r="C29" s="13">
        <f t="shared" si="0"/>
        <v>42005</v>
      </c>
      <c r="D29" s="13" t="str">
        <f>IF(AND(fiche_bonification[[#This Row],[fiche_date_fin]]="",fiche_bonification[[#This Row],[bonification_date_fin]]=""),"",MIN(I29,L29))</f>
        <v/>
      </c>
      <c r="E29" s="13">
        <v>44561</v>
      </c>
      <c r="F29" s="12"/>
      <c r="G29" s="12">
        <f>_xlfn.MAXIFS(fiche_version[index_version],fiche_version[code],fiche_bonification[[#This Row],[code_fiche]])</f>
        <v>14.1</v>
      </c>
      <c r="H29" s="13">
        <f>_xlfn.MINIFS(fiche_version[date_debut],fiche_version[code],fiche_bonification[[#This Row],[code_fiche]])</f>
        <v>42005</v>
      </c>
      <c r="I29" s="13" t="str" cm="1">
        <f t="array" ref="I29">INDEX(fiche_version[date_fin],MATCH(1,(fiche_version[index_version]=fiche_bonification[[#This Row],[fiche_version]]) * (fiche_version[code]=fiche_bonification[[#This Row],[code_fiche]]),0),1)</f>
        <v/>
      </c>
      <c r="J29" s="12">
        <f>_xlfn.MAXIFS(bonification_version[index_version],bonification_version[code],fiche_bonification[[#This Row],[code_bonification]])</f>
        <v>39.1</v>
      </c>
      <c r="K29" s="13">
        <f>_xlfn.MINIFS(bonification_version[date_debut],bonification_version[code],fiche_bonification[[#This Row],[code_bonification]])</f>
        <v>42005</v>
      </c>
      <c r="L29" s="12" t="str" cm="1">
        <f t="array" ref="L2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0" spans="1:12" s="1" customFormat="1" x14ac:dyDescent="0.3">
      <c r="A30" s="12" t="s">
        <v>25</v>
      </c>
      <c r="B30" s="12" t="s">
        <v>17</v>
      </c>
      <c r="C30" s="13">
        <f t="shared" si="0"/>
        <v>42005</v>
      </c>
      <c r="D30" s="13" t="str">
        <f>IF(AND(fiche_bonification[[#This Row],[fiche_date_fin]]="",fiche_bonification[[#This Row],[bonification_date_fin]]=""),"",MIN(I30,L30))</f>
        <v/>
      </c>
      <c r="E30" s="13">
        <v>44561</v>
      </c>
      <c r="F30" s="12"/>
      <c r="G30" s="12">
        <f>_xlfn.MAXIFS(fiche_version[index_version],fiche_version[code],fiche_bonification[[#This Row],[code_fiche]])</f>
        <v>14.1</v>
      </c>
      <c r="H30" s="13">
        <f>_xlfn.MINIFS(fiche_version[date_debut],fiche_version[code],fiche_bonification[[#This Row],[code_fiche]])</f>
        <v>42005</v>
      </c>
      <c r="I30" s="13" t="str" cm="1">
        <f t="array" ref="I30">INDEX(fiche_version[date_fin],MATCH(1,(fiche_version[index_version]=fiche_bonification[[#This Row],[fiche_version]]) * (fiche_version[code]=fiche_bonification[[#This Row],[code_fiche]]),0),1)</f>
        <v/>
      </c>
      <c r="J30" s="12">
        <f>_xlfn.MAXIFS(bonification_version[index_version],bonification_version[code],fiche_bonification[[#This Row],[code_bonification]])</f>
        <v>39.1</v>
      </c>
      <c r="K30" s="13">
        <f>_xlfn.MINIFS(bonification_version[date_debut],bonification_version[code],fiche_bonification[[#This Row],[code_bonification]])</f>
        <v>42005</v>
      </c>
      <c r="L30" s="12" t="str" cm="1">
        <f t="array" ref="L3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1" spans="1:12" s="1" customFormat="1" x14ac:dyDescent="0.3">
      <c r="A31" s="12" t="s">
        <v>27</v>
      </c>
      <c r="B31" s="12" t="s">
        <v>17</v>
      </c>
      <c r="C31" s="13">
        <f t="shared" si="0"/>
        <v>42005</v>
      </c>
      <c r="D31" s="13" t="str">
        <f>IF(AND(fiche_bonification[[#This Row],[fiche_date_fin]]="",fiche_bonification[[#This Row],[bonification_date_fin]]=""),"",MIN(I31,L31))</f>
        <v/>
      </c>
      <c r="E31" s="13">
        <v>44561</v>
      </c>
      <c r="F31" s="12"/>
      <c r="G31" s="12">
        <f>_xlfn.MAXIFS(fiche_version[index_version],fiche_version[code],fiche_bonification[[#This Row],[code_fiche]])</f>
        <v>14.1</v>
      </c>
      <c r="H31" s="13">
        <f>_xlfn.MINIFS(fiche_version[date_debut],fiche_version[code],fiche_bonification[[#This Row],[code_fiche]])</f>
        <v>42005</v>
      </c>
      <c r="I31" s="13" t="str" cm="1">
        <f t="array" ref="I31">INDEX(fiche_version[date_fin],MATCH(1,(fiche_version[index_version]=fiche_bonification[[#This Row],[fiche_version]]) * (fiche_version[code]=fiche_bonification[[#This Row],[code_fiche]]),0),1)</f>
        <v/>
      </c>
      <c r="J31" s="12">
        <f>_xlfn.MAXIFS(bonification_version[index_version],bonification_version[code],fiche_bonification[[#This Row],[code_bonification]])</f>
        <v>39.1</v>
      </c>
      <c r="K31" s="13">
        <f>_xlfn.MINIFS(bonification_version[date_debut],bonification_version[code],fiche_bonification[[#This Row],[code_bonification]])</f>
        <v>42005</v>
      </c>
      <c r="L31" s="12" t="str" cm="1">
        <f t="array" ref="L3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2" spans="1:12" s="1" customFormat="1" x14ac:dyDescent="0.3">
      <c r="A32" s="12" t="s">
        <v>28</v>
      </c>
      <c r="B32" s="12" t="s">
        <v>17</v>
      </c>
      <c r="C32" s="13">
        <f t="shared" si="0"/>
        <v>43453</v>
      </c>
      <c r="D32" s="13" t="str">
        <f>IF(AND(fiche_bonification[[#This Row],[fiche_date_fin]]="",fiche_bonification[[#This Row],[bonification_date_fin]]=""),"",MIN(I32,L32))</f>
        <v/>
      </c>
      <c r="E32" s="13">
        <v>44561</v>
      </c>
      <c r="F32" s="12"/>
      <c r="G32" s="12">
        <f>_xlfn.MAXIFS(fiche_version[index_version],fiche_version[code],fiche_bonification[[#This Row],[code_fiche]])</f>
        <v>28.1</v>
      </c>
      <c r="H32" s="13">
        <f>_xlfn.MINIFS(fiche_version[date_debut],fiche_version[code],fiche_bonification[[#This Row],[code_fiche]])</f>
        <v>43453</v>
      </c>
      <c r="I32" s="13" t="str" cm="1">
        <f t="array" ref="I32">INDEX(fiche_version[date_fin],MATCH(1,(fiche_version[index_version]=fiche_bonification[[#This Row],[fiche_version]]) * (fiche_version[code]=fiche_bonification[[#This Row],[code_fiche]]),0),1)</f>
        <v/>
      </c>
      <c r="J32" s="12">
        <f>_xlfn.MAXIFS(bonification_version[index_version],bonification_version[code],fiche_bonification[[#This Row],[code_bonification]])</f>
        <v>39.1</v>
      </c>
      <c r="K32" s="13">
        <f>_xlfn.MINIFS(bonification_version[date_debut],bonification_version[code],fiche_bonification[[#This Row],[code_bonification]])</f>
        <v>42005</v>
      </c>
      <c r="L32" s="12" t="str" cm="1">
        <f t="array" ref="L3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3" spans="1:12" s="1" customFormat="1" x14ac:dyDescent="0.3">
      <c r="A33" s="12" t="s">
        <v>768</v>
      </c>
      <c r="B33" s="12" t="s">
        <v>17</v>
      </c>
      <c r="C33" s="13">
        <f t="shared" si="0"/>
        <v>43861</v>
      </c>
      <c r="D33" s="13" t="str">
        <f>IF(AND(fiche_bonification[[#This Row],[fiche_date_fin]]="",fiche_bonification[[#This Row],[bonification_date_fin]]=""),"",MIN(I33,L33))</f>
        <v/>
      </c>
      <c r="E33" s="13">
        <v>44561</v>
      </c>
      <c r="F33" s="12"/>
      <c r="G33" s="12">
        <f>_xlfn.MAXIFS(fiche_version[index_version],fiche_version[code],fiche_bonification[[#This Row],[code_fiche]])</f>
        <v>32.1</v>
      </c>
      <c r="H33" s="13">
        <f>_xlfn.MINIFS(fiche_version[date_debut],fiche_version[code],fiche_bonification[[#This Row],[code_fiche]])</f>
        <v>43861</v>
      </c>
      <c r="I33" s="13" t="str" cm="1">
        <f t="array" ref="I33">INDEX(fiche_version[date_fin],MATCH(1,(fiche_version[index_version]=fiche_bonification[[#This Row],[fiche_version]]) * (fiche_version[code]=fiche_bonification[[#This Row],[code_fiche]]),0),1)</f>
        <v/>
      </c>
      <c r="J33" s="12">
        <f>_xlfn.MAXIFS(bonification_version[index_version],bonification_version[code],fiche_bonification[[#This Row],[code_bonification]])</f>
        <v>39.1</v>
      </c>
      <c r="K33" s="13">
        <f>_xlfn.MINIFS(bonification_version[date_debut],bonification_version[code],fiche_bonification[[#This Row],[code_bonification]])</f>
        <v>42005</v>
      </c>
      <c r="L33" s="12" t="str" cm="1">
        <f t="array" ref="L3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4" spans="1:12" s="1" customFormat="1" x14ac:dyDescent="0.3">
      <c r="A34" s="12" t="s">
        <v>30</v>
      </c>
      <c r="B34" s="12" t="s">
        <v>17</v>
      </c>
      <c r="C34" s="13">
        <f t="shared" si="0"/>
        <v>44408</v>
      </c>
      <c r="D34" s="13" t="str">
        <f>IF(AND(fiche_bonification[[#This Row],[fiche_date_fin]]="",fiche_bonification[[#This Row],[bonification_date_fin]]=""),"",MIN(I34,L34))</f>
        <v/>
      </c>
      <c r="E34" s="13">
        <v>44561</v>
      </c>
      <c r="F34" s="12"/>
      <c r="G34" s="12">
        <f>_xlfn.MAXIFS(fiche_version[index_version],fiche_version[code],fiche_bonification[[#This Row],[code_fiche]])</f>
        <v>38.1</v>
      </c>
      <c r="H34" s="13">
        <f>_xlfn.MINIFS(fiche_version[date_debut],fiche_version[code],fiche_bonification[[#This Row],[code_fiche]])</f>
        <v>44408</v>
      </c>
      <c r="I34" s="13" t="str" cm="1">
        <f t="array" ref="I34">INDEX(fiche_version[date_fin],MATCH(1,(fiche_version[index_version]=fiche_bonification[[#This Row],[fiche_version]]) * (fiche_version[code]=fiche_bonification[[#This Row],[code_fiche]]),0),1)</f>
        <v/>
      </c>
      <c r="J34" s="12">
        <f>_xlfn.MAXIFS(bonification_version[index_version],bonification_version[code],fiche_bonification[[#This Row],[code_bonification]])</f>
        <v>39.1</v>
      </c>
      <c r="K34" s="13">
        <f>_xlfn.MINIFS(bonification_version[date_debut],bonification_version[code],fiche_bonification[[#This Row],[code_bonification]])</f>
        <v>42005</v>
      </c>
      <c r="L34" s="12" t="str" cm="1">
        <f t="array" ref="L3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5" spans="1:12" x14ac:dyDescent="0.3">
      <c r="A35" s="12" t="s">
        <v>32</v>
      </c>
      <c r="B35" s="12" t="s">
        <v>17</v>
      </c>
      <c r="C35" s="13">
        <f t="shared" si="0"/>
        <v>44408</v>
      </c>
      <c r="D35" s="13">
        <f>IF(AND(fiche_bonification[[#This Row],[fiche_date_fin]]="",fiche_bonification[[#This Row],[bonification_date_fin]]=""),"",MIN(I35,L35))</f>
        <v>47118</v>
      </c>
      <c r="E35" s="13">
        <v>44561</v>
      </c>
      <c r="G35" s="12">
        <f>_xlfn.MAXIFS(fiche_version[index_version],fiche_version[code],fiche_bonification[[#This Row],[code_fiche]])</f>
        <v>58.2</v>
      </c>
      <c r="H35" s="13">
        <f>_xlfn.MINIFS(fiche_version[date_debut],fiche_version[code],fiche_bonification[[#This Row],[code_fiche]])</f>
        <v>44408</v>
      </c>
      <c r="I35" s="13" cm="1">
        <f t="array" ref="I35">INDEX(fiche_version[date_fin],MATCH(1,(fiche_version[index_version]=fiche_bonification[[#This Row],[fiche_version]]) * (fiche_version[code]=fiche_bonification[[#This Row],[code_fiche]]),0),1)</f>
        <v>47118</v>
      </c>
      <c r="J35" s="12">
        <f>_xlfn.MAXIFS(bonification_version[index_version],bonification_version[code],fiche_bonification[[#This Row],[code_bonification]])</f>
        <v>39.1</v>
      </c>
      <c r="K35" s="13">
        <f>_xlfn.MINIFS(bonification_version[date_debut],bonification_version[code],fiche_bonification[[#This Row],[code_bonification]])</f>
        <v>42005</v>
      </c>
      <c r="L35" s="12" t="str" cm="1">
        <f t="array" ref="L3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6" spans="1:12" x14ac:dyDescent="0.3">
      <c r="A36" s="12" t="s">
        <v>34</v>
      </c>
      <c r="B36" s="12" t="s">
        <v>17</v>
      </c>
      <c r="C36" s="13">
        <f t="shared" si="0"/>
        <v>44408</v>
      </c>
      <c r="D36" s="13">
        <f>IF(AND(fiche_bonification[[#This Row],[fiche_date_fin]]="",fiche_bonification[[#This Row],[bonification_date_fin]]=""),"",MIN(I36,L36))</f>
        <v>47118</v>
      </c>
      <c r="E36" s="13">
        <v>44561</v>
      </c>
      <c r="G36" s="12">
        <f>_xlfn.MAXIFS(fiche_version[index_version],fiche_version[code],fiche_bonification[[#This Row],[code_fiche]])</f>
        <v>58.2</v>
      </c>
      <c r="H36" s="13">
        <f>_xlfn.MINIFS(fiche_version[date_debut],fiche_version[code],fiche_bonification[[#This Row],[code_fiche]])</f>
        <v>44408</v>
      </c>
      <c r="I36" s="13" cm="1">
        <f t="array" ref="I36">INDEX(fiche_version[date_fin],MATCH(1,(fiche_version[index_version]=fiche_bonification[[#This Row],[fiche_version]]) * (fiche_version[code]=fiche_bonification[[#This Row],[code_fiche]]),0),1)</f>
        <v>47118</v>
      </c>
      <c r="J36" s="12">
        <f>_xlfn.MAXIFS(bonification_version[index_version],bonification_version[code],fiche_bonification[[#This Row],[code_bonification]])</f>
        <v>39.1</v>
      </c>
      <c r="K36" s="13">
        <f>_xlfn.MINIFS(bonification_version[date_debut],bonification_version[code],fiche_bonification[[#This Row],[code_bonification]])</f>
        <v>42005</v>
      </c>
      <c r="L36" s="12" t="str" cm="1">
        <f t="array" ref="L3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7" spans="1:12" x14ac:dyDescent="0.3">
      <c r="A37" s="12" t="s">
        <v>35</v>
      </c>
      <c r="B37" s="12" t="s">
        <v>17</v>
      </c>
      <c r="C37" s="13">
        <f t="shared" si="0"/>
        <v>44408</v>
      </c>
      <c r="D37" s="13" t="str">
        <f>IF(AND(fiche_bonification[[#This Row],[fiche_date_fin]]="",fiche_bonification[[#This Row],[bonification_date_fin]]=""),"",MIN(I37,L37))</f>
        <v/>
      </c>
      <c r="E37" s="13">
        <v>44561</v>
      </c>
      <c r="G37" s="12">
        <f>_xlfn.MAXIFS(fiche_version[index_version],fiche_version[code],fiche_bonification[[#This Row],[code_fiche]])</f>
        <v>38.1</v>
      </c>
      <c r="H37" s="13">
        <f>_xlfn.MINIFS(fiche_version[date_debut],fiche_version[code],fiche_bonification[[#This Row],[code_fiche]])</f>
        <v>44408</v>
      </c>
      <c r="I37" s="13" t="str" cm="1">
        <f t="array" ref="I37">INDEX(fiche_version[date_fin],MATCH(1,(fiche_version[index_version]=fiche_bonification[[#This Row],[fiche_version]]) * (fiche_version[code]=fiche_bonification[[#This Row],[code_fiche]]),0),1)</f>
        <v/>
      </c>
      <c r="J37" s="12">
        <f>_xlfn.MAXIFS(bonification_version[index_version],bonification_version[code],fiche_bonification[[#This Row],[code_bonification]])</f>
        <v>39.1</v>
      </c>
      <c r="K37" s="13">
        <f>_xlfn.MINIFS(bonification_version[date_debut],bonification_version[code],fiche_bonification[[#This Row],[code_bonification]])</f>
        <v>42005</v>
      </c>
      <c r="L37" s="12" t="str" cm="1">
        <f t="array" ref="L3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8" spans="1:12" x14ac:dyDescent="0.3">
      <c r="A38" s="12" t="s">
        <v>36</v>
      </c>
      <c r="B38" s="12" t="s">
        <v>17</v>
      </c>
      <c r="C38" s="13">
        <f t="shared" si="0"/>
        <v>42373</v>
      </c>
      <c r="D38" s="13" t="str">
        <f>IF(AND(fiche_bonification[[#This Row],[fiche_date_fin]]="",fiche_bonification[[#This Row],[bonification_date_fin]]=""),"",MIN(I38,L38))</f>
        <v/>
      </c>
      <c r="E38" s="13">
        <v>44561</v>
      </c>
      <c r="G38" s="12">
        <f>_xlfn.MAXIFS(fiche_version[index_version],fiche_version[code],fiche_bonification[[#This Row],[code_fiche]])</f>
        <v>40.200000000000003</v>
      </c>
      <c r="H38" s="13">
        <f>_xlfn.MINIFS(fiche_version[date_debut],fiche_version[code],fiche_bonification[[#This Row],[code_fiche]])</f>
        <v>42373</v>
      </c>
      <c r="I38" s="13" t="str" cm="1">
        <f t="array" ref="I38">INDEX(fiche_version[date_fin],MATCH(1,(fiche_version[index_version]=fiche_bonification[[#This Row],[fiche_version]]) * (fiche_version[code]=fiche_bonification[[#This Row],[code_fiche]]),0),1)</f>
        <v/>
      </c>
      <c r="J38" s="12">
        <f>_xlfn.MAXIFS(bonification_version[index_version],bonification_version[code],fiche_bonification[[#This Row],[code_bonification]])</f>
        <v>39.1</v>
      </c>
      <c r="K38" s="13">
        <f>_xlfn.MINIFS(bonification_version[date_debut],bonification_version[code],fiche_bonification[[#This Row],[code_bonification]])</f>
        <v>42005</v>
      </c>
      <c r="L38" s="12" t="str" cm="1">
        <f t="array" ref="L3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9" spans="1:12" x14ac:dyDescent="0.3">
      <c r="A39" s="12" t="s">
        <v>37</v>
      </c>
      <c r="B39" s="12" t="s">
        <v>17</v>
      </c>
      <c r="C39" s="13">
        <f t="shared" si="0"/>
        <v>42005</v>
      </c>
      <c r="D39" s="13" t="str">
        <f>IF(AND(fiche_bonification[[#This Row],[fiche_date_fin]]="",fiche_bonification[[#This Row],[bonification_date_fin]]=""),"",MIN(I39,L39))</f>
        <v/>
      </c>
      <c r="E39" s="13">
        <v>44561</v>
      </c>
      <c r="G39" s="12">
        <f>_xlfn.MAXIFS(fiche_version[index_version],fiche_version[code],fiche_bonification[[#This Row],[code_fiche]])</f>
        <v>14.1</v>
      </c>
      <c r="H39" s="13">
        <f>_xlfn.MINIFS(fiche_version[date_debut],fiche_version[code],fiche_bonification[[#This Row],[code_fiche]])</f>
        <v>42005</v>
      </c>
      <c r="I39" s="13" t="str" cm="1">
        <f t="array" ref="I39">INDEX(fiche_version[date_fin],MATCH(1,(fiche_version[index_version]=fiche_bonification[[#This Row],[fiche_version]]) * (fiche_version[code]=fiche_bonification[[#This Row],[code_fiche]]),0),1)</f>
        <v/>
      </c>
      <c r="J39" s="12">
        <f>_xlfn.MAXIFS(bonification_version[index_version],bonification_version[code],fiche_bonification[[#This Row],[code_bonification]])</f>
        <v>39.1</v>
      </c>
      <c r="K39" s="13">
        <f>_xlfn.MINIFS(bonification_version[date_debut],bonification_version[code],fiche_bonification[[#This Row],[code_bonification]])</f>
        <v>42005</v>
      </c>
      <c r="L39" s="12" t="str" cm="1">
        <f t="array" ref="L3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0" spans="1:12" x14ac:dyDescent="0.3">
      <c r="A40" s="12" t="s">
        <v>39</v>
      </c>
      <c r="B40" s="12" t="s">
        <v>17</v>
      </c>
      <c r="C40" s="13">
        <f t="shared" si="0"/>
        <v>42005</v>
      </c>
      <c r="D40" s="13" t="str">
        <f>IF(AND(fiche_bonification[[#This Row],[fiche_date_fin]]="",fiche_bonification[[#This Row],[bonification_date_fin]]=""),"",MIN(I40,L40))</f>
        <v/>
      </c>
      <c r="E40" s="13">
        <v>44561</v>
      </c>
      <c r="G40" s="12">
        <f>_xlfn.MAXIFS(fiche_version[index_version],fiche_version[code],fiche_bonification[[#This Row],[code_fiche]])</f>
        <v>14.1</v>
      </c>
      <c r="H40" s="13">
        <f>_xlfn.MINIFS(fiche_version[date_debut],fiche_version[code],fiche_bonification[[#This Row],[code_fiche]])</f>
        <v>42005</v>
      </c>
      <c r="I40" s="13" t="str" cm="1">
        <f t="array" ref="I40">INDEX(fiche_version[date_fin],MATCH(1,(fiche_version[index_version]=fiche_bonification[[#This Row],[fiche_version]]) * (fiche_version[code]=fiche_bonification[[#This Row],[code_fiche]]),0),1)</f>
        <v/>
      </c>
      <c r="J40" s="12">
        <f>_xlfn.MAXIFS(bonification_version[index_version],bonification_version[code],fiche_bonification[[#This Row],[code_bonification]])</f>
        <v>39.1</v>
      </c>
      <c r="K40" s="13">
        <f>_xlfn.MINIFS(bonification_version[date_debut],bonification_version[code],fiche_bonification[[#This Row],[code_bonification]])</f>
        <v>42005</v>
      </c>
      <c r="L40" s="12" t="str" cm="1">
        <f t="array" ref="L4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1" spans="1:12" x14ac:dyDescent="0.3">
      <c r="A41" s="12" t="s">
        <v>41</v>
      </c>
      <c r="B41" s="12" t="s">
        <v>17</v>
      </c>
      <c r="C41" s="13">
        <f t="shared" si="0"/>
        <v>42005</v>
      </c>
      <c r="D41" s="13" t="str">
        <f>IF(AND(fiche_bonification[[#This Row],[fiche_date_fin]]="",fiche_bonification[[#This Row],[bonification_date_fin]]=""),"",MIN(I41,L41))</f>
        <v/>
      </c>
      <c r="E41" s="13">
        <v>44561</v>
      </c>
      <c r="G41" s="12">
        <f>_xlfn.MAXIFS(fiche_version[index_version],fiche_version[code],fiche_bonification[[#This Row],[code_fiche]])</f>
        <v>15.1</v>
      </c>
      <c r="H41" s="13">
        <f>_xlfn.MINIFS(fiche_version[date_debut],fiche_version[code],fiche_bonification[[#This Row],[code_fiche]])</f>
        <v>42005</v>
      </c>
      <c r="I41" s="13" t="str" cm="1">
        <f t="array" ref="I41">INDEX(fiche_version[date_fin],MATCH(1,(fiche_version[index_version]=fiche_bonification[[#This Row],[fiche_version]]) * (fiche_version[code]=fiche_bonification[[#This Row],[code_fiche]]),0),1)</f>
        <v/>
      </c>
      <c r="J41" s="12">
        <f>_xlfn.MAXIFS(bonification_version[index_version],bonification_version[code],fiche_bonification[[#This Row],[code_bonification]])</f>
        <v>39.1</v>
      </c>
      <c r="K41" s="13">
        <f>_xlfn.MINIFS(bonification_version[date_debut],bonification_version[code],fiche_bonification[[#This Row],[code_bonification]])</f>
        <v>42005</v>
      </c>
      <c r="L41" s="12" t="str" cm="1">
        <f t="array" ref="L4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2" spans="1:12" x14ac:dyDescent="0.3">
      <c r="A42" s="12" t="s">
        <v>42</v>
      </c>
      <c r="B42" s="12" t="s">
        <v>17</v>
      </c>
      <c r="C42" s="13">
        <f t="shared" si="0"/>
        <v>42005</v>
      </c>
      <c r="D42" s="13" t="str">
        <f>IF(AND(fiche_bonification[[#This Row],[fiche_date_fin]]="",fiche_bonification[[#This Row],[bonification_date_fin]]=""),"",MIN(I42,L42))</f>
        <v/>
      </c>
      <c r="E42" s="13">
        <v>44561</v>
      </c>
      <c r="G42" s="12">
        <f>_xlfn.MAXIFS(fiche_version[index_version],fiche_version[code],fiche_bonification[[#This Row],[code_fiche]])</f>
        <v>35.299999999999997</v>
      </c>
      <c r="H42" s="13">
        <f>_xlfn.MINIFS(fiche_version[date_debut],fiche_version[code],fiche_bonification[[#This Row],[code_fiche]])</f>
        <v>42005</v>
      </c>
      <c r="I42" s="13" t="str" cm="1">
        <f t="array" ref="I42">INDEX(fiche_version[date_fin],MATCH(1,(fiche_version[index_version]=fiche_bonification[[#This Row],[fiche_version]]) * (fiche_version[code]=fiche_bonification[[#This Row],[code_fiche]]),0),1)</f>
        <v/>
      </c>
      <c r="J42" s="12">
        <f>_xlfn.MAXIFS(bonification_version[index_version],bonification_version[code],fiche_bonification[[#This Row],[code_bonification]])</f>
        <v>39.1</v>
      </c>
      <c r="K42" s="13">
        <f>_xlfn.MINIFS(bonification_version[date_debut],bonification_version[code],fiche_bonification[[#This Row],[code_bonification]])</f>
        <v>42005</v>
      </c>
      <c r="L42" s="12" t="str" cm="1">
        <f t="array" ref="L4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3" spans="1:12" x14ac:dyDescent="0.3">
      <c r="A43" s="12" t="s">
        <v>44</v>
      </c>
      <c r="B43" s="12" t="s">
        <v>17</v>
      </c>
      <c r="C43" s="13">
        <f t="shared" si="0"/>
        <v>42005</v>
      </c>
      <c r="D43" s="13" t="str">
        <f>IF(AND(fiche_bonification[[#This Row],[fiche_date_fin]]="",fiche_bonification[[#This Row],[bonification_date_fin]]=""),"",MIN(I43,L43))</f>
        <v/>
      </c>
      <c r="E43" s="13">
        <v>44561</v>
      </c>
      <c r="G43" s="12">
        <f>_xlfn.MAXIFS(fiche_version[index_version],fiche_version[code],fiche_bonification[[#This Row],[code_fiche]])</f>
        <v>16.100000000000001</v>
      </c>
      <c r="H43" s="13">
        <f>_xlfn.MINIFS(fiche_version[date_debut],fiche_version[code],fiche_bonification[[#This Row],[code_fiche]])</f>
        <v>42005</v>
      </c>
      <c r="I43" s="13" t="str" cm="1">
        <f t="array" ref="I43">INDEX(fiche_version[date_fin],MATCH(1,(fiche_version[index_version]=fiche_bonification[[#This Row],[fiche_version]]) * (fiche_version[code]=fiche_bonification[[#This Row],[code_fiche]]),0),1)</f>
        <v/>
      </c>
      <c r="J43" s="12">
        <f>_xlfn.MAXIFS(bonification_version[index_version],bonification_version[code],fiche_bonification[[#This Row],[code_bonification]])</f>
        <v>39.1</v>
      </c>
      <c r="K43" s="13">
        <f>_xlfn.MINIFS(bonification_version[date_debut],bonification_version[code],fiche_bonification[[#This Row],[code_bonification]])</f>
        <v>42005</v>
      </c>
      <c r="L43" s="12" t="str" cm="1">
        <f t="array" ref="L4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4" spans="1:12" x14ac:dyDescent="0.3">
      <c r="A44" s="12" t="s">
        <v>46</v>
      </c>
      <c r="B44" s="12" t="s">
        <v>17</v>
      </c>
      <c r="C44" s="13">
        <f t="shared" si="0"/>
        <v>42005</v>
      </c>
      <c r="D44" s="13" t="str">
        <f>IF(AND(fiche_bonification[[#This Row],[fiche_date_fin]]="",fiche_bonification[[#This Row],[bonification_date_fin]]=""),"",MIN(I44,L44))</f>
        <v/>
      </c>
      <c r="E44" s="13">
        <v>44561</v>
      </c>
      <c r="G44" s="12">
        <f>_xlfn.MAXIFS(fiche_version[index_version],fiche_version[code],fiche_bonification[[#This Row],[code_fiche]])</f>
        <v>35.200000000000003</v>
      </c>
      <c r="H44" s="13">
        <f>_xlfn.MINIFS(fiche_version[date_debut],fiche_version[code],fiche_bonification[[#This Row],[code_fiche]])</f>
        <v>42005</v>
      </c>
      <c r="I44" s="13" t="str" cm="1">
        <f t="array" ref="I44">INDEX(fiche_version[date_fin],MATCH(1,(fiche_version[index_version]=fiche_bonification[[#This Row],[fiche_version]]) * (fiche_version[code]=fiche_bonification[[#This Row],[code_fiche]]),0),1)</f>
        <v/>
      </c>
      <c r="J44" s="12">
        <f>_xlfn.MAXIFS(bonification_version[index_version],bonification_version[code],fiche_bonification[[#This Row],[code_bonification]])</f>
        <v>39.1</v>
      </c>
      <c r="K44" s="13">
        <f>_xlfn.MINIFS(bonification_version[date_debut],bonification_version[code],fiche_bonification[[#This Row],[code_bonification]])</f>
        <v>42005</v>
      </c>
      <c r="L44" s="12" t="str" cm="1">
        <f t="array" ref="L4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5" spans="1:12" x14ac:dyDescent="0.3">
      <c r="A45" s="12" t="s">
        <v>47</v>
      </c>
      <c r="B45" s="12" t="s">
        <v>17</v>
      </c>
      <c r="C45" s="13">
        <f t="shared" si="0"/>
        <v>42005</v>
      </c>
      <c r="D45" s="13">
        <f>IF(AND(fiche_bonification[[#This Row],[fiche_date_fin]]="",fiche_bonification[[#This Row],[bonification_date_fin]]=""),"",MIN(I45,L45))</f>
        <v>46934</v>
      </c>
      <c r="E45" s="13">
        <v>44561</v>
      </c>
      <c r="G45" s="12">
        <f>_xlfn.MAXIFS(fiche_version[index_version],fiche_version[code],fiche_bonification[[#This Row],[code_fiche]])</f>
        <v>54.2</v>
      </c>
      <c r="H45" s="13">
        <f>_xlfn.MINIFS(fiche_version[date_debut],fiche_version[code],fiche_bonification[[#This Row],[code_fiche]])</f>
        <v>42005</v>
      </c>
      <c r="I45" s="13" cm="1">
        <f t="array" ref="I45">INDEX(fiche_version[date_fin],MATCH(1,(fiche_version[index_version]=fiche_bonification[[#This Row],[fiche_version]]) * (fiche_version[code]=fiche_bonification[[#This Row],[code_fiche]]),0),1)</f>
        <v>46934</v>
      </c>
      <c r="J45" s="12">
        <f>_xlfn.MAXIFS(bonification_version[index_version],bonification_version[code],fiche_bonification[[#This Row],[code_bonification]])</f>
        <v>39.1</v>
      </c>
      <c r="K45" s="13">
        <f>_xlfn.MINIFS(bonification_version[date_debut],bonification_version[code],fiche_bonification[[#This Row],[code_bonification]])</f>
        <v>42005</v>
      </c>
      <c r="L45" s="12" t="str" cm="1">
        <f t="array" ref="L4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6" spans="1:12" x14ac:dyDescent="0.3">
      <c r="A46" s="12" t="s">
        <v>49</v>
      </c>
      <c r="B46" s="12" t="s">
        <v>17</v>
      </c>
      <c r="C46" s="13">
        <f t="shared" si="0"/>
        <v>42005</v>
      </c>
      <c r="D46" s="13">
        <f>IF(AND(fiche_bonification[[#This Row],[fiche_date_fin]]="",fiche_bonification[[#This Row],[bonification_date_fin]]=""),"",MIN(I46,L46))</f>
        <v>46934</v>
      </c>
      <c r="E46" s="13">
        <v>44561</v>
      </c>
      <c r="G46" s="12">
        <f>_xlfn.MAXIFS(fiche_version[index_version],fiche_version[code],fiche_bonification[[#This Row],[code_fiche]])</f>
        <v>54.3</v>
      </c>
      <c r="H46" s="13">
        <f>_xlfn.MINIFS(fiche_version[date_debut],fiche_version[code],fiche_bonification[[#This Row],[code_fiche]])</f>
        <v>42005</v>
      </c>
      <c r="I46" s="13" cm="1">
        <f t="array" ref="I46">INDEX(fiche_version[date_fin],MATCH(1,(fiche_version[index_version]=fiche_bonification[[#This Row],[fiche_version]]) * (fiche_version[code]=fiche_bonification[[#This Row],[code_fiche]]),0),1)</f>
        <v>46934</v>
      </c>
      <c r="J46" s="12">
        <f>_xlfn.MAXIFS(bonification_version[index_version],bonification_version[code],fiche_bonification[[#This Row],[code_bonification]])</f>
        <v>39.1</v>
      </c>
      <c r="K46" s="13">
        <f>_xlfn.MINIFS(bonification_version[date_debut],bonification_version[code],fiche_bonification[[#This Row],[code_bonification]])</f>
        <v>42005</v>
      </c>
      <c r="L46" s="12" t="str" cm="1">
        <f t="array" ref="L4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7" spans="1:12" x14ac:dyDescent="0.3">
      <c r="A47" s="12" t="s">
        <v>50</v>
      </c>
      <c r="B47" s="12" t="s">
        <v>17</v>
      </c>
      <c r="C47" s="13">
        <f t="shared" si="0"/>
        <v>42005</v>
      </c>
      <c r="D47" s="13" t="str">
        <f>IF(AND(fiche_bonification[[#This Row],[fiche_date_fin]]="",fiche_bonification[[#This Row],[bonification_date_fin]]=""),"",MIN(I47,L47))</f>
        <v/>
      </c>
      <c r="E47" s="13">
        <v>44561</v>
      </c>
      <c r="G47" s="12">
        <f>_xlfn.MAXIFS(fiche_version[index_version],fiche_version[code],fiche_bonification[[#This Row],[code_fiche]])</f>
        <v>14.1</v>
      </c>
      <c r="H47" s="13">
        <f>_xlfn.MINIFS(fiche_version[date_debut],fiche_version[code],fiche_bonification[[#This Row],[code_fiche]])</f>
        <v>42005</v>
      </c>
      <c r="I47" s="13" t="str" cm="1">
        <f t="array" ref="I47">INDEX(fiche_version[date_fin],MATCH(1,(fiche_version[index_version]=fiche_bonification[[#This Row],[fiche_version]]) * (fiche_version[code]=fiche_bonification[[#This Row],[code_fiche]]),0),1)</f>
        <v/>
      </c>
      <c r="J47" s="12">
        <f>_xlfn.MAXIFS(bonification_version[index_version],bonification_version[code],fiche_bonification[[#This Row],[code_bonification]])</f>
        <v>39.1</v>
      </c>
      <c r="K47" s="13">
        <f>_xlfn.MINIFS(bonification_version[date_debut],bonification_version[code],fiche_bonification[[#This Row],[code_bonification]])</f>
        <v>42005</v>
      </c>
      <c r="L47" s="12" t="str" cm="1">
        <f t="array" ref="L4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8" spans="1:12" x14ac:dyDescent="0.3">
      <c r="A48" s="12" t="s">
        <v>51</v>
      </c>
      <c r="B48" s="12" t="s">
        <v>17</v>
      </c>
      <c r="C48" s="13">
        <f t="shared" si="0"/>
        <v>42005</v>
      </c>
      <c r="D48" s="13">
        <f>IF(AND(fiche_bonification[[#This Row],[fiche_date_fin]]="",fiche_bonification[[#This Row],[bonification_date_fin]]=""),"",MIN(I48,L48))</f>
        <v>43921</v>
      </c>
      <c r="E48" s="13">
        <v>44561</v>
      </c>
      <c r="G48" s="12">
        <f>_xlfn.MAXIFS(fiche_version[index_version],fiche_version[code],fiche_bonification[[#This Row],[code_fiche]])</f>
        <v>17.100000000000001</v>
      </c>
      <c r="H48" s="13">
        <f>_xlfn.MINIFS(fiche_version[date_debut],fiche_version[code],fiche_bonification[[#This Row],[code_fiche]])</f>
        <v>42005</v>
      </c>
      <c r="I48" s="13" cm="1">
        <f t="array" ref="I48">INDEX(fiche_version[date_fin],MATCH(1,(fiche_version[index_version]=fiche_bonification[[#This Row],[fiche_version]]) * (fiche_version[code]=fiche_bonification[[#This Row],[code_fiche]]),0),1)</f>
        <v>43921</v>
      </c>
      <c r="J48" s="12">
        <f>_xlfn.MAXIFS(bonification_version[index_version],bonification_version[code],fiche_bonification[[#This Row],[code_bonification]])</f>
        <v>39.1</v>
      </c>
      <c r="K48" s="13">
        <f>_xlfn.MINIFS(bonification_version[date_debut],bonification_version[code],fiche_bonification[[#This Row],[code_bonification]])</f>
        <v>42005</v>
      </c>
      <c r="L48" s="12" t="str" cm="1">
        <f t="array" ref="L4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9" spans="1:12" x14ac:dyDescent="0.3">
      <c r="A49" s="12" t="s">
        <v>53</v>
      </c>
      <c r="B49" s="12" t="s">
        <v>17</v>
      </c>
      <c r="C49" s="13">
        <f t="shared" si="0"/>
        <v>42005</v>
      </c>
      <c r="D49" s="13" t="str">
        <f>IF(AND(fiche_bonification[[#This Row],[fiche_date_fin]]="",fiche_bonification[[#This Row],[bonification_date_fin]]=""),"",MIN(I49,L49))</f>
        <v/>
      </c>
      <c r="E49" s="13">
        <v>44561</v>
      </c>
      <c r="G49" s="12">
        <f>_xlfn.MAXIFS(fiche_version[index_version],fiche_version[code],fiche_bonification[[#This Row],[code_fiche]])</f>
        <v>14.1</v>
      </c>
      <c r="H49" s="13">
        <f>_xlfn.MINIFS(fiche_version[date_debut],fiche_version[code],fiche_bonification[[#This Row],[code_fiche]])</f>
        <v>42005</v>
      </c>
      <c r="I49" s="13" t="str" cm="1">
        <f t="array" ref="I49">INDEX(fiche_version[date_fin],MATCH(1,(fiche_version[index_version]=fiche_bonification[[#This Row],[fiche_version]]) * (fiche_version[code]=fiche_bonification[[#This Row],[code_fiche]]),0),1)</f>
        <v/>
      </c>
      <c r="J49" s="12">
        <f>_xlfn.MAXIFS(bonification_version[index_version],bonification_version[code],fiche_bonification[[#This Row],[code_bonification]])</f>
        <v>39.1</v>
      </c>
      <c r="K49" s="13">
        <f>_xlfn.MINIFS(bonification_version[date_debut],bonification_version[code],fiche_bonification[[#This Row],[code_bonification]])</f>
        <v>42005</v>
      </c>
      <c r="L49" s="12" t="str" cm="1">
        <f t="array" ref="L4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0" spans="1:12" x14ac:dyDescent="0.3">
      <c r="A50" s="12" t="s">
        <v>55</v>
      </c>
      <c r="B50" s="12" t="s">
        <v>17</v>
      </c>
      <c r="C50" s="13">
        <f t="shared" si="0"/>
        <v>42005</v>
      </c>
      <c r="D50" s="13" t="str">
        <f>IF(AND(fiche_bonification[[#This Row],[fiche_date_fin]]="",fiche_bonification[[#This Row],[bonification_date_fin]]=""),"",MIN(I50,L50))</f>
        <v/>
      </c>
      <c r="E50" s="13">
        <v>44561</v>
      </c>
      <c r="G50" s="12">
        <f>_xlfn.MAXIFS(fiche_version[index_version],fiche_version[code],fiche_bonification[[#This Row],[code_fiche]])</f>
        <v>14.1</v>
      </c>
      <c r="H50" s="13">
        <f>_xlfn.MINIFS(fiche_version[date_debut],fiche_version[code],fiche_bonification[[#This Row],[code_fiche]])</f>
        <v>42005</v>
      </c>
      <c r="I50" s="13" t="str" cm="1">
        <f t="array" ref="I50">INDEX(fiche_version[date_fin],MATCH(1,(fiche_version[index_version]=fiche_bonification[[#This Row],[fiche_version]]) * (fiche_version[code]=fiche_bonification[[#This Row],[code_fiche]]),0),1)</f>
        <v/>
      </c>
      <c r="J50" s="12">
        <f>_xlfn.MAXIFS(bonification_version[index_version],bonification_version[code],fiche_bonification[[#This Row],[code_bonification]])</f>
        <v>39.1</v>
      </c>
      <c r="K50" s="13">
        <f>_xlfn.MINIFS(bonification_version[date_debut],bonification_version[code],fiche_bonification[[#This Row],[code_bonification]])</f>
        <v>42005</v>
      </c>
      <c r="L50" s="12" t="str" cm="1">
        <f t="array" ref="L5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1" spans="1:12" x14ac:dyDescent="0.3">
      <c r="A51" s="12" t="s">
        <v>57</v>
      </c>
      <c r="B51" s="12" t="s">
        <v>17</v>
      </c>
      <c r="C51" s="13">
        <f t="shared" si="0"/>
        <v>43453</v>
      </c>
      <c r="D51" s="13" t="str">
        <f>IF(AND(fiche_bonification[[#This Row],[fiche_date_fin]]="",fiche_bonification[[#This Row],[bonification_date_fin]]=""),"",MIN(I51,L51))</f>
        <v/>
      </c>
      <c r="E51" s="13">
        <v>44561</v>
      </c>
      <c r="G51" s="12">
        <f>_xlfn.MAXIFS(fiche_version[index_version],fiche_version[code],fiche_bonification[[#This Row],[code_fiche]])</f>
        <v>28.1</v>
      </c>
      <c r="H51" s="13">
        <f>_xlfn.MINIFS(fiche_version[date_debut],fiche_version[code],fiche_bonification[[#This Row],[code_fiche]])</f>
        <v>43453</v>
      </c>
      <c r="I51" s="13" t="str" cm="1">
        <f t="array" ref="I51">INDEX(fiche_version[date_fin],MATCH(1,(fiche_version[index_version]=fiche_bonification[[#This Row],[fiche_version]]) * (fiche_version[code]=fiche_bonification[[#This Row],[code_fiche]]),0),1)</f>
        <v/>
      </c>
      <c r="J51" s="12">
        <f>_xlfn.MAXIFS(bonification_version[index_version],bonification_version[code],fiche_bonification[[#This Row],[code_bonification]])</f>
        <v>39.1</v>
      </c>
      <c r="K51" s="13">
        <f>_xlfn.MINIFS(bonification_version[date_debut],bonification_version[code],fiche_bonification[[#This Row],[code_bonification]])</f>
        <v>42005</v>
      </c>
      <c r="L51" s="12" t="str" cm="1">
        <f t="array" ref="L5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2" spans="1:12" x14ac:dyDescent="0.3">
      <c r="A52" s="12" t="s">
        <v>58</v>
      </c>
      <c r="B52" s="12" t="s">
        <v>17</v>
      </c>
      <c r="C52" s="13">
        <f t="shared" si="0"/>
        <v>42005</v>
      </c>
      <c r="D52" s="13" t="str">
        <f>IF(AND(fiche_bonification[[#This Row],[fiche_date_fin]]="",fiche_bonification[[#This Row],[bonification_date_fin]]=""),"",MIN(I52,L52))</f>
        <v/>
      </c>
      <c r="E52" s="13">
        <v>44561</v>
      </c>
      <c r="G52" s="12">
        <f>_xlfn.MAXIFS(fiche_version[index_version],fiche_version[code],fiche_bonification[[#This Row],[code_fiche]])</f>
        <v>24.2</v>
      </c>
      <c r="H52" s="13">
        <f>_xlfn.MINIFS(fiche_version[date_debut],fiche_version[code],fiche_bonification[[#This Row],[code_fiche]])</f>
        <v>42005</v>
      </c>
      <c r="I52" s="13" t="str" cm="1">
        <f t="array" ref="I52">INDEX(fiche_version[date_fin],MATCH(1,(fiche_version[index_version]=fiche_bonification[[#This Row],[fiche_version]]) * (fiche_version[code]=fiche_bonification[[#This Row],[code_fiche]]),0),1)</f>
        <v/>
      </c>
      <c r="J52" s="12">
        <f>_xlfn.MAXIFS(bonification_version[index_version],bonification_version[code],fiche_bonification[[#This Row],[code_bonification]])</f>
        <v>39.1</v>
      </c>
      <c r="K52" s="13">
        <f>_xlfn.MINIFS(bonification_version[date_debut],bonification_version[code],fiche_bonification[[#This Row],[code_bonification]])</f>
        <v>42005</v>
      </c>
      <c r="L52" s="12" t="str" cm="1">
        <f t="array" ref="L5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3" spans="1:12" x14ac:dyDescent="0.3">
      <c r="A53" s="12" t="s">
        <v>59</v>
      </c>
      <c r="B53" s="12" t="s">
        <v>17</v>
      </c>
      <c r="C53" s="13">
        <f t="shared" si="0"/>
        <v>42005</v>
      </c>
      <c r="D53" s="13" t="str">
        <f>IF(AND(fiche_bonification[[#This Row],[fiche_date_fin]]="",fiche_bonification[[#This Row],[bonification_date_fin]]=""),"",MIN(I53,L53))</f>
        <v/>
      </c>
      <c r="E53" s="13">
        <v>44561</v>
      </c>
      <c r="G53" s="12">
        <f>_xlfn.MAXIFS(fiche_version[index_version],fiche_version[code],fiche_bonification[[#This Row],[code_fiche]])</f>
        <v>22.2</v>
      </c>
      <c r="H53" s="13">
        <f>_xlfn.MINIFS(fiche_version[date_debut],fiche_version[code],fiche_bonification[[#This Row],[code_fiche]])</f>
        <v>42005</v>
      </c>
      <c r="I53" s="13" t="str" cm="1">
        <f t="array" ref="I53">INDEX(fiche_version[date_fin],MATCH(1,(fiche_version[index_version]=fiche_bonification[[#This Row],[fiche_version]]) * (fiche_version[code]=fiche_bonification[[#This Row],[code_fiche]]),0),1)</f>
        <v/>
      </c>
      <c r="J53" s="12">
        <f>_xlfn.MAXIFS(bonification_version[index_version],bonification_version[code],fiche_bonification[[#This Row],[code_bonification]])</f>
        <v>39.1</v>
      </c>
      <c r="K53" s="13">
        <f>_xlfn.MINIFS(bonification_version[date_debut],bonification_version[code],fiche_bonification[[#This Row],[code_bonification]])</f>
        <v>42005</v>
      </c>
      <c r="L53" s="12" t="str" cm="1">
        <f t="array" ref="L5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4" spans="1:12" x14ac:dyDescent="0.3">
      <c r="A54" s="12" t="s">
        <v>60</v>
      </c>
      <c r="B54" s="12" t="s">
        <v>17</v>
      </c>
      <c r="C54" s="13">
        <f t="shared" si="0"/>
        <v>42373</v>
      </c>
      <c r="D54" s="13" t="str">
        <f>IF(AND(fiche_bonification[[#This Row],[fiche_date_fin]]="",fiche_bonification[[#This Row],[bonification_date_fin]]=""),"",MIN(I54,L54))</f>
        <v/>
      </c>
      <c r="E54" s="13">
        <v>44561</v>
      </c>
      <c r="G54" s="12">
        <f>_xlfn.MAXIFS(fiche_version[index_version],fiche_version[code],fiche_bonification[[#This Row],[code_fiche]])</f>
        <v>19.100000000000001</v>
      </c>
      <c r="H54" s="13">
        <f>_xlfn.MINIFS(fiche_version[date_debut],fiche_version[code],fiche_bonification[[#This Row],[code_fiche]])</f>
        <v>42373</v>
      </c>
      <c r="I54" s="13" t="str" cm="1">
        <f t="array" ref="I54">INDEX(fiche_version[date_fin],MATCH(1,(fiche_version[index_version]=fiche_bonification[[#This Row],[fiche_version]]) * (fiche_version[code]=fiche_bonification[[#This Row],[code_fiche]]),0),1)</f>
        <v/>
      </c>
      <c r="J54" s="12">
        <f>_xlfn.MAXIFS(bonification_version[index_version],bonification_version[code],fiche_bonification[[#This Row],[code_bonification]])</f>
        <v>39.1</v>
      </c>
      <c r="K54" s="13">
        <f>_xlfn.MINIFS(bonification_version[date_debut],bonification_version[code],fiche_bonification[[#This Row],[code_bonification]])</f>
        <v>42005</v>
      </c>
      <c r="L54" s="12" t="str" cm="1">
        <f t="array" ref="L5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5" spans="1:12" x14ac:dyDescent="0.3">
      <c r="A55" s="12" t="s">
        <v>61</v>
      </c>
      <c r="B55" s="12" t="s">
        <v>17</v>
      </c>
      <c r="C55" s="13">
        <f t="shared" si="0"/>
        <v>42005</v>
      </c>
      <c r="D55" s="13" t="str">
        <f>IF(AND(fiche_bonification[[#This Row],[fiche_date_fin]]="",fiche_bonification[[#This Row],[bonification_date_fin]]=""),"",MIN(I55,L55))</f>
        <v/>
      </c>
      <c r="E55" s="13">
        <v>44561</v>
      </c>
      <c r="G55" s="12">
        <f>_xlfn.MAXIFS(fiche_version[index_version],fiche_version[code],fiche_bonification[[#This Row],[code_fiche]])</f>
        <v>23.1</v>
      </c>
      <c r="H55" s="13">
        <f>_xlfn.MINIFS(fiche_version[date_debut],fiche_version[code],fiche_bonification[[#This Row],[code_fiche]])</f>
        <v>42005</v>
      </c>
      <c r="I55" s="13" t="str" cm="1">
        <f t="array" ref="I55">INDEX(fiche_version[date_fin],MATCH(1,(fiche_version[index_version]=fiche_bonification[[#This Row],[fiche_version]]) * (fiche_version[code]=fiche_bonification[[#This Row],[code_fiche]]),0),1)</f>
        <v/>
      </c>
      <c r="J55" s="12">
        <f>_xlfn.MAXIFS(bonification_version[index_version],bonification_version[code],fiche_bonification[[#This Row],[code_bonification]])</f>
        <v>39.1</v>
      </c>
      <c r="K55" s="13">
        <f>_xlfn.MINIFS(bonification_version[date_debut],bonification_version[code],fiche_bonification[[#This Row],[code_bonification]])</f>
        <v>42005</v>
      </c>
      <c r="L55" s="12" t="str" cm="1">
        <f t="array" ref="L5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6" spans="1:12" x14ac:dyDescent="0.3">
      <c r="A56" s="12" t="s">
        <v>63</v>
      </c>
      <c r="B56" s="12" t="s">
        <v>17</v>
      </c>
      <c r="C56" s="13">
        <f t="shared" si="0"/>
        <v>42005</v>
      </c>
      <c r="D56" s="13">
        <f>IF(AND(fiche_bonification[[#This Row],[fiche_date_fin]]="",fiche_bonification[[#This Row],[bonification_date_fin]]=""),"",MIN(I56,L56))</f>
        <v>46507</v>
      </c>
      <c r="G56" s="12">
        <f>_xlfn.MAXIFS(fiche_version[index_version],fiche_version[code],fiche_bonification[[#This Row],[code_fiche]])</f>
        <v>54.5</v>
      </c>
      <c r="H56" s="13">
        <f>_xlfn.MINIFS(fiche_version[date_debut],fiche_version[code],fiche_bonification[[#This Row],[code_fiche]])</f>
        <v>42005</v>
      </c>
      <c r="I56" s="13" cm="1">
        <f t="array" ref="I56">INDEX(fiche_version[date_fin],MATCH(1,(fiche_version[index_version]=fiche_bonification[[#This Row],[fiche_version]]) * (fiche_version[code]=fiche_bonification[[#This Row],[code_fiche]]),0),1)</f>
        <v>46507</v>
      </c>
      <c r="J56" s="12">
        <f>_xlfn.MAXIFS(bonification_version[index_version],bonification_version[code],fiche_bonification[[#This Row],[code_bonification]])</f>
        <v>39.1</v>
      </c>
      <c r="K56" s="13">
        <f>_xlfn.MINIFS(bonification_version[date_debut],bonification_version[code],fiche_bonification[[#This Row],[code_bonification]])</f>
        <v>42005</v>
      </c>
      <c r="L56" s="12" t="str" cm="1">
        <f t="array" ref="L5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7" spans="1:12" x14ac:dyDescent="0.3">
      <c r="A57" s="12" t="s">
        <v>65</v>
      </c>
      <c r="B57" s="12" t="s">
        <v>17</v>
      </c>
      <c r="C57" s="13">
        <f t="shared" si="0"/>
        <v>42005</v>
      </c>
      <c r="D57" s="13" t="str">
        <f>IF(AND(fiche_bonification[[#This Row],[fiche_date_fin]]="",fiche_bonification[[#This Row],[bonification_date_fin]]=""),"",MIN(I57,L57))</f>
        <v/>
      </c>
      <c r="G57" s="12">
        <f>_xlfn.MAXIFS(fiche_version[index_version],fiche_version[code],fiche_bonification[[#This Row],[code_fiche]])</f>
        <v>39.200000000000003</v>
      </c>
      <c r="H57" s="13">
        <f>_xlfn.MINIFS(fiche_version[date_debut],fiche_version[code],fiche_bonification[[#This Row],[code_fiche]])</f>
        <v>42005</v>
      </c>
      <c r="I57" s="13" t="str" cm="1">
        <f t="array" ref="I57">INDEX(fiche_version[date_fin],MATCH(1,(fiche_version[index_version]=fiche_bonification[[#This Row],[fiche_version]]) * (fiche_version[code]=fiche_bonification[[#This Row],[code_fiche]]),0),1)</f>
        <v/>
      </c>
      <c r="J57" s="12">
        <f>_xlfn.MAXIFS(bonification_version[index_version],bonification_version[code],fiche_bonification[[#This Row],[code_bonification]])</f>
        <v>39.1</v>
      </c>
      <c r="K57" s="13">
        <f>_xlfn.MINIFS(bonification_version[date_debut],bonification_version[code],fiche_bonification[[#This Row],[code_bonification]])</f>
        <v>42005</v>
      </c>
      <c r="L57" s="12" t="str" cm="1">
        <f t="array" ref="L5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8" spans="1:12" x14ac:dyDescent="0.3">
      <c r="A58" s="12" t="s">
        <v>67</v>
      </c>
      <c r="B58" s="12" t="s">
        <v>17</v>
      </c>
      <c r="C58" s="13">
        <f t="shared" si="0"/>
        <v>42005</v>
      </c>
      <c r="D58" s="13" t="str">
        <f>IF(AND(fiche_bonification[[#This Row],[fiche_date_fin]]="",fiche_bonification[[#This Row],[bonification_date_fin]]=""),"",MIN(I58,L58))</f>
        <v/>
      </c>
      <c r="G58" s="12">
        <f>_xlfn.MAXIFS(fiche_version[index_version],fiche_version[code],fiche_bonification[[#This Row],[code_fiche]])</f>
        <v>39.5</v>
      </c>
      <c r="H58" s="13">
        <f>_xlfn.MINIFS(fiche_version[date_debut],fiche_version[code],fiche_bonification[[#This Row],[code_fiche]])</f>
        <v>42005</v>
      </c>
      <c r="I58" s="13" t="str" cm="1">
        <f t="array" ref="I58">INDEX(fiche_version[date_fin],MATCH(1,(fiche_version[index_version]=fiche_bonification[[#This Row],[fiche_version]]) * (fiche_version[code]=fiche_bonification[[#This Row],[code_fiche]]),0),1)</f>
        <v/>
      </c>
      <c r="J58" s="12">
        <f>_xlfn.MAXIFS(bonification_version[index_version],bonification_version[code],fiche_bonification[[#This Row],[code_bonification]])</f>
        <v>39.1</v>
      </c>
      <c r="K58" s="13">
        <f>_xlfn.MINIFS(bonification_version[date_debut],bonification_version[code],fiche_bonification[[#This Row],[code_bonification]])</f>
        <v>42005</v>
      </c>
      <c r="L58" s="12" t="str" cm="1">
        <f t="array" ref="L5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9" spans="1:12" x14ac:dyDescent="0.3">
      <c r="A59" s="12" t="s">
        <v>68</v>
      </c>
      <c r="B59" s="12" t="s">
        <v>17</v>
      </c>
      <c r="C59" s="13">
        <f t="shared" si="0"/>
        <v>42005</v>
      </c>
      <c r="D59" s="13">
        <f>IF(AND(fiche_bonification[[#This Row],[fiche_date_fin]]="",fiche_bonification[[#This Row],[bonification_date_fin]]=""),"",MIN(I59,L59))</f>
        <v>46934</v>
      </c>
      <c r="G59" s="12">
        <f>_xlfn.MAXIFS(fiche_version[index_version],fiche_version[code],fiche_bonification[[#This Row],[code_fiche]])</f>
        <v>54.2</v>
      </c>
      <c r="H59" s="13">
        <f>_xlfn.MINIFS(fiche_version[date_debut],fiche_version[code],fiche_bonification[[#This Row],[code_fiche]])</f>
        <v>42005</v>
      </c>
      <c r="I59" s="13" cm="1">
        <f t="array" ref="I59">INDEX(fiche_version[date_fin],MATCH(1,(fiche_version[index_version]=fiche_bonification[[#This Row],[fiche_version]]) * (fiche_version[code]=fiche_bonification[[#This Row],[code_fiche]]),0),1)</f>
        <v>46934</v>
      </c>
      <c r="J59" s="12">
        <f>_xlfn.MAXIFS(bonification_version[index_version],bonification_version[code],fiche_bonification[[#This Row],[code_bonification]])</f>
        <v>39.1</v>
      </c>
      <c r="K59" s="13">
        <f>_xlfn.MINIFS(bonification_version[date_debut],bonification_version[code],fiche_bonification[[#This Row],[code_bonification]])</f>
        <v>42005</v>
      </c>
      <c r="L59" s="12" t="str" cm="1">
        <f t="array" ref="L5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0" spans="1:12" x14ac:dyDescent="0.3">
      <c r="A60" s="12" t="s">
        <v>70</v>
      </c>
      <c r="B60" s="12" t="s">
        <v>17</v>
      </c>
      <c r="C60" s="13">
        <f t="shared" si="0"/>
        <v>42005</v>
      </c>
      <c r="D60" s="13" t="str">
        <f>IF(AND(fiche_bonification[[#This Row],[fiche_date_fin]]="",fiche_bonification[[#This Row],[bonification_date_fin]]=""),"",MIN(I60,L60))</f>
        <v/>
      </c>
      <c r="G60" s="12">
        <f>_xlfn.MAXIFS(fiche_version[index_version],fiche_version[code],fiche_bonification[[#This Row],[code_fiche]])</f>
        <v>39.299999999999997</v>
      </c>
      <c r="H60" s="13">
        <f>_xlfn.MINIFS(fiche_version[date_debut],fiche_version[code],fiche_bonification[[#This Row],[code_fiche]])</f>
        <v>42005</v>
      </c>
      <c r="I60" s="13" t="str" cm="1">
        <f t="array" ref="I60">INDEX(fiche_version[date_fin],MATCH(1,(fiche_version[index_version]=fiche_bonification[[#This Row],[fiche_version]]) * (fiche_version[code]=fiche_bonification[[#This Row],[code_fiche]]),0),1)</f>
        <v/>
      </c>
      <c r="J60" s="12">
        <f>_xlfn.MAXIFS(bonification_version[index_version],bonification_version[code],fiche_bonification[[#This Row],[code_bonification]])</f>
        <v>39.1</v>
      </c>
      <c r="K60" s="13">
        <f>_xlfn.MINIFS(bonification_version[date_debut],bonification_version[code],fiche_bonification[[#This Row],[code_bonification]])</f>
        <v>42005</v>
      </c>
      <c r="L60" s="12" t="str" cm="1">
        <f t="array" ref="L6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1" spans="1:12" x14ac:dyDescent="0.3">
      <c r="A61" s="12" t="s">
        <v>71</v>
      </c>
      <c r="B61" s="12" t="s">
        <v>17</v>
      </c>
      <c r="C61" s="13">
        <f t="shared" si="0"/>
        <v>42005</v>
      </c>
      <c r="D61" s="13" t="str">
        <f>IF(AND(fiche_bonification[[#This Row],[fiche_date_fin]]="",fiche_bonification[[#This Row],[bonification_date_fin]]=""),"",MIN(I61,L61))</f>
        <v/>
      </c>
      <c r="G61" s="12">
        <f>_xlfn.MAXIFS(fiche_version[index_version],fiche_version[code],fiche_bonification[[#This Row],[code_fiche]])</f>
        <v>33.4</v>
      </c>
      <c r="H61" s="13">
        <f>_xlfn.MINIFS(fiche_version[date_debut],fiche_version[code],fiche_bonification[[#This Row],[code_fiche]])</f>
        <v>42005</v>
      </c>
      <c r="I61" s="13" t="str" cm="1">
        <f t="array" ref="I61">INDEX(fiche_version[date_fin],MATCH(1,(fiche_version[index_version]=fiche_bonification[[#This Row],[fiche_version]]) * (fiche_version[code]=fiche_bonification[[#This Row],[code_fiche]]),0),1)</f>
        <v/>
      </c>
      <c r="J61" s="12">
        <f>_xlfn.MAXIFS(bonification_version[index_version],bonification_version[code],fiche_bonification[[#This Row],[code_bonification]])</f>
        <v>39.1</v>
      </c>
      <c r="K61" s="13">
        <f>_xlfn.MINIFS(bonification_version[date_debut],bonification_version[code],fiche_bonification[[#This Row],[code_bonification]])</f>
        <v>42005</v>
      </c>
      <c r="L61" s="12" t="str" cm="1">
        <f t="array" ref="L6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2" spans="1:12" x14ac:dyDescent="0.3">
      <c r="A62" s="12" t="s">
        <v>73</v>
      </c>
      <c r="B62" s="12" t="s">
        <v>17</v>
      </c>
      <c r="C62" s="13">
        <f t="shared" si="0"/>
        <v>42005</v>
      </c>
      <c r="D62" s="13" t="str">
        <f>IF(AND(fiche_bonification[[#This Row],[fiche_date_fin]]="",fiche_bonification[[#This Row],[bonification_date_fin]]=""),"",MIN(I62,L62))</f>
        <v/>
      </c>
      <c r="G62" s="12">
        <f>_xlfn.MAXIFS(fiche_version[index_version],fiche_version[code],fiche_bonification[[#This Row],[code_fiche]])</f>
        <v>20.3</v>
      </c>
      <c r="H62" s="13">
        <f>_xlfn.MINIFS(fiche_version[date_debut],fiche_version[code],fiche_bonification[[#This Row],[code_fiche]])</f>
        <v>42005</v>
      </c>
      <c r="I62" s="13" t="str" cm="1">
        <f t="array" ref="I62">INDEX(fiche_version[date_fin],MATCH(1,(fiche_version[index_version]=fiche_bonification[[#This Row],[fiche_version]]) * (fiche_version[code]=fiche_bonification[[#This Row],[code_fiche]]),0),1)</f>
        <v/>
      </c>
      <c r="J62" s="12">
        <f>_xlfn.MAXIFS(bonification_version[index_version],bonification_version[code],fiche_bonification[[#This Row],[code_bonification]])</f>
        <v>39.1</v>
      </c>
      <c r="K62" s="13">
        <f>_xlfn.MINIFS(bonification_version[date_debut],bonification_version[code],fiche_bonification[[#This Row],[code_bonification]])</f>
        <v>42005</v>
      </c>
      <c r="L62" s="12" t="str" cm="1">
        <f t="array" ref="L6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3" spans="1:12" x14ac:dyDescent="0.3">
      <c r="A63" s="12" t="s">
        <v>75</v>
      </c>
      <c r="B63" s="12" t="s">
        <v>17</v>
      </c>
      <c r="C63" s="13">
        <f t="shared" si="0"/>
        <v>42005</v>
      </c>
      <c r="D63" s="13">
        <f>IF(AND(fiche_bonification[[#This Row],[fiche_date_fin]]="",fiche_bonification[[#This Row],[bonification_date_fin]]=""),"",MIN(I63,L63))</f>
        <v>46934</v>
      </c>
      <c r="G63" s="12">
        <f>_xlfn.MAXIFS(fiche_version[index_version],fiche_version[code],fiche_bonification[[#This Row],[code_fiche]])</f>
        <v>54.3</v>
      </c>
      <c r="H63" s="13">
        <f>_xlfn.MINIFS(fiche_version[date_debut],fiche_version[code],fiche_bonification[[#This Row],[code_fiche]])</f>
        <v>42005</v>
      </c>
      <c r="I63" s="13" cm="1">
        <f t="array" ref="I63">INDEX(fiche_version[date_fin],MATCH(1,(fiche_version[index_version]=fiche_bonification[[#This Row],[fiche_version]]) * (fiche_version[code]=fiche_bonification[[#This Row],[code_fiche]]),0),1)</f>
        <v>46934</v>
      </c>
      <c r="J63" s="12">
        <f>_xlfn.MAXIFS(bonification_version[index_version],bonification_version[code],fiche_bonification[[#This Row],[code_bonification]])</f>
        <v>39.1</v>
      </c>
      <c r="K63" s="13">
        <f>_xlfn.MINIFS(bonification_version[date_debut],bonification_version[code],fiche_bonification[[#This Row],[code_bonification]])</f>
        <v>42005</v>
      </c>
      <c r="L63" s="12" t="str" cm="1">
        <f t="array" ref="L6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4" spans="1:12" x14ac:dyDescent="0.3">
      <c r="A64" s="12" t="s">
        <v>76</v>
      </c>
      <c r="B64" s="12" t="s">
        <v>17</v>
      </c>
      <c r="C64" s="13">
        <f t="shared" si="0"/>
        <v>42727</v>
      </c>
      <c r="D64" s="13" t="str">
        <f>IF(AND(fiche_bonification[[#This Row],[fiche_date_fin]]="",fiche_bonification[[#This Row],[bonification_date_fin]]=""),"",MIN(I64,L64))</f>
        <v/>
      </c>
      <c r="G64" s="12">
        <f>_xlfn.MAXIFS(fiche_version[index_version],fiche_version[code],fiche_bonification[[#This Row],[code_fiche]])</f>
        <v>24.1</v>
      </c>
      <c r="H64" s="13">
        <f>_xlfn.MINIFS(fiche_version[date_debut],fiche_version[code],fiche_bonification[[#This Row],[code_fiche]])</f>
        <v>42727</v>
      </c>
      <c r="I64" s="13" t="str" cm="1">
        <f t="array" ref="I64">INDEX(fiche_version[date_fin],MATCH(1,(fiche_version[index_version]=fiche_bonification[[#This Row],[fiche_version]]) * (fiche_version[code]=fiche_bonification[[#This Row],[code_fiche]]),0),1)</f>
        <v/>
      </c>
      <c r="J64" s="12">
        <f>_xlfn.MAXIFS(bonification_version[index_version],bonification_version[code],fiche_bonification[[#This Row],[code_bonification]])</f>
        <v>39.1</v>
      </c>
      <c r="K64" s="13">
        <f>_xlfn.MINIFS(bonification_version[date_debut],bonification_version[code],fiche_bonification[[#This Row],[code_bonification]])</f>
        <v>42005</v>
      </c>
      <c r="L64" s="12" t="str" cm="1">
        <f t="array" ref="L6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5" spans="1:12" x14ac:dyDescent="0.3">
      <c r="A65" s="12" t="s">
        <v>77</v>
      </c>
      <c r="B65" s="12" t="s">
        <v>17</v>
      </c>
      <c r="C65" s="13">
        <f t="shared" si="0"/>
        <v>44046</v>
      </c>
      <c r="D65" s="13" t="str">
        <f>IF(AND(fiche_bonification[[#This Row],[fiche_date_fin]]="",fiche_bonification[[#This Row],[bonification_date_fin]]=""),"",MIN(I65,L65))</f>
        <v/>
      </c>
      <c r="G65" s="12">
        <f>_xlfn.MAXIFS(fiche_version[index_version],fiche_version[code],fiche_bonification[[#This Row],[code_fiche]])</f>
        <v>35.1</v>
      </c>
      <c r="H65" s="13">
        <f>_xlfn.MINIFS(fiche_version[date_debut],fiche_version[code],fiche_bonification[[#This Row],[code_fiche]])</f>
        <v>44046</v>
      </c>
      <c r="I65" s="13" t="str" cm="1">
        <f t="array" ref="I65">INDEX(fiche_version[date_fin],MATCH(1,(fiche_version[index_version]=fiche_bonification[[#This Row],[fiche_version]]) * (fiche_version[code]=fiche_bonification[[#This Row],[code_fiche]]),0),1)</f>
        <v/>
      </c>
      <c r="J65" s="12">
        <f>_xlfn.MAXIFS(bonification_version[index_version],bonification_version[code],fiche_bonification[[#This Row],[code_bonification]])</f>
        <v>39.1</v>
      </c>
      <c r="K65" s="13">
        <f>_xlfn.MINIFS(bonification_version[date_debut],bonification_version[code],fiche_bonification[[#This Row],[code_bonification]])</f>
        <v>42005</v>
      </c>
      <c r="L65" s="12" t="str" cm="1">
        <f t="array" ref="L6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6" spans="1:12" x14ac:dyDescent="0.3">
      <c r="A66" s="12" t="s">
        <v>79</v>
      </c>
      <c r="B66" s="12" t="s">
        <v>17</v>
      </c>
      <c r="C66" s="13">
        <f t="shared" si="0"/>
        <v>42005</v>
      </c>
      <c r="D66" s="13">
        <f>IF(AND(fiche_bonification[[#This Row],[fiche_date_fin]]="",fiche_bonification[[#This Row],[bonification_date_fin]]=""),"",MIN(I66,L66))</f>
        <v>43008</v>
      </c>
      <c r="G66" s="12">
        <f>_xlfn.MAXIFS(fiche_version[index_version],fiche_version[code],fiche_bonification[[#This Row],[code_fiche]])</f>
        <v>14.1</v>
      </c>
      <c r="H66" s="13">
        <f>_xlfn.MINIFS(fiche_version[date_debut],fiche_version[code],fiche_bonification[[#This Row],[code_fiche]])</f>
        <v>42005</v>
      </c>
      <c r="I66" s="13" cm="1">
        <f t="array" ref="I66">INDEX(fiche_version[date_fin],MATCH(1,(fiche_version[index_version]=fiche_bonification[[#This Row],[fiche_version]]) * (fiche_version[code]=fiche_bonification[[#This Row],[code_fiche]]),0),1)</f>
        <v>43008</v>
      </c>
      <c r="J66" s="12">
        <f>_xlfn.MAXIFS(bonification_version[index_version],bonification_version[code],fiche_bonification[[#This Row],[code_bonification]])</f>
        <v>39.1</v>
      </c>
      <c r="K66" s="13">
        <f>_xlfn.MINIFS(bonification_version[date_debut],bonification_version[code],fiche_bonification[[#This Row],[code_bonification]])</f>
        <v>42005</v>
      </c>
      <c r="L66" s="12" t="str" cm="1">
        <f t="array" ref="L6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7" spans="1:12" x14ac:dyDescent="0.3">
      <c r="A67" s="12" t="s">
        <v>81</v>
      </c>
      <c r="B67" s="12" t="s">
        <v>17</v>
      </c>
      <c r="C67" s="13">
        <f t="shared" ref="C67:C130" si="1">MAX(H67,K67)</f>
        <v>42005</v>
      </c>
      <c r="D67" s="13">
        <f>IF(AND(fiche_bonification[[#This Row],[fiche_date_fin]]="",fiche_bonification[[#This Row],[bonification_date_fin]]=""),"",MIN(I67,L67))</f>
        <v>44804</v>
      </c>
      <c r="G67" s="12">
        <f>_xlfn.MAXIFS(fiche_version[index_version],fiche_version[code],fiche_bonification[[#This Row],[code_fiche]])</f>
        <v>15.1</v>
      </c>
      <c r="H67" s="13">
        <f>_xlfn.MINIFS(fiche_version[date_debut],fiche_version[code],fiche_bonification[[#This Row],[code_fiche]])</f>
        <v>42005</v>
      </c>
      <c r="I67" s="13" cm="1">
        <f t="array" ref="I67">INDEX(fiche_version[date_fin],MATCH(1,(fiche_version[index_version]=fiche_bonification[[#This Row],[fiche_version]]) * (fiche_version[code]=fiche_bonification[[#This Row],[code_fiche]]),0),1)</f>
        <v>44804</v>
      </c>
      <c r="J67" s="12">
        <f>_xlfn.MAXIFS(bonification_version[index_version],bonification_version[code],fiche_bonification[[#This Row],[code_bonification]])</f>
        <v>39.1</v>
      </c>
      <c r="K67" s="13">
        <f>_xlfn.MINIFS(bonification_version[date_debut],bonification_version[code],fiche_bonification[[#This Row],[code_bonification]])</f>
        <v>42005</v>
      </c>
      <c r="L67" s="12" t="str" cm="1">
        <f t="array" ref="L6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8" spans="1:12" x14ac:dyDescent="0.3">
      <c r="A68" s="12" t="s">
        <v>83</v>
      </c>
      <c r="B68" s="12" t="s">
        <v>17</v>
      </c>
      <c r="C68" s="13">
        <f t="shared" si="1"/>
        <v>42005</v>
      </c>
      <c r="D68" s="13">
        <f>IF(AND(fiche_bonification[[#This Row],[fiche_date_fin]]="",fiche_bonification[[#This Row],[bonification_date_fin]]=""),"",MIN(I68,L68))</f>
        <v>44804</v>
      </c>
      <c r="G68" s="12">
        <f>_xlfn.MAXIFS(fiche_version[index_version],fiche_version[code],fiche_bonification[[#This Row],[code_fiche]])</f>
        <v>15.1</v>
      </c>
      <c r="H68" s="13">
        <f>_xlfn.MINIFS(fiche_version[date_debut],fiche_version[code],fiche_bonification[[#This Row],[code_fiche]])</f>
        <v>42005</v>
      </c>
      <c r="I68" s="13" cm="1">
        <f t="array" ref="I68">INDEX(fiche_version[date_fin],MATCH(1,(fiche_version[index_version]=fiche_bonification[[#This Row],[fiche_version]]) * (fiche_version[code]=fiche_bonification[[#This Row],[code_fiche]]),0),1)</f>
        <v>44804</v>
      </c>
      <c r="J68" s="12">
        <f>_xlfn.MAXIFS(bonification_version[index_version],bonification_version[code],fiche_bonification[[#This Row],[code_bonification]])</f>
        <v>39.1</v>
      </c>
      <c r="K68" s="13">
        <f>_xlfn.MINIFS(bonification_version[date_debut],bonification_version[code],fiche_bonification[[#This Row],[code_bonification]])</f>
        <v>42005</v>
      </c>
      <c r="L68" s="12" t="str" cm="1">
        <f t="array" ref="L6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9" spans="1:12" x14ac:dyDescent="0.3">
      <c r="A69" s="12" t="s">
        <v>85</v>
      </c>
      <c r="B69" s="12" t="s">
        <v>17</v>
      </c>
      <c r="C69" s="13">
        <f t="shared" si="1"/>
        <v>42005</v>
      </c>
      <c r="D69" s="13" t="str">
        <f>IF(AND(fiche_bonification[[#This Row],[fiche_date_fin]]="",fiche_bonification[[#This Row],[bonification_date_fin]]=""),"",MIN(I69,L69))</f>
        <v/>
      </c>
      <c r="G69" s="12">
        <f>_xlfn.MAXIFS(fiche_version[index_version],fiche_version[code],fiche_bonification[[#This Row],[code_fiche]])</f>
        <v>15.1</v>
      </c>
      <c r="H69" s="13">
        <f>_xlfn.MINIFS(fiche_version[date_debut],fiche_version[code],fiche_bonification[[#This Row],[code_fiche]])</f>
        <v>42005</v>
      </c>
      <c r="I69" s="13" t="str" cm="1">
        <f t="array" ref="I69">INDEX(fiche_version[date_fin],MATCH(1,(fiche_version[index_version]=fiche_bonification[[#This Row],[fiche_version]]) * (fiche_version[code]=fiche_bonification[[#This Row],[code_fiche]]),0),1)</f>
        <v/>
      </c>
      <c r="J69" s="12">
        <f>_xlfn.MAXIFS(bonification_version[index_version],bonification_version[code],fiche_bonification[[#This Row],[code_bonification]])</f>
        <v>39.1</v>
      </c>
      <c r="K69" s="13">
        <f>_xlfn.MINIFS(bonification_version[date_debut],bonification_version[code],fiche_bonification[[#This Row],[code_bonification]])</f>
        <v>42005</v>
      </c>
      <c r="L69" s="12" t="str" cm="1">
        <f t="array" ref="L6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0" spans="1:12" x14ac:dyDescent="0.3">
      <c r="A70" s="12" t="s">
        <v>86</v>
      </c>
      <c r="B70" s="12" t="s">
        <v>17</v>
      </c>
      <c r="C70" s="13">
        <f t="shared" si="1"/>
        <v>42005</v>
      </c>
      <c r="D70" s="13">
        <f>IF(AND(fiche_bonification[[#This Row],[fiche_date_fin]]="",fiche_bonification[[#This Row],[bonification_date_fin]]=""),"",MIN(I70,L70))</f>
        <v>44651</v>
      </c>
      <c r="G70" s="12">
        <f>_xlfn.MAXIFS(fiche_version[index_version],fiche_version[code],fiche_bonification[[#This Row],[code_fiche]])</f>
        <v>26.3</v>
      </c>
      <c r="H70" s="13">
        <f>_xlfn.MINIFS(fiche_version[date_debut],fiche_version[code],fiche_bonification[[#This Row],[code_fiche]])</f>
        <v>42005</v>
      </c>
      <c r="I70" s="13" cm="1">
        <f t="array" ref="I70">INDEX(fiche_version[date_fin],MATCH(1,(fiche_version[index_version]=fiche_bonification[[#This Row],[fiche_version]]) * (fiche_version[code]=fiche_bonification[[#This Row],[code_fiche]]),0),1)</f>
        <v>44651</v>
      </c>
      <c r="J70" s="12">
        <f>_xlfn.MAXIFS(bonification_version[index_version],bonification_version[code],fiche_bonification[[#This Row],[code_bonification]])</f>
        <v>39.1</v>
      </c>
      <c r="K70" s="13">
        <f>_xlfn.MINIFS(bonification_version[date_debut],bonification_version[code],fiche_bonification[[#This Row],[code_bonification]])</f>
        <v>42005</v>
      </c>
      <c r="L70" s="12" t="str" cm="1">
        <f t="array" ref="L7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1" spans="1:12" x14ac:dyDescent="0.3">
      <c r="A71" s="12" t="s">
        <v>88</v>
      </c>
      <c r="B71" s="12" t="s">
        <v>17</v>
      </c>
      <c r="C71" s="13">
        <f t="shared" si="1"/>
        <v>42005</v>
      </c>
      <c r="D71" s="13">
        <f>IF(AND(fiche_bonification[[#This Row],[fiche_date_fin]]="",fiche_bonification[[#This Row],[bonification_date_fin]]=""),"",MIN(I71,L71))</f>
        <v>42490</v>
      </c>
      <c r="G71" s="12">
        <f>_xlfn.MAXIFS(fiche_version[index_version],fiche_version[code],fiche_bonification[[#This Row],[code_fiche]])</f>
        <v>15.2</v>
      </c>
      <c r="H71" s="13">
        <f>_xlfn.MINIFS(fiche_version[date_debut],fiche_version[code],fiche_bonification[[#This Row],[code_fiche]])</f>
        <v>42005</v>
      </c>
      <c r="I71" s="13" cm="1">
        <f t="array" ref="I71">INDEX(fiche_version[date_fin],MATCH(1,(fiche_version[index_version]=fiche_bonification[[#This Row],[fiche_version]]) * (fiche_version[code]=fiche_bonification[[#This Row],[code_fiche]]),0),1)</f>
        <v>42490</v>
      </c>
      <c r="J71" s="12">
        <f>_xlfn.MAXIFS(bonification_version[index_version],bonification_version[code],fiche_bonification[[#This Row],[code_bonification]])</f>
        <v>39.1</v>
      </c>
      <c r="K71" s="13">
        <f>_xlfn.MINIFS(bonification_version[date_debut],bonification_version[code],fiche_bonification[[#This Row],[code_bonification]])</f>
        <v>42005</v>
      </c>
      <c r="L71" s="12" t="str" cm="1">
        <f t="array" ref="L7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2" spans="1:12" x14ac:dyDescent="0.3">
      <c r="A72" s="12" t="s">
        <v>90</v>
      </c>
      <c r="B72" s="12" t="s">
        <v>17</v>
      </c>
      <c r="C72" s="13">
        <f t="shared" si="1"/>
        <v>42005</v>
      </c>
      <c r="D72" s="13">
        <f>IF(AND(fiche_bonification[[#This Row],[fiche_date_fin]]="",fiche_bonification[[#This Row],[bonification_date_fin]]=""),"",MIN(I72,L72))</f>
        <v>43465</v>
      </c>
      <c r="G72" s="12">
        <f>_xlfn.MAXIFS(fiche_version[index_version],fiche_version[code],fiche_bonification[[#This Row],[code_fiche]])</f>
        <v>17.100000000000001</v>
      </c>
      <c r="H72" s="13">
        <f>_xlfn.MINIFS(fiche_version[date_debut],fiche_version[code],fiche_bonification[[#This Row],[code_fiche]])</f>
        <v>42005</v>
      </c>
      <c r="I72" s="13" cm="1">
        <f t="array" ref="I72">INDEX(fiche_version[date_fin],MATCH(1,(fiche_version[index_version]=fiche_bonification[[#This Row],[fiche_version]]) * (fiche_version[code]=fiche_bonification[[#This Row],[code_fiche]]),0),1)</f>
        <v>43465</v>
      </c>
      <c r="J72" s="12">
        <f>_xlfn.MAXIFS(bonification_version[index_version],bonification_version[code],fiche_bonification[[#This Row],[code_bonification]])</f>
        <v>39.1</v>
      </c>
      <c r="K72" s="13">
        <f>_xlfn.MINIFS(bonification_version[date_debut],bonification_version[code],fiche_bonification[[#This Row],[code_bonification]])</f>
        <v>42005</v>
      </c>
      <c r="L72" s="12" t="str" cm="1">
        <f t="array" ref="L7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3" spans="1:12" x14ac:dyDescent="0.3">
      <c r="A73" s="12" t="s">
        <v>92</v>
      </c>
      <c r="B73" s="12" t="s">
        <v>17</v>
      </c>
      <c r="C73" s="13">
        <f t="shared" si="1"/>
        <v>42005</v>
      </c>
      <c r="D73" s="13">
        <f>IF(AND(fiche_bonification[[#This Row],[fiche_date_fin]]="",fiche_bonification[[#This Row],[bonification_date_fin]]=""),"",MIN(I73,L73))</f>
        <v>43465</v>
      </c>
      <c r="G73" s="12">
        <f>_xlfn.MAXIFS(fiche_version[index_version],fiche_version[code],fiche_bonification[[#This Row],[code_fiche]])</f>
        <v>17.100000000000001</v>
      </c>
      <c r="H73" s="13">
        <f>_xlfn.MINIFS(fiche_version[date_debut],fiche_version[code],fiche_bonification[[#This Row],[code_fiche]])</f>
        <v>42005</v>
      </c>
      <c r="I73" s="13" cm="1">
        <f t="array" ref="I73">INDEX(fiche_version[date_fin],MATCH(1,(fiche_version[index_version]=fiche_bonification[[#This Row],[fiche_version]]) * (fiche_version[code]=fiche_bonification[[#This Row],[code_fiche]]),0),1)</f>
        <v>43465</v>
      </c>
      <c r="J73" s="12">
        <f>_xlfn.MAXIFS(bonification_version[index_version],bonification_version[code],fiche_bonification[[#This Row],[code_bonification]])</f>
        <v>39.1</v>
      </c>
      <c r="K73" s="13">
        <f>_xlfn.MINIFS(bonification_version[date_debut],bonification_version[code],fiche_bonification[[#This Row],[code_bonification]])</f>
        <v>42005</v>
      </c>
      <c r="L73" s="12" t="str" cm="1">
        <f t="array" ref="L7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4" spans="1:12" x14ac:dyDescent="0.3">
      <c r="A74" s="12" t="s">
        <v>93</v>
      </c>
      <c r="B74" s="12" t="s">
        <v>17</v>
      </c>
      <c r="C74" s="13">
        <f t="shared" si="1"/>
        <v>43466</v>
      </c>
      <c r="D74" s="13" t="str">
        <f>IF(AND(fiche_bonification[[#This Row],[fiche_date_fin]]="",fiche_bonification[[#This Row],[bonification_date_fin]]=""),"",MIN(I74,L74))</f>
        <v/>
      </c>
      <c r="G74" s="12">
        <f>_xlfn.MAXIFS(fiche_version[index_version],fiche_version[code],fiche_bonification[[#This Row],[code_fiche]])</f>
        <v>28.1</v>
      </c>
      <c r="H74" s="13">
        <f>_xlfn.MINIFS(fiche_version[date_debut],fiche_version[code],fiche_bonification[[#This Row],[code_fiche]])</f>
        <v>43466</v>
      </c>
      <c r="I74" s="13" t="str" cm="1">
        <f t="array" ref="I74">INDEX(fiche_version[date_fin],MATCH(1,(fiche_version[index_version]=fiche_bonification[[#This Row],[fiche_version]]) * (fiche_version[code]=fiche_bonification[[#This Row],[code_fiche]]),0),1)</f>
        <v/>
      </c>
      <c r="J74" s="12">
        <f>_xlfn.MAXIFS(bonification_version[index_version],bonification_version[code],fiche_bonification[[#This Row],[code_bonification]])</f>
        <v>39.1</v>
      </c>
      <c r="K74" s="13">
        <f>_xlfn.MINIFS(bonification_version[date_debut],bonification_version[code],fiche_bonification[[#This Row],[code_bonification]])</f>
        <v>42005</v>
      </c>
      <c r="L74" s="12" t="str" cm="1">
        <f t="array" ref="L7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5" spans="1:12" x14ac:dyDescent="0.3">
      <c r="A75" s="12" t="s">
        <v>95</v>
      </c>
      <c r="B75" s="12" t="s">
        <v>17</v>
      </c>
      <c r="C75" s="13">
        <f t="shared" si="1"/>
        <v>42373</v>
      </c>
      <c r="D75" s="13" t="str">
        <f>IF(AND(fiche_bonification[[#This Row],[fiche_date_fin]]="",fiche_bonification[[#This Row],[bonification_date_fin]]=""),"",MIN(I75,L75))</f>
        <v/>
      </c>
      <c r="G75" s="12">
        <f>_xlfn.MAXIFS(fiche_version[index_version],fiche_version[code],fiche_bonification[[#This Row],[code_fiche]])</f>
        <v>19.100000000000001</v>
      </c>
      <c r="H75" s="13">
        <f>_xlfn.MINIFS(fiche_version[date_debut],fiche_version[code],fiche_bonification[[#This Row],[code_fiche]])</f>
        <v>42373</v>
      </c>
      <c r="I75" s="13" t="str" cm="1">
        <f t="array" ref="I75">INDEX(fiche_version[date_fin],MATCH(1,(fiche_version[index_version]=fiche_bonification[[#This Row],[fiche_version]]) * (fiche_version[code]=fiche_bonification[[#This Row],[code_fiche]]),0),1)</f>
        <v/>
      </c>
      <c r="J75" s="12">
        <f>_xlfn.MAXIFS(bonification_version[index_version],bonification_version[code],fiche_bonification[[#This Row],[code_bonification]])</f>
        <v>39.1</v>
      </c>
      <c r="K75" s="13">
        <f>_xlfn.MINIFS(bonification_version[date_debut],bonification_version[code],fiche_bonification[[#This Row],[code_bonification]])</f>
        <v>42005</v>
      </c>
      <c r="L75" s="12" t="str" cm="1">
        <f t="array" ref="L7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6" spans="1:12" x14ac:dyDescent="0.3">
      <c r="A76" s="12" t="s">
        <v>96</v>
      </c>
      <c r="B76" s="12" t="s">
        <v>17</v>
      </c>
      <c r="C76" s="13">
        <f t="shared" si="1"/>
        <v>43453</v>
      </c>
      <c r="D76" s="13" t="str">
        <f>IF(AND(fiche_bonification[[#This Row],[fiche_date_fin]]="",fiche_bonification[[#This Row],[bonification_date_fin]]=""),"",MIN(I76,L76))</f>
        <v/>
      </c>
      <c r="G76" s="12">
        <f>_xlfn.MAXIFS(fiche_version[index_version],fiche_version[code],fiche_bonification[[#This Row],[code_fiche]])</f>
        <v>28.1</v>
      </c>
      <c r="H76" s="13">
        <f>_xlfn.MINIFS(fiche_version[date_debut],fiche_version[code],fiche_bonification[[#This Row],[code_fiche]])</f>
        <v>43453</v>
      </c>
      <c r="I76" s="13" t="str" cm="1">
        <f t="array" ref="I76">INDEX(fiche_version[date_fin],MATCH(1,(fiche_version[index_version]=fiche_bonification[[#This Row],[fiche_version]]) * (fiche_version[code]=fiche_bonification[[#This Row],[code_fiche]]),0),1)</f>
        <v/>
      </c>
      <c r="J76" s="12">
        <f>_xlfn.MAXIFS(bonification_version[index_version],bonification_version[code],fiche_bonification[[#This Row],[code_bonification]])</f>
        <v>39.1</v>
      </c>
      <c r="K76" s="13">
        <f>_xlfn.MINIFS(bonification_version[date_debut],bonification_version[code],fiche_bonification[[#This Row],[code_bonification]])</f>
        <v>42005</v>
      </c>
      <c r="L76" s="12" t="str" cm="1">
        <f t="array" ref="L7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7" spans="1:12" x14ac:dyDescent="0.3">
      <c r="A77" s="12" t="s">
        <v>699</v>
      </c>
      <c r="B77" s="12" t="s">
        <v>17</v>
      </c>
      <c r="C77" s="13">
        <f t="shared" si="1"/>
        <v>43922</v>
      </c>
      <c r="D77" s="13" t="str">
        <f>IF(AND(fiche_bonification[[#This Row],[fiche_date_fin]]="",fiche_bonification[[#This Row],[bonification_date_fin]]=""),"",MIN(I77,L77))</f>
        <v/>
      </c>
      <c r="G77" s="12">
        <f>_xlfn.MAXIFS(fiche_version[index_version],fiche_version[code],fiche_bonification[[#This Row],[code_fiche]])</f>
        <v>32.1</v>
      </c>
      <c r="H77" s="13">
        <f>_xlfn.MINIFS(fiche_version[date_debut],fiche_version[code],fiche_bonification[[#This Row],[code_fiche]])</f>
        <v>43922</v>
      </c>
      <c r="I77" s="13" t="str" cm="1">
        <f t="array" ref="I77">INDEX(fiche_version[date_fin],MATCH(1,(fiche_version[index_version]=fiche_bonification[[#This Row],[fiche_version]]) * (fiche_version[code]=fiche_bonification[[#This Row],[code_fiche]]),0),1)</f>
        <v/>
      </c>
      <c r="J77" s="12">
        <f>_xlfn.MAXIFS(bonification_version[index_version],bonification_version[code],fiche_bonification[[#This Row],[code_bonification]])</f>
        <v>39.1</v>
      </c>
      <c r="K77" s="13">
        <f>_xlfn.MINIFS(bonification_version[date_debut],bonification_version[code],fiche_bonification[[#This Row],[code_bonification]])</f>
        <v>42005</v>
      </c>
      <c r="L77" s="12" t="str" cm="1">
        <f t="array" ref="L7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8" spans="1:12" x14ac:dyDescent="0.3">
      <c r="A78" s="12" t="s">
        <v>97</v>
      </c>
      <c r="B78" s="12" t="s">
        <v>17</v>
      </c>
      <c r="C78" s="13">
        <f t="shared" si="1"/>
        <v>44196</v>
      </c>
      <c r="D78" s="13" t="str">
        <f>IF(AND(fiche_bonification[[#This Row],[fiche_date_fin]]="",fiche_bonification[[#This Row],[bonification_date_fin]]=""),"",MIN(I78,L78))</f>
        <v/>
      </c>
      <c r="G78" s="12">
        <f>_xlfn.MAXIFS(fiche_version[index_version],fiche_version[code],fiche_bonification[[#This Row],[code_fiche]])</f>
        <v>37.1</v>
      </c>
      <c r="H78" s="13">
        <f>_xlfn.MINIFS(fiche_version[date_debut],fiche_version[code],fiche_bonification[[#This Row],[code_fiche]])</f>
        <v>44196</v>
      </c>
      <c r="I78" s="13" t="str" cm="1">
        <f t="array" ref="I78">INDEX(fiche_version[date_fin],MATCH(1,(fiche_version[index_version]=fiche_bonification[[#This Row],[fiche_version]]) * (fiche_version[code]=fiche_bonification[[#This Row],[code_fiche]]),0),1)</f>
        <v/>
      </c>
      <c r="J78" s="12">
        <f>_xlfn.MAXIFS(bonification_version[index_version],bonification_version[code],fiche_bonification[[#This Row],[code_bonification]])</f>
        <v>39.1</v>
      </c>
      <c r="K78" s="13">
        <f>_xlfn.MINIFS(bonification_version[date_debut],bonification_version[code],fiche_bonification[[#This Row],[code_bonification]])</f>
        <v>42005</v>
      </c>
      <c r="L78" s="12" t="str" cm="1">
        <f t="array" ref="L7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9" spans="1:12" x14ac:dyDescent="0.3">
      <c r="A79" s="12" t="s">
        <v>405</v>
      </c>
      <c r="B79" s="12" t="s">
        <v>17</v>
      </c>
      <c r="C79" s="13">
        <f t="shared" si="1"/>
        <v>44848</v>
      </c>
      <c r="D79" s="13" t="str">
        <f>IF(AND(fiche_bonification[[#This Row],[fiche_date_fin]]="",fiche_bonification[[#This Row],[bonification_date_fin]]=""),"",MIN(I79,L79))</f>
        <v/>
      </c>
      <c r="G79" s="12">
        <f>_xlfn.MAXIFS(fiche_version[index_version],fiche_version[code],fiche_bonification[[#This Row],[code_fiche]])</f>
        <v>48.1</v>
      </c>
      <c r="H79" s="13">
        <f>_xlfn.MINIFS(fiche_version[date_debut],fiche_version[code],fiche_bonification[[#This Row],[code_fiche]])</f>
        <v>44848</v>
      </c>
      <c r="I79" s="13" t="str" cm="1">
        <f t="array" ref="I79">INDEX(fiche_version[date_fin],MATCH(1,(fiche_version[index_version]=fiche_bonification[[#This Row],[fiche_version]]) * (fiche_version[code]=fiche_bonification[[#This Row],[code_fiche]]),0),1)</f>
        <v/>
      </c>
      <c r="J79" s="12">
        <f>_xlfn.MAXIFS(bonification_version[index_version],bonification_version[code],fiche_bonification[[#This Row],[code_bonification]])</f>
        <v>39.1</v>
      </c>
      <c r="K79" s="13">
        <f>_xlfn.MINIFS(bonification_version[date_debut],bonification_version[code],fiche_bonification[[#This Row],[code_bonification]])</f>
        <v>42005</v>
      </c>
      <c r="L79" s="12" t="str" cm="1">
        <f t="array" ref="L7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0" spans="1:12" x14ac:dyDescent="0.3">
      <c r="A80" s="12" t="s">
        <v>677</v>
      </c>
      <c r="B80" s="12" t="s">
        <v>17</v>
      </c>
      <c r="C80" s="13">
        <f t="shared" si="1"/>
        <v>45199</v>
      </c>
      <c r="D80" s="13" t="str">
        <f>IF(AND(fiche_bonification[[#This Row],[fiche_date_fin]]="",fiche_bonification[[#This Row],[bonification_date_fin]]=""),"",MIN(I80,L80))</f>
        <v/>
      </c>
      <c r="G80" s="12">
        <f>_xlfn.MAXIFS(fiche_version[index_version],fiche_version[code],fiche_bonification[[#This Row],[code_fiche]])</f>
        <v>54.1</v>
      </c>
      <c r="H80" s="13">
        <f>_xlfn.MINIFS(fiche_version[date_debut],fiche_version[code],fiche_bonification[[#This Row],[code_fiche]])</f>
        <v>45199</v>
      </c>
      <c r="I80" s="13" t="str" cm="1">
        <f t="array" ref="I80">INDEX(fiche_version[date_fin],MATCH(1,(fiche_version[index_version]=fiche_bonification[[#This Row],[fiche_version]]) * (fiche_version[code]=fiche_bonification[[#This Row],[code_fiche]]),0),1)</f>
        <v/>
      </c>
      <c r="J80" s="12">
        <f>_xlfn.MAXIFS(bonification_version[index_version],bonification_version[code],fiche_bonification[[#This Row],[code_bonification]])</f>
        <v>39.1</v>
      </c>
      <c r="K80" s="13">
        <f>_xlfn.MINIFS(bonification_version[date_debut],bonification_version[code],fiche_bonification[[#This Row],[code_bonification]])</f>
        <v>42005</v>
      </c>
      <c r="L80" s="12" t="str" cm="1">
        <f t="array" ref="L8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1" spans="1:12" x14ac:dyDescent="0.3">
      <c r="A81" s="12" t="s">
        <v>98</v>
      </c>
      <c r="B81" s="12" t="s">
        <v>17</v>
      </c>
      <c r="C81" s="13">
        <f t="shared" si="1"/>
        <v>42005</v>
      </c>
      <c r="D81" s="13" t="str">
        <f>IF(AND(fiche_bonification[[#This Row],[fiche_date_fin]]="",fiche_bonification[[#This Row],[bonification_date_fin]]=""),"",MIN(I81,L81))</f>
        <v/>
      </c>
      <c r="G81" s="12">
        <f>_xlfn.MAXIFS(fiche_version[index_version],fiche_version[code],fiche_bonification[[#This Row],[code_fiche]])</f>
        <v>17.100000000000001</v>
      </c>
      <c r="H81" s="13">
        <f>_xlfn.MINIFS(fiche_version[date_debut],fiche_version[code],fiche_bonification[[#This Row],[code_fiche]])</f>
        <v>42005</v>
      </c>
      <c r="I81" s="13" t="str" cm="1">
        <f t="array" ref="I81">INDEX(fiche_version[date_fin],MATCH(1,(fiche_version[index_version]=fiche_bonification[[#This Row],[fiche_version]]) * (fiche_version[code]=fiche_bonification[[#This Row],[code_fiche]]),0),1)</f>
        <v/>
      </c>
      <c r="J81" s="12">
        <f>_xlfn.MAXIFS(bonification_version[index_version],bonification_version[code],fiche_bonification[[#This Row],[code_bonification]])</f>
        <v>39.1</v>
      </c>
      <c r="K81" s="13">
        <f>_xlfn.MINIFS(bonification_version[date_debut],bonification_version[code],fiche_bonification[[#This Row],[code_bonification]])</f>
        <v>42005</v>
      </c>
      <c r="L81" s="12" t="str" cm="1">
        <f t="array" ref="L8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2" spans="1:12" x14ac:dyDescent="0.3">
      <c r="A82" s="12" t="s">
        <v>99</v>
      </c>
      <c r="B82" s="12" t="s">
        <v>17</v>
      </c>
      <c r="C82" s="13">
        <f t="shared" si="1"/>
        <v>42005</v>
      </c>
      <c r="D82" s="13" t="str">
        <f>IF(AND(fiche_bonification[[#This Row],[fiche_date_fin]]="",fiche_bonification[[#This Row],[bonification_date_fin]]=""),"",MIN(I82,L82))</f>
        <v/>
      </c>
      <c r="G82" s="12">
        <f>_xlfn.MAXIFS(fiche_version[index_version],fiche_version[code],fiche_bonification[[#This Row],[code_fiche]])</f>
        <v>17.100000000000001</v>
      </c>
      <c r="H82" s="13">
        <f>_xlfn.MINIFS(fiche_version[date_debut],fiche_version[code],fiche_bonification[[#This Row],[code_fiche]])</f>
        <v>42005</v>
      </c>
      <c r="I82" s="13" t="str" cm="1">
        <f t="array" ref="I82">INDEX(fiche_version[date_fin],MATCH(1,(fiche_version[index_version]=fiche_bonification[[#This Row],[fiche_version]]) * (fiche_version[code]=fiche_bonification[[#This Row],[code_fiche]]),0),1)</f>
        <v/>
      </c>
      <c r="J82" s="12">
        <f>_xlfn.MAXIFS(bonification_version[index_version],bonification_version[code],fiche_bonification[[#This Row],[code_bonification]])</f>
        <v>39.1</v>
      </c>
      <c r="K82" s="13">
        <f>_xlfn.MINIFS(bonification_version[date_debut],bonification_version[code],fiche_bonification[[#This Row],[code_bonification]])</f>
        <v>42005</v>
      </c>
      <c r="L82" s="12" t="str" cm="1">
        <f t="array" ref="L8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3" spans="1:12" x14ac:dyDescent="0.3">
      <c r="A83" s="12" t="s">
        <v>100</v>
      </c>
      <c r="B83" s="12" t="s">
        <v>17</v>
      </c>
      <c r="C83" s="13">
        <f t="shared" si="1"/>
        <v>42005</v>
      </c>
      <c r="D83" s="13">
        <f>IF(AND(fiche_bonification[[#This Row],[fiche_date_fin]]="",fiche_bonification[[#This Row],[bonification_date_fin]]=""),"",MIN(I83,L83))</f>
        <v>45291</v>
      </c>
      <c r="G83" s="12">
        <f>_xlfn.MAXIFS(fiche_version[index_version],fiche_version[code],fiche_bonification[[#This Row],[code_fiche]])</f>
        <v>41.3</v>
      </c>
      <c r="H83" s="13">
        <f>_xlfn.MINIFS(fiche_version[date_debut],fiche_version[code],fiche_bonification[[#This Row],[code_fiche]])</f>
        <v>42005</v>
      </c>
      <c r="I83" s="13" cm="1">
        <f t="array" ref="I83">INDEX(fiche_version[date_fin],MATCH(1,(fiche_version[index_version]=fiche_bonification[[#This Row],[fiche_version]]) * (fiche_version[code]=fiche_bonification[[#This Row],[code_fiche]]),0),1)</f>
        <v>45291</v>
      </c>
      <c r="J83" s="12">
        <f>_xlfn.MAXIFS(bonification_version[index_version],bonification_version[code],fiche_bonification[[#This Row],[code_bonification]])</f>
        <v>39.1</v>
      </c>
      <c r="K83" s="13">
        <f>_xlfn.MINIFS(bonification_version[date_debut],bonification_version[code],fiche_bonification[[#This Row],[code_bonification]])</f>
        <v>42005</v>
      </c>
      <c r="L83" s="12" t="str" cm="1">
        <f t="array" ref="L8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4" spans="1:12" x14ac:dyDescent="0.3">
      <c r="A84" s="12" t="s">
        <v>101</v>
      </c>
      <c r="B84" s="12" t="s">
        <v>17</v>
      </c>
      <c r="C84" s="13">
        <f t="shared" si="1"/>
        <v>42005</v>
      </c>
      <c r="D84" s="13">
        <f>IF(AND(fiche_bonification[[#This Row],[fiche_date_fin]]="",fiche_bonification[[#This Row],[bonification_date_fin]]=""),"",MIN(I84,L84))</f>
        <v>45291</v>
      </c>
      <c r="G84" s="12">
        <f>_xlfn.MAXIFS(fiche_version[index_version],fiche_version[code],fiche_bonification[[#This Row],[code_fiche]])</f>
        <v>23.2</v>
      </c>
      <c r="H84" s="13">
        <f>_xlfn.MINIFS(fiche_version[date_debut],fiche_version[code],fiche_bonification[[#This Row],[code_fiche]])</f>
        <v>42005</v>
      </c>
      <c r="I84" s="13" cm="1">
        <f t="array" ref="I84">INDEX(fiche_version[date_fin],MATCH(1,(fiche_version[index_version]=fiche_bonification[[#This Row],[fiche_version]]) * (fiche_version[code]=fiche_bonification[[#This Row],[code_fiche]]),0),1)</f>
        <v>45291</v>
      </c>
      <c r="J84" s="12">
        <f>_xlfn.MAXIFS(bonification_version[index_version],bonification_version[code],fiche_bonification[[#This Row],[code_bonification]])</f>
        <v>39.1</v>
      </c>
      <c r="K84" s="13">
        <f>_xlfn.MINIFS(bonification_version[date_debut],bonification_version[code],fiche_bonification[[#This Row],[code_bonification]])</f>
        <v>42005</v>
      </c>
      <c r="L84" s="12" t="str" cm="1">
        <f t="array" ref="L8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5" spans="1:12" x14ac:dyDescent="0.3">
      <c r="A85" s="12" t="s">
        <v>102</v>
      </c>
      <c r="B85" s="12" t="s">
        <v>17</v>
      </c>
      <c r="C85" s="13">
        <f t="shared" si="1"/>
        <v>42005</v>
      </c>
      <c r="D85" s="13" t="str">
        <f>IF(AND(fiche_bonification[[#This Row],[fiche_date_fin]]="",fiche_bonification[[#This Row],[bonification_date_fin]]=""),"",MIN(I85,L85))</f>
        <v/>
      </c>
      <c r="G85" s="12">
        <f>_xlfn.MAXIFS(fiche_version[index_version],fiche_version[code],fiche_bonification[[#This Row],[code_fiche]])</f>
        <v>14.1</v>
      </c>
      <c r="H85" s="13">
        <f>_xlfn.MINIFS(fiche_version[date_debut],fiche_version[code],fiche_bonification[[#This Row],[code_fiche]])</f>
        <v>42005</v>
      </c>
      <c r="I85" s="13" t="str" cm="1">
        <f t="array" ref="I85">INDEX(fiche_version[date_fin],MATCH(1,(fiche_version[index_version]=fiche_bonification[[#This Row],[fiche_version]]) * (fiche_version[code]=fiche_bonification[[#This Row],[code_fiche]]),0),1)</f>
        <v/>
      </c>
      <c r="J85" s="12">
        <f>_xlfn.MAXIFS(bonification_version[index_version],bonification_version[code],fiche_bonification[[#This Row],[code_bonification]])</f>
        <v>39.1</v>
      </c>
      <c r="K85" s="13">
        <f>_xlfn.MINIFS(bonification_version[date_debut],bonification_version[code],fiche_bonification[[#This Row],[code_bonification]])</f>
        <v>42005</v>
      </c>
      <c r="L85" s="12" t="str" cm="1">
        <f t="array" ref="L8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6" spans="1:12" x14ac:dyDescent="0.3">
      <c r="A86" s="12" t="s">
        <v>103</v>
      </c>
      <c r="B86" s="12" t="s">
        <v>17</v>
      </c>
      <c r="C86" s="13">
        <f t="shared" si="1"/>
        <v>42005</v>
      </c>
      <c r="D86" s="13" t="str">
        <f>IF(AND(fiche_bonification[[#This Row],[fiche_date_fin]]="",fiche_bonification[[#This Row],[bonification_date_fin]]=""),"",MIN(I86,L86))</f>
        <v/>
      </c>
      <c r="G86" s="12">
        <f>_xlfn.MAXIFS(fiche_version[index_version],fiche_version[code],fiche_bonification[[#This Row],[code_fiche]])</f>
        <v>14.1</v>
      </c>
      <c r="H86" s="13">
        <f>_xlfn.MINIFS(fiche_version[date_debut],fiche_version[code],fiche_bonification[[#This Row],[code_fiche]])</f>
        <v>42005</v>
      </c>
      <c r="I86" s="13" t="str" cm="1">
        <f t="array" ref="I86">INDEX(fiche_version[date_fin],MATCH(1,(fiche_version[index_version]=fiche_bonification[[#This Row],[fiche_version]]) * (fiche_version[code]=fiche_bonification[[#This Row],[code_fiche]]),0),1)</f>
        <v/>
      </c>
      <c r="J86" s="12">
        <f>_xlfn.MAXIFS(bonification_version[index_version],bonification_version[code],fiche_bonification[[#This Row],[code_bonification]])</f>
        <v>39.1</v>
      </c>
      <c r="K86" s="13">
        <f>_xlfn.MINIFS(bonification_version[date_debut],bonification_version[code],fiche_bonification[[#This Row],[code_bonification]])</f>
        <v>42005</v>
      </c>
      <c r="L86" s="12" t="str" cm="1">
        <f t="array" ref="L8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7" spans="1:12" x14ac:dyDescent="0.3">
      <c r="A87" s="12" t="s">
        <v>104</v>
      </c>
      <c r="B87" s="12" t="s">
        <v>17</v>
      </c>
      <c r="C87" s="13">
        <f t="shared" si="1"/>
        <v>42005</v>
      </c>
      <c r="D87" s="13" t="str">
        <f>IF(AND(fiche_bonification[[#This Row],[fiche_date_fin]]="",fiche_bonification[[#This Row],[bonification_date_fin]]=""),"",MIN(I87,L87))</f>
        <v/>
      </c>
      <c r="G87" s="12">
        <f>_xlfn.MAXIFS(fiche_version[index_version],fiche_version[code],fiche_bonification[[#This Row],[code_fiche]])</f>
        <v>16.100000000000001</v>
      </c>
      <c r="H87" s="13">
        <f>_xlfn.MINIFS(fiche_version[date_debut],fiche_version[code],fiche_bonification[[#This Row],[code_fiche]])</f>
        <v>42005</v>
      </c>
      <c r="I87" s="13" t="str" cm="1">
        <f t="array" ref="I87">INDEX(fiche_version[date_fin],MATCH(1,(fiche_version[index_version]=fiche_bonification[[#This Row],[fiche_version]]) * (fiche_version[code]=fiche_bonification[[#This Row],[code_fiche]]),0),1)</f>
        <v/>
      </c>
      <c r="J87" s="12">
        <f>_xlfn.MAXIFS(bonification_version[index_version],bonification_version[code],fiche_bonification[[#This Row],[code_bonification]])</f>
        <v>39.1</v>
      </c>
      <c r="K87" s="13">
        <f>_xlfn.MINIFS(bonification_version[date_debut],bonification_version[code],fiche_bonification[[#This Row],[code_bonification]])</f>
        <v>42005</v>
      </c>
      <c r="L87" s="12" t="str" cm="1">
        <f t="array" ref="L8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8" spans="1:12" x14ac:dyDescent="0.3">
      <c r="A88" s="12" t="s">
        <v>106</v>
      </c>
      <c r="B88" s="12" t="s">
        <v>17</v>
      </c>
      <c r="C88" s="13">
        <f t="shared" si="1"/>
        <v>42005</v>
      </c>
      <c r="D88" s="13" t="str">
        <f>IF(AND(fiche_bonification[[#This Row],[fiche_date_fin]]="",fiche_bonification[[#This Row],[bonification_date_fin]]=""),"",MIN(I88,L88))</f>
        <v/>
      </c>
      <c r="G88" s="12">
        <f>_xlfn.MAXIFS(fiche_version[index_version],fiche_version[code],fiche_bonification[[#This Row],[code_fiche]])</f>
        <v>17.100000000000001</v>
      </c>
      <c r="H88" s="13">
        <f>_xlfn.MINIFS(fiche_version[date_debut],fiche_version[code],fiche_bonification[[#This Row],[code_fiche]])</f>
        <v>42005</v>
      </c>
      <c r="I88" s="13" t="str" cm="1">
        <f t="array" ref="I88">INDEX(fiche_version[date_fin],MATCH(1,(fiche_version[index_version]=fiche_bonification[[#This Row],[fiche_version]]) * (fiche_version[code]=fiche_bonification[[#This Row],[code_fiche]]),0),1)</f>
        <v/>
      </c>
      <c r="J88" s="12">
        <f>_xlfn.MAXIFS(bonification_version[index_version],bonification_version[code],fiche_bonification[[#This Row],[code_bonification]])</f>
        <v>39.1</v>
      </c>
      <c r="K88" s="13">
        <f>_xlfn.MINIFS(bonification_version[date_debut],bonification_version[code],fiche_bonification[[#This Row],[code_bonification]])</f>
        <v>42005</v>
      </c>
      <c r="L88" s="12" t="str" cm="1">
        <f t="array" ref="L8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9" spans="1:12" x14ac:dyDescent="0.3">
      <c r="A89" s="12" t="s">
        <v>108</v>
      </c>
      <c r="B89" s="12" t="s">
        <v>17</v>
      </c>
      <c r="C89" s="13">
        <f t="shared" si="1"/>
        <v>42005</v>
      </c>
      <c r="D89" s="13" t="str">
        <f>IF(AND(fiche_bonification[[#This Row],[fiche_date_fin]]="",fiche_bonification[[#This Row],[bonification_date_fin]]=""),"",MIN(I89,L89))</f>
        <v/>
      </c>
      <c r="G89" s="12">
        <f>_xlfn.MAXIFS(fiche_version[index_version],fiche_version[code],fiche_bonification[[#This Row],[code_fiche]])</f>
        <v>46.3</v>
      </c>
      <c r="H89" s="13">
        <f>_xlfn.MINIFS(fiche_version[date_debut],fiche_version[code],fiche_bonification[[#This Row],[code_fiche]])</f>
        <v>42005</v>
      </c>
      <c r="I89" s="13" t="str" cm="1">
        <f t="array" ref="I89">INDEX(fiche_version[date_fin],MATCH(1,(fiche_version[index_version]=fiche_bonification[[#This Row],[fiche_version]]) * (fiche_version[code]=fiche_bonification[[#This Row],[code_fiche]]),0),1)</f>
        <v/>
      </c>
      <c r="J89" s="12">
        <f>_xlfn.MAXIFS(bonification_version[index_version],bonification_version[code],fiche_bonification[[#This Row],[code_bonification]])</f>
        <v>39.1</v>
      </c>
      <c r="K89" s="13">
        <f>_xlfn.MINIFS(bonification_version[date_debut],bonification_version[code],fiche_bonification[[#This Row],[code_bonification]])</f>
        <v>42005</v>
      </c>
      <c r="L89" s="12" t="str" cm="1">
        <f t="array" ref="L8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0" spans="1:12" x14ac:dyDescent="0.3">
      <c r="A90" s="12" t="s">
        <v>110</v>
      </c>
      <c r="B90" s="12" t="s">
        <v>17</v>
      </c>
      <c r="C90" s="13">
        <f t="shared" si="1"/>
        <v>42005</v>
      </c>
      <c r="D90" s="13" t="str">
        <f>IF(AND(fiche_bonification[[#This Row],[fiche_date_fin]]="",fiche_bonification[[#This Row],[bonification_date_fin]]=""),"",MIN(I90,L90))</f>
        <v/>
      </c>
      <c r="G90" s="12">
        <f>_xlfn.MAXIFS(fiche_version[index_version],fiche_version[code],fiche_bonification[[#This Row],[code_fiche]])</f>
        <v>41.3</v>
      </c>
      <c r="H90" s="13">
        <f>_xlfn.MINIFS(fiche_version[date_debut],fiche_version[code],fiche_bonification[[#This Row],[code_fiche]])</f>
        <v>42005</v>
      </c>
      <c r="I90" s="13" t="str" cm="1">
        <f t="array" ref="I90">INDEX(fiche_version[date_fin],MATCH(1,(fiche_version[index_version]=fiche_bonification[[#This Row],[fiche_version]]) * (fiche_version[code]=fiche_bonification[[#This Row],[code_fiche]]),0),1)</f>
        <v/>
      </c>
      <c r="J90" s="12">
        <f>_xlfn.MAXIFS(bonification_version[index_version],bonification_version[code],fiche_bonification[[#This Row],[code_bonification]])</f>
        <v>39.1</v>
      </c>
      <c r="K90" s="13">
        <f>_xlfn.MINIFS(bonification_version[date_debut],bonification_version[code],fiche_bonification[[#This Row],[code_bonification]])</f>
        <v>42005</v>
      </c>
      <c r="L90" s="12" t="str" cm="1">
        <f t="array" ref="L9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1" spans="1:12" x14ac:dyDescent="0.3">
      <c r="A91" s="12" t="s">
        <v>111</v>
      </c>
      <c r="B91" s="12" t="s">
        <v>17</v>
      </c>
      <c r="C91" s="13">
        <f t="shared" si="1"/>
        <v>42005</v>
      </c>
      <c r="D91" s="13">
        <f>IF(AND(fiche_bonification[[#This Row],[fiche_date_fin]]="",fiche_bonification[[#This Row],[bonification_date_fin]]=""),"",MIN(I91,L91))</f>
        <v>43190</v>
      </c>
      <c r="G91" s="12">
        <f>_xlfn.MAXIFS(fiche_version[index_version],fiche_version[code],fiche_bonification[[#This Row],[code_fiche]])</f>
        <v>20.2</v>
      </c>
      <c r="H91" s="13">
        <f>_xlfn.MINIFS(fiche_version[date_debut],fiche_version[code],fiche_bonification[[#This Row],[code_fiche]])</f>
        <v>42005</v>
      </c>
      <c r="I91" s="13" cm="1">
        <f t="array" ref="I91">INDEX(fiche_version[date_fin],MATCH(1,(fiche_version[index_version]=fiche_bonification[[#This Row],[fiche_version]]) * (fiche_version[code]=fiche_bonification[[#This Row],[code_fiche]]),0),1)</f>
        <v>43190</v>
      </c>
      <c r="J91" s="12">
        <f>_xlfn.MAXIFS(bonification_version[index_version],bonification_version[code],fiche_bonification[[#This Row],[code_bonification]])</f>
        <v>39.1</v>
      </c>
      <c r="K91" s="13">
        <f>_xlfn.MINIFS(bonification_version[date_debut],bonification_version[code],fiche_bonification[[#This Row],[code_bonification]])</f>
        <v>42005</v>
      </c>
      <c r="L91" s="12" t="str" cm="1">
        <f t="array" ref="L9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2" spans="1:12" x14ac:dyDescent="0.3">
      <c r="A92" s="12" t="s">
        <v>112</v>
      </c>
      <c r="B92" s="12" t="s">
        <v>17</v>
      </c>
      <c r="C92" s="13">
        <f t="shared" si="1"/>
        <v>42005</v>
      </c>
      <c r="D92" s="13" t="str">
        <f>IF(AND(fiche_bonification[[#This Row],[fiche_date_fin]]="",fiche_bonification[[#This Row],[bonification_date_fin]]=""),"",MIN(I92,L92))</f>
        <v/>
      </c>
      <c r="G92" s="12">
        <f>_xlfn.MAXIFS(fiche_version[index_version],fiche_version[code],fiche_bonification[[#This Row],[code_fiche]])</f>
        <v>17.100000000000001</v>
      </c>
      <c r="H92" s="13">
        <f>_xlfn.MINIFS(fiche_version[date_debut],fiche_version[code],fiche_bonification[[#This Row],[code_fiche]])</f>
        <v>42005</v>
      </c>
      <c r="I92" s="13" t="str" cm="1">
        <f t="array" ref="I92">INDEX(fiche_version[date_fin],MATCH(1,(fiche_version[index_version]=fiche_bonification[[#This Row],[fiche_version]]) * (fiche_version[code]=fiche_bonification[[#This Row],[code_fiche]]),0),1)</f>
        <v/>
      </c>
      <c r="J92" s="12">
        <f>_xlfn.MAXIFS(bonification_version[index_version],bonification_version[code],fiche_bonification[[#This Row],[code_bonification]])</f>
        <v>39.1</v>
      </c>
      <c r="K92" s="13">
        <f>_xlfn.MINIFS(bonification_version[date_debut],bonification_version[code],fiche_bonification[[#This Row],[code_bonification]])</f>
        <v>42005</v>
      </c>
      <c r="L92" s="12" t="str" cm="1">
        <f t="array" ref="L9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3" spans="1:12" x14ac:dyDescent="0.3">
      <c r="A93" s="12" t="s">
        <v>114</v>
      </c>
      <c r="B93" s="12" t="s">
        <v>17</v>
      </c>
      <c r="C93" s="13">
        <f t="shared" si="1"/>
        <v>42005</v>
      </c>
      <c r="D93" s="13" t="str">
        <f>IF(AND(fiche_bonification[[#This Row],[fiche_date_fin]]="",fiche_bonification[[#This Row],[bonification_date_fin]]=""),"",MIN(I93,L93))</f>
        <v/>
      </c>
      <c r="G93" s="12">
        <f>_xlfn.MAXIFS(fiche_version[index_version],fiche_version[code],fiche_bonification[[#This Row],[code_fiche]])</f>
        <v>14.1</v>
      </c>
      <c r="H93" s="13">
        <f>_xlfn.MINIFS(fiche_version[date_debut],fiche_version[code],fiche_bonification[[#This Row],[code_fiche]])</f>
        <v>42005</v>
      </c>
      <c r="I93" s="13" t="str" cm="1">
        <f t="array" ref="I93">INDEX(fiche_version[date_fin],MATCH(1,(fiche_version[index_version]=fiche_bonification[[#This Row],[fiche_version]]) * (fiche_version[code]=fiche_bonification[[#This Row],[code_fiche]]),0),1)</f>
        <v/>
      </c>
      <c r="J93" s="12">
        <f>_xlfn.MAXIFS(bonification_version[index_version],bonification_version[code],fiche_bonification[[#This Row],[code_bonification]])</f>
        <v>39.1</v>
      </c>
      <c r="K93" s="13">
        <f>_xlfn.MINIFS(bonification_version[date_debut],bonification_version[code],fiche_bonification[[#This Row],[code_bonification]])</f>
        <v>42005</v>
      </c>
      <c r="L93" s="12" t="str" cm="1">
        <f t="array" ref="L9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4" spans="1:12" x14ac:dyDescent="0.3">
      <c r="A94" s="12" t="s">
        <v>115</v>
      </c>
      <c r="B94" s="12" t="s">
        <v>17</v>
      </c>
      <c r="C94" s="13">
        <f t="shared" si="1"/>
        <v>42005</v>
      </c>
      <c r="D94" s="13">
        <f>IF(AND(fiche_bonification[[#This Row],[fiche_date_fin]]="",fiche_bonification[[#This Row],[bonification_date_fin]]=""),"",MIN(I94,L94))</f>
        <v>45291</v>
      </c>
      <c r="G94" s="12">
        <f>_xlfn.MAXIFS(fiche_version[index_version],fiche_version[code],fiche_bonification[[#This Row],[code_fiche]])</f>
        <v>14.1</v>
      </c>
      <c r="H94" s="13">
        <f>_xlfn.MINIFS(fiche_version[date_debut],fiche_version[code],fiche_bonification[[#This Row],[code_fiche]])</f>
        <v>42005</v>
      </c>
      <c r="I94" s="13" cm="1">
        <f t="array" ref="I94">INDEX(fiche_version[date_fin],MATCH(1,(fiche_version[index_version]=fiche_bonification[[#This Row],[fiche_version]]) * (fiche_version[code]=fiche_bonification[[#This Row],[code_fiche]]),0),1)</f>
        <v>45291</v>
      </c>
      <c r="J94" s="12">
        <f>_xlfn.MAXIFS(bonification_version[index_version],bonification_version[code],fiche_bonification[[#This Row],[code_bonification]])</f>
        <v>39.1</v>
      </c>
      <c r="K94" s="13">
        <f>_xlfn.MINIFS(bonification_version[date_debut],bonification_version[code],fiche_bonification[[#This Row],[code_bonification]])</f>
        <v>42005</v>
      </c>
      <c r="L94" s="12" t="str" cm="1">
        <f t="array" ref="L9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5" spans="1:12" x14ac:dyDescent="0.3">
      <c r="A95" s="12" t="s">
        <v>116</v>
      </c>
      <c r="B95" s="12" t="s">
        <v>17</v>
      </c>
      <c r="C95" s="13">
        <f t="shared" si="1"/>
        <v>42005</v>
      </c>
      <c r="D95" s="13">
        <f>IF(AND(fiche_bonification[[#This Row],[fiche_date_fin]]="",fiche_bonification[[#This Row],[bonification_date_fin]]=""),"",MIN(I95,L95))</f>
        <v>44104</v>
      </c>
      <c r="G95" s="12">
        <f>_xlfn.MAXIFS(fiche_version[index_version],fiche_version[code],fiche_bonification[[#This Row],[code_fiche]])</f>
        <v>27.2</v>
      </c>
      <c r="H95" s="13">
        <f>_xlfn.MINIFS(fiche_version[date_debut],fiche_version[code],fiche_bonification[[#This Row],[code_fiche]])</f>
        <v>42005</v>
      </c>
      <c r="I95" s="13" cm="1">
        <f t="array" ref="I95">INDEX(fiche_version[date_fin],MATCH(1,(fiche_version[index_version]=fiche_bonification[[#This Row],[fiche_version]]) * (fiche_version[code]=fiche_bonification[[#This Row],[code_fiche]]),0),1)</f>
        <v>44104</v>
      </c>
      <c r="J95" s="12">
        <f>_xlfn.MAXIFS(bonification_version[index_version],bonification_version[code],fiche_bonification[[#This Row],[code_bonification]])</f>
        <v>39.1</v>
      </c>
      <c r="K95" s="13">
        <f>_xlfn.MINIFS(bonification_version[date_debut],bonification_version[code],fiche_bonification[[#This Row],[code_bonification]])</f>
        <v>42005</v>
      </c>
      <c r="L95" s="12" t="str" cm="1">
        <f t="array" ref="L9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6" spans="1:12" x14ac:dyDescent="0.3">
      <c r="A96" s="12" t="s">
        <v>118</v>
      </c>
      <c r="B96" s="12" t="s">
        <v>17</v>
      </c>
      <c r="C96" s="13">
        <f t="shared" si="1"/>
        <v>42005</v>
      </c>
      <c r="D96" s="13" t="str">
        <f>IF(AND(fiche_bonification[[#This Row],[fiche_date_fin]]="",fiche_bonification[[#This Row],[bonification_date_fin]]=""),"",MIN(I96,L96))</f>
        <v/>
      </c>
      <c r="G96" s="12">
        <f>_xlfn.MAXIFS(fiche_version[index_version],fiche_version[code],fiche_bonification[[#This Row],[code_fiche]])</f>
        <v>15.1</v>
      </c>
      <c r="H96" s="13">
        <f>_xlfn.MINIFS(fiche_version[date_debut],fiche_version[code],fiche_bonification[[#This Row],[code_fiche]])</f>
        <v>42005</v>
      </c>
      <c r="I96" s="13" t="str" cm="1">
        <f t="array" ref="I96">INDEX(fiche_version[date_fin],MATCH(1,(fiche_version[index_version]=fiche_bonification[[#This Row],[fiche_version]]) * (fiche_version[code]=fiche_bonification[[#This Row],[code_fiche]]),0),1)</f>
        <v/>
      </c>
      <c r="J96" s="12">
        <f>_xlfn.MAXIFS(bonification_version[index_version],bonification_version[code],fiche_bonification[[#This Row],[code_bonification]])</f>
        <v>39.1</v>
      </c>
      <c r="K96" s="13">
        <f>_xlfn.MINIFS(bonification_version[date_debut],bonification_version[code],fiche_bonification[[#This Row],[code_bonification]])</f>
        <v>42005</v>
      </c>
      <c r="L96" s="12" t="str" cm="1">
        <f t="array" ref="L9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7" spans="1:12" x14ac:dyDescent="0.3">
      <c r="A97" s="12" t="s">
        <v>120</v>
      </c>
      <c r="B97" s="12" t="s">
        <v>17</v>
      </c>
      <c r="C97" s="13">
        <f t="shared" si="1"/>
        <v>42005</v>
      </c>
      <c r="D97" s="13">
        <f>IF(AND(fiche_bonification[[#This Row],[fiche_date_fin]]="",fiche_bonification[[#This Row],[bonification_date_fin]]=""),"",MIN(I97,L97))</f>
        <v>46934</v>
      </c>
      <c r="G97" s="12">
        <f>_xlfn.MAXIFS(fiche_version[index_version],fiche_version[code],fiche_bonification[[#This Row],[code_fiche]])</f>
        <v>54.2</v>
      </c>
      <c r="H97" s="13">
        <f>_xlfn.MINIFS(fiche_version[date_debut],fiche_version[code],fiche_bonification[[#This Row],[code_fiche]])</f>
        <v>42005</v>
      </c>
      <c r="I97" s="13" cm="1">
        <f t="array" ref="I97">INDEX(fiche_version[date_fin],MATCH(1,(fiche_version[index_version]=fiche_bonification[[#This Row],[fiche_version]]) * (fiche_version[code]=fiche_bonification[[#This Row],[code_fiche]]),0),1)</f>
        <v>46934</v>
      </c>
      <c r="J97" s="12">
        <f>_xlfn.MAXIFS(bonification_version[index_version],bonification_version[code],fiche_bonification[[#This Row],[code_bonification]])</f>
        <v>39.1</v>
      </c>
      <c r="K97" s="13">
        <f>_xlfn.MINIFS(bonification_version[date_debut],bonification_version[code],fiche_bonification[[#This Row],[code_bonification]])</f>
        <v>42005</v>
      </c>
      <c r="L97" s="12" t="str" cm="1">
        <f t="array" ref="L9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8" spans="1:12" x14ac:dyDescent="0.3">
      <c r="A98" s="12" t="s">
        <v>121</v>
      </c>
      <c r="B98" s="12" t="s">
        <v>17</v>
      </c>
      <c r="C98" s="13">
        <f t="shared" si="1"/>
        <v>42005</v>
      </c>
      <c r="D98" s="13" t="str">
        <f>IF(AND(fiche_bonification[[#This Row],[fiche_date_fin]]="",fiche_bonification[[#This Row],[bonification_date_fin]]=""),"",MIN(I98,L98))</f>
        <v/>
      </c>
      <c r="G98" s="12">
        <f>_xlfn.MAXIFS(fiche_version[index_version],fiche_version[code],fiche_bonification[[#This Row],[code_fiche]])</f>
        <v>35.299999999999997</v>
      </c>
      <c r="H98" s="13">
        <f>_xlfn.MINIFS(fiche_version[date_debut],fiche_version[code],fiche_bonification[[#This Row],[code_fiche]])</f>
        <v>42005</v>
      </c>
      <c r="I98" s="13" t="str" cm="1">
        <f t="array" ref="I98">INDEX(fiche_version[date_fin],MATCH(1,(fiche_version[index_version]=fiche_bonification[[#This Row],[fiche_version]]) * (fiche_version[code]=fiche_bonification[[#This Row],[code_fiche]]),0),1)</f>
        <v/>
      </c>
      <c r="J98" s="12">
        <f>_xlfn.MAXIFS(bonification_version[index_version],bonification_version[code],fiche_bonification[[#This Row],[code_bonification]])</f>
        <v>39.1</v>
      </c>
      <c r="K98" s="13">
        <f>_xlfn.MINIFS(bonification_version[date_debut],bonification_version[code],fiche_bonification[[#This Row],[code_bonification]])</f>
        <v>42005</v>
      </c>
      <c r="L98" s="12" t="str" cm="1">
        <f t="array" ref="L9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9" spans="1:12" x14ac:dyDescent="0.3">
      <c r="A99" s="12" t="s">
        <v>122</v>
      </c>
      <c r="B99" s="12" t="s">
        <v>17</v>
      </c>
      <c r="C99" s="13">
        <f t="shared" si="1"/>
        <v>42005</v>
      </c>
      <c r="D99" s="13">
        <f>IF(AND(fiche_bonification[[#This Row],[fiche_date_fin]]="",fiche_bonification[[#This Row],[bonification_date_fin]]=""),"",MIN(I99,L99))</f>
        <v>46934</v>
      </c>
      <c r="G99" s="12">
        <f>_xlfn.MAXIFS(fiche_version[index_version],fiche_version[code],fiche_bonification[[#This Row],[code_fiche]])</f>
        <v>54.5</v>
      </c>
      <c r="H99" s="13">
        <f>_xlfn.MINIFS(fiche_version[date_debut],fiche_version[code],fiche_bonification[[#This Row],[code_fiche]])</f>
        <v>42005</v>
      </c>
      <c r="I99" s="13" cm="1">
        <f t="array" ref="I99">INDEX(fiche_version[date_fin],MATCH(1,(fiche_version[index_version]=fiche_bonification[[#This Row],[fiche_version]]) * (fiche_version[code]=fiche_bonification[[#This Row],[code_fiche]]),0),1)</f>
        <v>46934</v>
      </c>
      <c r="J99" s="12">
        <f>_xlfn.MAXIFS(bonification_version[index_version],bonification_version[code],fiche_bonification[[#This Row],[code_bonification]])</f>
        <v>39.1</v>
      </c>
      <c r="K99" s="13">
        <f>_xlfn.MINIFS(bonification_version[date_debut],bonification_version[code],fiche_bonification[[#This Row],[code_bonification]])</f>
        <v>42005</v>
      </c>
      <c r="L99" s="12" t="str" cm="1">
        <f t="array" ref="L9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0" spans="1:12" x14ac:dyDescent="0.3">
      <c r="A100" s="12" t="s">
        <v>124</v>
      </c>
      <c r="B100" s="12" t="s">
        <v>17</v>
      </c>
      <c r="C100" s="13">
        <f t="shared" si="1"/>
        <v>42005</v>
      </c>
      <c r="D100" s="13">
        <f>IF(AND(fiche_bonification[[#This Row],[fiche_date_fin]]="",fiche_bonification[[#This Row],[bonification_date_fin]]=""),"",MIN(I100,L100))</f>
        <v>46934</v>
      </c>
      <c r="G100" s="12">
        <f>_xlfn.MAXIFS(fiche_version[index_version],fiche_version[code],fiche_bonification[[#This Row],[code_fiche]])</f>
        <v>58.6</v>
      </c>
      <c r="H100" s="13">
        <f>_xlfn.MINIFS(fiche_version[date_debut],fiche_version[code],fiche_bonification[[#This Row],[code_fiche]])</f>
        <v>42005</v>
      </c>
      <c r="I100" s="13" cm="1">
        <f t="array" ref="I100">INDEX(fiche_version[date_fin],MATCH(1,(fiche_version[index_version]=fiche_bonification[[#This Row],[fiche_version]]) * (fiche_version[code]=fiche_bonification[[#This Row],[code_fiche]]),0),1)</f>
        <v>46934</v>
      </c>
      <c r="J100" s="12">
        <f>_xlfn.MAXIFS(bonification_version[index_version],bonification_version[code],fiche_bonification[[#This Row],[code_bonification]])</f>
        <v>39.1</v>
      </c>
      <c r="K100" s="13">
        <f>_xlfn.MINIFS(bonification_version[date_debut],bonification_version[code],fiche_bonification[[#This Row],[code_bonification]])</f>
        <v>42005</v>
      </c>
      <c r="L100" s="12" t="str" cm="1">
        <f t="array" ref="L10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1" spans="1:12" x14ac:dyDescent="0.3">
      <c r="A101" s="12" t="s">
        <v>126</v>
      </c>
      <c r="B101" s="12" t="s">
        <v>17</v>
      </c>
      <c r="C101" s="13">
        <f t="shared" si="1"/>
        <v>42005</v>
      </c>
      <c r="D101" s="13" t="str">
        <f>IF(AND(fiche_bonification[[#This Row],[fiche_date_fin]]="",fiche_bonification[[#This Row],[bonification_date_fin]]=""),"",MIN(I101,L101))</f>
        <v/>
      </c>
      <c r="G101" s="12">
        <f>_xlfn.MAXIFS(fiche_version[index_version],fiche_version[code],fiche_bonification[[#This Row],[code_fiche]])</f>
        <v>27.3</v>
      </c>
      <c r="H101" s="13">
        <f>_xlfn.MINIFS(fiche_version[date_debut],fiche_version[code],fiche_bonification[[#This Row],[code_fiche]])</f>
        <v>42005</v>
      </c>
      <c r="I101" s="13" t="str" cm="1">
        <f t="array" ref="I101">INDEX(fiche_version[date_fin],MATCH(1,(fiche_version[index_version]=fiche_bonification[[#This Row],[fiche_version]]) * (fiche_version[code]=fiche_bonification[[#This Row],[code_fiche]]),0),1)</f>
        <v/>
      </c>
      <c r="J101" s="12">
        <f>_xlfn.MAXIFS(bonification_version[index_version],bonification_version[code],fiche_bonification[[#This Row],[code_bonification]])</f>
        <v>39.1</v>
      </c>
      <c r="K101" s="13">
        <f>_xlfn.MINIFS(bonification_version[date_debut],bonification_version[code],fiche_bonification[[#This Row],[code_bonification]])</f>
        <v>42005</v>
      </c>
      <c r="L101" s="12" t="str" cm="1">
        <f t="array" ref="L10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2" spans="1:12" x14ac:dyDescent="0.3">
      <c r="A102" s="12" t="s">
        <v>127</v>
      </c>
      <c r="B102" s="12" t="s">
        <v>17</v>
      </c>
      <c r="C102" s="13">
        <f t="shared" si="1"/>
        <v>42005</v>
      </c>
      <c r="D102" s="13">
        <f>IF(AND(fiche_bonification[[#This Row],[fiche_date_fin]]="",fiche_bonification[[#This Row],[bonification_date_fin]]=""),"",MIN(I102,L102))</f>
        <v>46752</v>
      </c>
      <c r="G102" s="12">
        <f>_xlfn.MAXIFS(fiche_version[index_version],fiche_version[code],fiche_bonification[[#This Row],[code_fiche]])</f>
        <v>58.3</v>
      </c>
      <c r="H102" s="13">
        <f>_xlfn.MINIFS(fiche_version[date_debut],fiche_version[code],fiche_bonification[[#This Row],[code_fiche]])</f>
        <v>42005</v>
      </c>
      <c r="I102" s="13" cm="1">
        <f t="array" ref="I102">INDEX(fiche_version[date_fin],MATCH(1,(fiche_version[index_version]=fiche_bonification[[#This Row],[fiche_version]]) * (fiche_version[code]=fiche_bonification[[#This Row],[code_fiche]]),0),1)</f>
        <v>46752</v>
      </c>
      <c r="J102" s="12">
        <f>_xlfn.MAXIFS(bonification_version[index_version],bonification_version[code],fiche_bonification[[#This Row],[code_bonification]])</f>
        <v>39.1</v>
      </c>
      <c r="K102" s="13">
        <f>_xlfn.MINIFS(bonification_version[date_debut],bonification_version[code],fiche_bonification[[#This Row],[code_bonification]])</f>
        <v>42005</v>
      </c>
      <c r="L102" s="12" t="str" cm="1">
        <f t="array" ref="L10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3" spans="1:12" x14ac:dyDescent="0.3">
      <c r="A103" s="12" t="s">
        <v>128</v>
      </c>
      <c r="B103" s="12" t="s">
        <v>17</v>
      </c>
      <c r="C103" s="13">
        <f t="shared" si="1"/>
        <v>42005</v>
      </c>
      <c r="D103" s="13">
        <f>IF(AND(fiche_bonification[[#This Row],[fiche_date_fin]]="",fiche_bonification[[#This Row],[bonification_date_fin]]=""),"",MIN(I103,L103))</f>
        <v>43190</v>
      </c>
      <c r="G103" s="12">
        <f>_xlfn.MAXIFS(fiche_version[index_version],fiche_version[code],fiche_bonification[[#This Row],[code_fiche]])</f>
        <v>20.2</v>
      </c>
      <c r="H103" s="13">
        <f>_xlfn.MINIFS(fiche_version[date_debut],fiche_version[code],fiche_bonification[[#This Row],[code_fiche]])</f>
        <v>42005</v>
      </c>
      <c r="I103" s="13" cm="1">
        <f t="array" ref="I103">INDEX(fiche_version[date_fin],MATCH(1,(fiche_version[index_version]=fiche_bonification[[#This Row],[fiche_version]]) * (fiche_version[code]=fiche_bonification[[#This Row],[code_fiche]]),0),1)</f>
        <v>43190</v>
      </c>
      <c r="J103" s="12">
        <f>_xlfn.MAXIFS(bonification_version[index_version],bonification_version[code],fiche_bonification[[#This Row],[code_bonification]])</f>
        <v>39.1</v>
      </c>
      <c r="K103" s="13">
        <f>_xlfn.MINIFS(bonification_version[date_debut],bonification_version[code],fiche_bonification[[#This Row],[code_bonification]])</f>
        <v>42005</v>
      </c>
      <c r="L103" s="12" t="str" cm="1">
        <f t="array" ref="L10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4" spans="1:12" x14ac:dyDescent="0.3">
      <c r="A104" s="12" t="s">
        <v>129</v>
      </c>
      <c r="B104" s="12" t="s">
        <v>17</v>
      </c>
      <c r="C104" s="13">
        <f t="shared" si="1"/>
        <v>42005</v>
      </c>
      <c r="D104" s="13" t="str">
        <f>IF(AND(fiche_bonification[[#This Row],[fiche_date_fin]]="",fiche_bonification[[#This Row],[bonification_date_fin]]=""),"",MIN(I104,L104))</f>
        <v/>
      </c>
      <c r="G104" s="12">
        <f>_xlfn.MAXIFS(fiche_version[index_version],fiche_version[code],fiche_bonification[[#This Row],[code_fiche]])</f>
        <v>35.200000000000003</v>
      </c>
      <c r="H104" s="13">
        <f>_xlfn.MINIFS(fiche_version[date_debut],fiche_version[code],fiche_bonification[[#This Row],[code_fiche]])</f>
        <v>42005</v>
      </c>
      <c r="I104" s="13" t="str" cm="1">
        <f t="array" ref="I104">INDEX(fiche_version[date_fin],MATCH(1,(fiche_version[index_version]=fiche_bonification[[#This Row],[fiche_version]]) * (fiche_version[code]=fiche_bonification[[#This Row],[code_fiche]]),0),1)</f>
        <v/>
      </c>
      <c r="J104" s="12">
        <f>_xlfn.MAXIFS(bonification_version[index_version],bonification_version[code],fiche_bonification[[#This Row],[code_bonification]])</f>
        <v>39.1</v>
      </c>
      <c r="K104" s="13">
        <f>_xlfn.MINIFS(bonification_version[date_debut],bonification_version[code],fiche_bonification[[#This Row],[code_bonification]])</f>
        <v>42005</v>
      </c>
      <c r="L104" s="12" t="str" cm="1">
        <f t="array" ref="L10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5" spans="1:12" x14ac:dyDescent="0.3">
      <c r="A105" s="12" t="s">
        <v>130</v>
      </c>
      <c r="B105" s="12" t="s">
        <v>17</v>
      </c>
      <c r="C105" s="13">
        <f t="shared" si="1"/>
        <v>42005</v>
      </c>
      <c r="D105" s="13" t="str">
        <f>IF(AND(fiche_bonification[[#This Row],[fiche_date_fin]]="",fiche_bonification[[#This Row],[bonification_date_fin]]=""),"",MIN(I105,L105))</f>
        <v/>
      </c>
      <c r="G105" s="12">
        <f>_xlfn.MAXIFS(fiche_version[index_version],fiche_version[code],fiche_bonification[[#This Row],[code_fiche]])</f>
        <v>45.3</v>
      </c>
      <c r="H105" s="13">
        <f>_xlfn.MINIFS(fiche_version[date_debut],fiche_version[code],fiche_bonification[[#This Row],[code_fiche]])</f>
        <v>42005</v>
      </c>
      <c r="I105" s="13" t="str" cm="1">
        <f t="array" ref="I105">INDEX(fiche_version[date_fin],MATCH(1,(fiche_version[index_version]=fiche_bonification[[#This Row],[fiche_version]]) * (fiche_version[code]=fiche_bonification[[#This Row],[code_fiche]]),0),1)</f>
        <v/>
      </c>
      <c r="J105" s="12">
        <f>_xlfn.MAXIFS(bonification_version[index_version],bonification_version[code],fiche_bonification[[#This Row],[code_bonification]])</f>
        <v>39.1</v>
      </c>
      <c r="K105" s="13">
        <f>_xlfn.MINIFS(bonification_version[date_debut],bonification_version[code],fiche_bonification[[#This Row],[code_bonification]])</f>
        <v>42005</v>
      </c>
      <c r="L105" s="12" t="str" cm="1">
        <f t="array" ref="L10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6" spans="1:12" x14ac:dyDescent="0.3">
      <c r="A106" s="12" t="s">
        <v>132</v>
      </c>
      <c r="B106" s="12" t="s">
        <v>17</v>
      </c>
      <c r="C106" s="13">
        <f t="shared" si="1"/>
        <v>42005</v>
      </c>
      <c r="D106" s="13" t="str">
        <f>IF(AND(fiche_bonification[[#This Row],[fiche_date_fin]]="",fiche_bonification[[#This Row],[bonification_date_fin]]=""),"",MIN(I106,L106))</f>
        <v/>
      </c>
      <c r="G106" s="12">
        <f>_xlfn.MAXIFS(fiche_version[index_version],fiche_version[code],fiche_bonification[[#This Row],[code_fiche]])</f>
        <v>23.2</v>
      </c>
      <c r="H106" s="13">
        <f>_xlfn.MINIFS(fiche_version[date_debut],fiche_version[code],fiche_bonification[[#This Row],[code_fiche]])</f>
        <v>42005</v>
      </c>
      <c r="I106" s="13" t="str" cm="1">
        <f t="array" ref="I106">INDEX(fiche_version[date_fin],MATCH(1,(fiche_version[index_version]=fiche_bonification[[#This Row],[fiche_version]]) * (fiche_version[code]=fiche_bonification[[#This Row],[code_fiche]]),0),1)</f>
        <v/>
      </c>
      <c r="J106" s="12">
        <f>_xlfn.MAXIFS(bonification_version[index_version],bonification_version[code],fiche_bonification[[#This Row],[code_bonification]])</f>
        <v>39.1</v>
      </c>
      <c r="K106" s="13">
        <f>_xlfn.MINIFS(bonification_version[date_debut],bonification_version[code],fiche_bonification[[#This Row],[code_bonification]])</f>
        <v>42005</v>
      </c>
      <c r="L106" s="12" t="str" cm="1">
        <f t="array" ref="L10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7" spans="1:12" x14ac:dyDescent="0.3">
      <c r="A107" s="12" t="s">
        <v>134</v>
      </c>
      <c r="B107" s="12" t="s">
        <v>17</v>
      </c>
      <c r="C107" s="13">
        <f t="shared" si="1"/>
        <v>42005</v>
      </c>
      <c r="D107" s="13" t="str">
        <f>IF(AND(fiche_bonification[[#This Row],[fiche_date_fin]]="",fiche_bonification[[#This Row],[bonification_date_fin]]=""),"",MIN(I107,L107))</f>
        <v/>
      </c>
      <c r="G107" s="12">
        <f>_xlfn.MAXIFS(fiche_version[index_version],fiche_version[code],fiche_bonification[[#This Row],[code_fiche]])</f>
        <v>15.1</v>
      </c>
      <c r="H107" s="13">
        <f>_xlfn.MINIFS(fiche_version[date_debut],fiche_version[code],fiche_bonification[[#This Row],[code_fiche]])</f>
        <v>42005</v>
      </c>
      <c r="I107" s="13" t="str" cm="1">
        <f t="array" ref="I107">INDEX(fiche_version[date_fin],MATCH(1,(fiche_version[index_version]=fiche_bonification[[#This Row],[fiche_version]]) * (fiche_version[code]=fiche_bonification[[#This Row],[code_fiche]]),0),1)</f>
        <v/>
      </c>
      <c r="J107" s="12">
        <f>_xlfn.MAXIFS(bonification_version[index_version],bonification_version[code],fiche_bonification[[#This Row],[code_bonification]])</f>
        <v>39.1</v>
      </c>
      <c r="K107" s="13">
        <f>_xlfn.MINIFS(bonification_version[date_debut],bonification_version[code],fiche_bonification[[#This Row],[code_bonification]])</f>
        <v>42005</v>
      </c>
      <c r="L107" s="12" t="str" cm="1">
        <f t="array" ref="L10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8" spans="1:12" x14ac:dyDescent="0.3">
      <c r="A108" s="12" t="s">
        <v>135</v>
      </c>
      <c r="B108" s="12" t="s">
        <v>17</v>
      </c>
      <c r="C108" s="13">
        <f t="shared" si="1"/>
        <v>42005</v>
      </c>
      <c r="D108" s="13" t="str">
        <f>IF(AND(fiche_bonification[[#This Row],[fiche_date_fin]]="",fiche_bonification[[#This Row],[bonification_date_fin]]=""),"",MIN(I108,L108))</f>
        <v/>
      </c>
      <c r="G108" s="12">
        <f>_xlfn.MAXIFS(fiche_version[index_version],fiche_version[code],fiche_bonification[[#This Row],[code_fiche]])</f>
        <v>51.5</v>
      </c>
      <c r="H108" s="13">
        <f>_xlfn.MINIFS(fiche_version[date_debut],fiche_version[code],fiche_bonification[[#This Row],[code_fiche]])</f>
        <v>42005</v>
      </c>
      <c r="I108" s="13" t="str" cm="1">
        <f t="array" ref="I108">INDEX(fiche_version[date_fin],MATCH(1,(fiche_version[index_version]=fiche_bonification[[#This Row],[fiche_version]]) * (fiche_version[code]=fiche_bonification[[#This Row],[code_fiche]]),0),1)</f>
        <v/>
      </c>
      <c r="J108" s="12">
        <f>_xlfn.MAXIFS(bonification_version[index_version],bonification_version[code],fiche_bonification[[#This Row],[code_bonification]])</f>
        <v>39.1</v>
      </c>
      <c r="K108" s="13">
        <f>_xlfn.MINIFS(bonification_version[date_debut],bonification_version[code],fiche_bonification[[#This Row],[code_bonification]])</f>
        <v>42005</v>
      </c>
      <c r="L108" s="12" t="str" cm="1">
        <f t="array" ref="L10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9" spans="1:12" x14ac:dyDescent="0.3">
      <c r="A109" s="12" t="s">
        <v>136</v>
      </c>
      <c r="B109" s="12" t="s">
        <v>17</v>
      </c>
      <c r="C109" s="13">
        <f t="shared" si="1"/>
        <v>42005</v>
      </c>
      <c r="D109" s="13" t="str">
        <f>IF(AND(fiche_bonification[[#This Row],[fiche_date_fin]]="",fiche_bonification[[#This Row],[bonification_date_fin]]=""),"",MIN(I109,L109))</f>
        <v/>
      </c>
      <c r="G109" s="12">
        <f>_xlfn.MAXIFS(fiche_version[index_version],fiche_version[code],fiche_bonification[[#This Row],[code_fiche]])</f>
        <v>52.4</v>
      </c>
      <c r="H109" s="13">
        <f>_xlfn.MINIFS(fiche_version[date_debut],fiche_version[code],fiche_bonification[[#This Row],[code_fiche]])</f>
        <v>42005</v>
      </c>
      <c r="I109" s="13" t="str" cm="1">
        <f t="array" ref="I109">INDEX(fiche_version[date_fin],MATCH(1,(fiche_version[index_version]=fiche_bonification[[#This Row],[fiche_version]]) * (fiche_version[code]=fiche_bonification[[#This Row],[code_fiche]]),0),1)</f>
        <v/>
      </c>
      <c r="J109" s="12">
        <f>_xlfn.MAXIFS(bonification_version[index_version],bonification_version[code],fiche_bonification[[#This Row],[code_bonification]])</f>
        <v>39.1</v>
      </c>
      <c r="K109" s="13">
        <f>_xlfn.MINIFS(bonification_version[date_debut],bonification_version[code],fiche_bonification[[#This Row],[code_bonification]])</f>
        <v>42005</v>
      </c>
      <c r="L109" s="12" t="str" cm="1">
        <f t="array" ref="L10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0" spans="1:12" x14ac:dyDescent="0.3">
      <c r="A110" s="12" t="s">
        <v>138</v>
      </c>
      <c r="B110" s="12" t="s">
        <v>17</v>
      </c>
      <c r="C110" s="13">
        <f t="shared" si="1"/>
        <v>42005</v>
      </c>
      <c r="D110" s="13" t="str">
        <f>IF(AND(fiche_bonification[[#This Row],[fiche_date_fin]]="",fiche_bonification[[#This Row],[bonification_date_fin]]=""),"",MIN(I110,L110))</f>
        <v/>
      </c>
      <c r="G110" s="12">
        <f>_xlfn.MAXIFS(fiche_version[index_version],fiche_version[code],fiche_bonification[[#This Row],[code_fiche]])</f>
        <v>15.2</v>
      </c>
      <c r="H110" s="13">
        <f>_xlfn.MINIFS(fiche_version[date_debut],fiche_version[code],fiche_bonification[[#This Row],[code_fiche]])</f>
        <v>42005</v>
      </c>
      <c r="I110" s="13" t="str" cm="1">
        <f t="array" ref="I110">INDEX(fiche_version[date_fin],MATCH(1,(fiche_version[index_version]=fiche_bonification[[#This Row],[fiche_version]]) * (fiche_version[code]=fiche_bonification[[#This Row],[code_fiche]]),0),1)</f>
        <v/>
      </c>
      <c r="J110" s="12">
        <f>_xlfn.MAXIFS(bonification_version[index_version],bonification_version[code],fiche_bonification[[#This Row],[code_bonification]])</f>
        <v>39.1</v>
      </c>
      <c r="K110" s="13">
        <f>_xlfn.MINIFS(bonification_version[date_debut],bonification_version[code],fiche_bonification[[#This Row],[code_bonification]])</f>
        <v>42005</v>
      </c>
      <c r="L110" s="12" t="str" cm="1">
        <f t="array" ref="L11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1" spans="1:12" x14ac:dyDescent="0.3">
      <c r="A111" s="12" t="s">
        <v>140</v>
      </c>
      <c r="B111" s="12" t="s">
        <v>17</v>
      </c>
      <c r="C111" s="13">
        <f t="shared" si="1"/>
        <v>42005</v>
      </c>
      <c r="D111" s="13" t="str">
        <f>IF(AND(fiche_bonification[[#This Row],[fiche_date_fin]]="",fiche_bonification[[#This Row],[bonification_date_fin]]=""),"",MIN(I111,L111))</f>
        <v/>
      </c>
      <c r="G111" s="12">
        <f>_xlfn.MAXIFS(fiche_version[index_version],fiche_version[code],fiche_bonification[[#This Row],[code_fiche]])</f>
        <v>14.1</v>
      </c>
      <c r="H111" s="13">
        <f>_xlfn.MINIFS(fiche_version[date_debut],fiche_version[code],fiche_bonification[[#This Row],[code_fiche]])</f>
        <v>42005</v>
      </c>
      <c r="I111" s="13" t="str" cm="1">
        <f t="array" ref="I111">INDEX(fiche_version[date_fin],MATCH(1,(fiche_version[index_version]=fiche_bonification[[#This Row],[fiche_version]]) * (fiche_version[code]=fiche_bonification[[#This Row],[code_fiche]]),0),1)</f>
        <v/>
      </c>
      <c r="J111" s="12">
        <f>_xlfn.MAXIFS(bonification_version[index_version],bonification_version[code],fiche_bonification[[#This Row],[code_bonification]])</f>
        <v>39.1</v>
      </c>
      <c r="K111" s="13">
        <f>_xlfn.MINIFS(bonification_version[date_debut],bonification_version[code],fiche_bonification[[#This Row],[code_bonification]])</f>
        <v>42005</v>
      </c>
      <c r="L111" s="12" t="str" cm="1">
        <f t="array" ref="L11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2" spans="1:12" x14ac:dyDescent="0.3">
      <c r="A112" s="12" t="s">
        <v>142</v>
      </c>
      <c r="B112" s="12" t="s">
        <v>17</v>
      </c>
      <c r="C112" s="13">
        <f t="shared" si="1"/>
        <v>42005</v>
      </c>
      <c r="D112" s="13" t="str">
        <f>IF(AND(fiche_bonification[[#This Row],[fiche_date_fin]]="",fiche_bonification[[#This Row],[bonification_date_fin]]=""),"",MIN(I112,L112))</f>
        <v/>
      </c>
      <c r="G112" s="12">
        <f>_xlfn.MAXIFS(fiche_version[index_version],fiche_version[code],fiche_bonification[[#This Row],[code_fiche]])</f>
        <v>40.4</v>
      </c>
      <c r="H112" s="13">
        <f>_xlfn.MINIFS(fiche_version[date_debut],fiche_version[code],fiche_bonification[[#This Row],[code_fiche]])</f>
        <v>42005</v>
      </c>
      <c r="I112" s="13" t="str" cm="1">
        <f t="array" ref="I112">INDEX(fiche_version[date_fin],MATCH(1,(fiche_version[index_version]=fiche_bonification[[#This Row],[fiche_version]]) * (fiche_version[code]=fiche_bonification[[#This Row],[code_fiche]]),0),1)</f>
        <v/>
      </c>
      <c r="J112" s="12">
        <f>_xlfn.MAXIFS(bonification_version[index_version],bonification_version[code],fiche_bonification[[#This Row],[code_bonification]])</f>
        <v>39.1</v>
      </c>
      <c r="K112" s="13">
        <f>_xlfn.MINIFS(bonification_version[date_debut],bonification_version[code],fiche_bonification[[#This Row],[code_bonification]])</f>
        <v>42005</v>
      </c>
      <c r="L112" s="12" t="str" cm="1">
        <f t="array" ref="L11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3" spans="1:12" x14ac:dyDescent="0.3">
      <c r="A113" s="12" t="s">
        <v>143</v>
      </c>
      <c r="B113" s="12" t="s">
        <v>17</v>
      </c>
      <c r="C113" s="13">
        <f t="shared" si="1"/>
        <v>42005</v>
      </c>
      <c r="D113" s="13" t="str">
        <f>IF(AND(fiche_bonification[[#This Row],[fiche_date_fin]]="",fiche_bonification[[#This Row],[bonification_date_fin]]=""),"",MIN(I113,L113))</f>
        <v/>
      </c>
      <c r="G113" s="12">
        <f>_xlfn.MAXIFS(fiche_version[index_version],fiche_version[code],fiche_bonification[[#This Row],[code_fiche]])</f>
        <v>35.200000000000003</v>
      </c>
      <c r="H113" s="13">
        <f>_xlfn.MINIFS(fiche_version[date_debut],fiche_version[code],fiche_bonification[[#This Row],[code_fiche]])</f>
        <v>42005</v>
      </c>
      <c r="I113" s="13" t="str" cm="1">
        <f t="array" ref="I113">INDEX(fiche_version[date_fin],MATCH(1,(fiche_version[index_version]=fiche_bonification[[#This Row],[fiche_version]]) * (fiche_version[code]=fiche_bonification[[#This Row],[code_fiche]]),0),1)</f>
        <v/>
      </c>
      <c r="J113" s="12">
        <f>_xlfn.MAXIFS(bonification_version[index_version],bonification_version[code],fiche_bonification[[#This Row],[code_bonification]])</f>
        <v>39.1</v>
      </c>
      <c r="K113" s="13">
        <f>_xlfn.MINIFS(bonification_version[date_debut],bonification_version[code],fiche_bonification[[#This Row],[code_bonification]])</f>
        <v>42005</v>
      </c>
      <c r="L113" s="12" t="str" cm="1">
        <f t="array" ref="L11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4" spans="1:12" x14ac:dyDescent="0.3">
      <c r="A114" s="12" t="s">
        <v>145</v>
      </c>
      <c r="B114" s="12" t="s">
        <v>17</v>
      </c>
      <c r="C114" s="13">
        <f t="shared" si="1"/>
        <v>42956</v>
      </c>
      <c r="D114" s="13" t="str">
        <f>IF(AND(fiche_bonification[[#This Row],[fiche_date_fin]]="",fiche_bonification[[#This Row],[bonification_date_fin]]=""),"",MIN(I114,L114))</f>
        <v/>
      </c>
      <c r="G114" s="12">
        <f>_xlfn.MAXIFS(fiche_version[index_version],fiche_version[code],fiche_bonification[[#This Row],[code_fiche]])</f>
        <v>50.4</v>
      </c>
      <c r="H114" s="13">
        <f>_xlfn.MINIFS(fiche_version[date_debut],fiche_version[code],fiche_bonification[[#This Row],[code_fiche]])</f>
        <v>42956</v>
      </c>
      <c r="I114" s="13" t="str" cm="1">
        <f t="array" ref="I114">INDEX(fiche_version[date_fin],MATCH(1,(fiche_version[index_version]=fiche_bonification[[#This Row],[fiche_version]]) * (fiche_version[code]=fiche_bonification[[#This Row],[code_fiche]]),0),1)</f>
        <v/>
      </c>
      <c r="J114" s="12">
        <f>_xlfn.MAXIFS(bonification_version[index_version],bonification_version[code],fiche_bonification[[#This Row],[code_bonification]])</f>
        <v>39.1</v>
      </c>
      <c r="K114" s="13">
        <f>_xlfn.MINIFS(bonification_version[date_debut],bonification_version[code],fiche_bonification[[#This Row],[code_bonification]])</f>
        <v>42005</v>
      </c>
      <c r="L114" s="12" t="str" cm="1">
        <f t="array" ref="L11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5" spans="1:12" x14ac:dyDescent="0.3">
      <c r="A115" s="12" t="s">
        <v>146</v>
      </c>
      <c r="B115" s="12" t="s">
        <v>17</v>
      </c>
      <c r="C115" s="13">
        <f t="shared" si="1"/>
        <v>43191</v>
      </c>
      <c r="D115" s="13">
        <f>IF(AND(fiche_bonification[[#This Row],[fiche_date_fin]]="",fiche_bonification[[#This Row],[bonification_date_fin]]=""),"",MIN(I115,L115))</f>
        <v>46843</v>
      </c>
      <c r="G115" s="12">
        <f>_xlfn.MAXIFS(fiche_version[index_version],fiche_version[code],fiche_bonification[[#This Row],[code_fiche]])</f>
        <v>54.4</v>
      </c>
      <c r="H115" s="13">
        <f>_xlfn.MINIFS(fiche_version[date_debut],fiche_version[code],fiche_bonification[[#This Row],[code_fiche]])</f>
        <v>43191</v>
      </c>
      <c r="I115" s="13" cm="1">
        <f t="array" ref="I115">INDEX(fiche_version[date_fin],MATCH(1,(fiche_version[index_version]=fiche_bonification[[#This Row],[fiche_version]]) * (fiche_version[code]=fiche_bonification[[#This Row],[code_fiche]]),0),1)</f>
        <v>46843</v>
      </c>
      <c r="J115" s="12">
        <f>_xlfn.MAXIFS(bonification_version[index_version],bonification_version[code],fiche_bonification[[#This Row],[code_bonification]])</f>
        <v>39.1</v>
      </c>
      <c r="K115" s="13">
        <f>_xlfn.MINIFS(bonification_version[date_debut],bonification_version[code],fiche_bonification[[#This Row],[code_bonification]])</f>
        <v>42005</v>
      </c>
      <c r="L115" s="12" t="str" cm="1">
        <f t="array" ref="L11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6" spans="1:12" x14ac:dyDescent="0.3">
      <c r="A116" s="12" t="s">
        <v>148</v>
      </c>
      <c r="B116" s="12" t="s">
        <v>17</v>
      </c>
      <c r="C116" s="13">
        <f t="shared" si="1"/>
        <v>43453</v>
      </c>
      <c r="D116" s="13" t="str">
        <f>IF(AND(fiche_bonification[[#This Row],[fiche_date_fin]]="",fiche_bonification[[#This Row],[bonification_date_fin]]=""),"",MIN(I116,L116))</f>
        <v/>
      </c>
      <c r="G116" s="12">
        <f>_xlfn.MAXIFS(fiche_version[index_version],fiche_version[code],fiche_bonification[[#This Row],[code_fiche]])</f>
        <v>54.2</v>
      </c>
      <c r="H116" s="13">
        <f>_xlfn.MINIFS(fiche_version[date_debut],fiche_version[code],fiche_bonification[[#This Row],[code_fiche]])</f>
        <v>43453</v>
      </c>
      <c r="I116" s="13" t="str" cm="1">
        <f t="array" ref="I116">INDEX(fiche_version[date_fin],MATCH(1,(fiche_version[index_version]=fiche_bonification[[#This Row],[fiche_version]]) * (fiche_version[code]=fiche_bonification[[#This Row],[code_fiche]]),0),1)</f>
        <v/>
      </c>
      <c r="J116" s="12">
        <f>_xlfn.MAXIFS(bonification_version[index_version],bonification_version[code],fiche_bonification[[#This Row],[code_bonification]])</f>
        <v>39.1</v>
      </c>
      <c r="K116" s="13">
        <f>_xlfn.MINIFS(bonification_version[date_debut],bonification_version[code],fiche_bonification[[#This Row],[code_bonification]])</f>
        <v>42005</v>
      </c>
      <c r="L116" s="12" t="str" cm="1">
        <f t="array" ref="L11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7" spans="1:12" x14ac:dyDescent="0.3">
      <c r="A117" s="12" t="s">
        <v>149</v>
      </c>
      <c r="B117" s="12" t="s">
        <v>17</v>
      </c>
      <c r="C117" s="13">
        <f t="shared" si="1"/>
        <v>43453</v>
      </c>
      <c r="D117" s="13" t="str">
        <f>IF(AND(fiche_bonification[[#This Row],[fiche_date_fin]]="",fiche_bonification[[#This Row],[bonification_date_fin]]=""),"",MIN(I117,L117))</f>
        <v/>
      </c>
      <c r="G117" s="12">
        <f>_xlfn.MAXIFS(fiche_version[index_version],fiche_version[code],fiche_bonification[[#This Row],[code_fiche]])</f>
        <v>28.1</v>
      </c>
      <c r="H117" s="13">
        <f>_xlfn.MINIFS(fiche_version[date_debut],fiche_version[code],fiche_bonification[[#This Row],[code_fiche]])</f>
        <v>43453</v>
      </c>
      <c r="I117" s="13" t="str" cm="1">
        <f t="array" ref="I117">INDEX(fiche_version[date_fin],MATCH(1,(fiche_version[index_version]=fiche_bonification[[#This Row],[fiche_version]]) * (fiche_version[code]=fiche_bonification[[#This Row],[code_fiche]]),0),1)</f>
        <v/>
      </c>
      <c r="J117" s="12">
        <f>_xlfn.MAXIFS(bonification_version[index_version],bonification_version[code],fiche_bonification[[#This Row],[code_bonification]])</f>
        <v>39.1</v>
      </c>
      <c r="K117" s="13">
        <f>_xlfn.MINIFS(bonification_version[date_debut],bonification_version[code],fiche_bonification[[#This Row],[code_bonification]])</f>
        <v>42005</v>
      </c>
      <c r="L117" s="12" t="str" cm="1">
        <f t="array" ref="L11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8" spans="1:12" x14ac:dyDescent="0.3">
      <c r="A118" s="12" t="s">
        <v>150</v>
      </c>
      <c r="B118" s="12" t="s">
        <v>17</v>
      </c>
      <c r="C118" s="13">
        <f t="shared" si="1"/>
        <v>43626</v>
      </c>
      <c r="D118" s="13" t="str">
        <f>IF(AND(fiche_bonification[[#This Row],[fiche_date_fin]]="",fiche_bonification[[#This Row],[bonification_date_fin]]=""),"",MIN(I118,L118))</f>
        <v/>
      </c>
      <c r="G118" s="12">
        <f>_xlfn.MAXIFS(fiche_version[index_version],fiche_version[code],fiche_bonification[[#This Row],[code_fiche]])</f>
        <v>38.200000000000003</v>
      </c>
      <c r="H118" s="13">
        <f>_xlfn.MINIFS(fiche_version[date_debut],fiche_version[code],fiche_bonification[[#This Row],[code_fiche]])</f>
        <v>43626</v>
      </c>
      <c r="I118" s="13" t="str" cm="1">
        <f t="array" ref="I118">INDEX(fiche_version[date_fin],MATCH(1,(fiche_version[index_version]=fiche_bonification[[#This Row],[fiche_version]]) * (fiche_version[code]=fiche_bonification[[#This Row],[code_fiche]]),0),1)</f>
        <v/>
      </c>
      <c r="J118" s="12">
        <f>_xlfn.MAXIFS(bonification_version[index_version],bonification_version[code],fiche_bonification[[#This Row],[code_bonification]])</f>
        <v>39.1</v>
      </c>
      <c r="K118" s="13">
        <f>_xlfn.MINIFS(bonification_version[date_debut],bonification_version[code],fiche_bonification[[#This Row],[code_bonification]])</f>
        <v>42005</v>
      </c>
      <c r="L118" s="12" t="str" cm="1">
        <f t="array" ref="L11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9" spans="1:12" x14ac:dyDescent="0.3">
      <c r="A119" s="12" t="s">
        <v>151</v>
      </c>
      <c r="B119" s="12" t="s">
        <v>17</v>
      </c>
      <c r="C119" s="13">
        <f t="shared" si="1"/>
        <v>43709</v>
      </c>
      <c r="D119" s="13">
        <f>IF(AND(fiche_bonification[[#This Row],[fiche_date_fin]]="",fiche_bonification[[#This Row],[bonification_date_fin]]=""),"",MIN(I119,L119))</f>
        <v>45657</v>
      </c>
      <c r="G119" s="12">
        <f>_xlfn.MAXIFS(fiche_version[index_version],fiche_version[code],fiche_bonification[[#This Row],[code_fiche]])</f>
        <v>52.3</v>
      </c>
      <c r="H119" s="13">
        <f>_xlfn.MINIFS(fiche_version[date_debut],fiche_version[code],fiche_bonification[[#This Row],[code_fiche]])</f>
        <v>43709</v>
      </c>
      <c r="I119" s="13" cm="1">
        <f t="array" ref="I119">INDEX(fiche_version[date_fin],MATCH(1,(fiche_version[index_version]=fiche_bonification[[#This Row],[fiche_version]]) * (fiche_version[code]=fiche_bonification[[#This Row],[code_fiche]]),0),1)</f>
        <v>45657</v>
      </c>
      <c r="J119" s="12">
        <f>_xlfn.MAXIFS(bonification_version[index_version],bonification_version[code],fiche_bonification[[#This Row],[code_bonification]])</f>
        <v>39.1</v>
      </c>
      <c r="K119" s="13">
        <f>_xlfn.MINIFS(bonification_version[date_debut],bonification_version[code],fiche_bonification[[#This Row],[code_bonification]])</f>
        <v>42005</v>
      </c>
      <c r="L119" s="12" t="str" cm="1">
        <f t="array" ref="L11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0" spans="1:12" x14ac:dyDescent="0.3">
      <c r="A120" s="12" t="s">
        <v>153</v>
      </c>
      <c r="B120" s="12" t="s">
        <v>17</v>
      </c>
      <c r="C120" s="13">
        <f t="shared" si="1"/>
        <v>43971</v>
      </c>
      <c r="D120" s="13" t="str">
        <f>IF(AND(fiche_bonification[[#This Row],[fiche_date_fin]]="",fiche_bonification[[#This Row],[bonification_date_fin]]=""),"",MIN(I120,L120))</f>
        <v/>
      </c>
      <c r="G120" s="12">
        <f>_xlfn.MAXIFS(fiche_version[index_version],fiche_version[code],fiche_bonification[[#This Row],[code_fiche]])</f>
        <v>34.1</v>
      </c>
      <c r="H120" s="13">
        <f>_xlfn.MINIFS(fiche_version[date_debut],fiche_version[code],fiche_bonification[[#This Row],[code_fiche]])</f>
        <v>43971</v>
      </c>
      <c r="I120" s="13" t="str" cm="1">
        <f t="array" ref="I120">INDEX(fiche_version[date_fin],MATCH(1,(fiche_version[index_version]=fiche_bonification[[#This Row],[fiche_version]]) * (fiche_version[code]=fiche_bonification[[#This Row],[code_fiche]]),0),1)</f>
        <v/>
      </c>
      <c r="J120" s="12">
        <f>_xlfn.MAXIFS(bonification_version[index_version],bonification_version[code],fiche_bonification[[#This Row],[code_bonification]])</f>
        <v>39.1</v>
      </c>
      <c r="K120" s="13">
        <f>_xlfn.MINIFS(bonification_version[date_debut],bonification_version[code],fiche_bonification[[#This Row],[code_bonification]])</f>
        <v>42005</v>
      </c>
      <c r="L120" s="12" t="str" cm="1">
        <f t="array" ref="L12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1" spans="1:12" x14ac:dyDescent="0.3">
      <c r="A121" s="12" t="s">
        <v>154</v>
      </c>
      <c r="B121" s="12" t="s">
        <v>17</v>
      </c>
      <c r="C121" s="13">
        <f t="shared" si="1"/>
        <v>44408</v>
      </c>
      <c r="D121" s="13" t="str">
        <f>IF(AND(fiche_bonification[[#This Row],[fiche_date_fin]]="",fiche_bonification[[#This Row],[bonification_date_fin]]=""),"",MIN(I121,L121))</f>
        <v/>
      </c>
      <c r="G121" s="12">
        <f>_xlfn.MAXIFS(fiche_version[index_version],fiche_version[code],fiche_bonification[[#This Row],[code_fiche]])</f>
        <v>38.1</v>
      </c>
      <c r="H121" s="13">
        <f>_xlfn.MINIFS(fiche_version[date_debut],fiche_version[code],fiche_bonification[[#This Row],[code_fiche]])</f>
        <v>44408</v>
      </c>
      <c r="I121" s="13" t="str" cm="1">
        <f t="array" ref="I121">INDEX(fiche_version[date_fin],MATCH(1,(fiche_version[index_version]=fiche_bonification[[#This Row],[fiche_version]]) * (fiche_version[code]=fiche_bonification[[#This Row],[code_fiche]]),0),1)</f>
        <v/>
      </c>
      <c r="J121" s="12">
        <f>_xlfn.MAXIFS(bonification_version[index_version],bonification_version[code],fiche_bonification[[#This Row],[code_bonification]])</f>
        <v>39.1</v>
      </c>
      <c r="K121" s="13">
        <f>_xlfn.MINIFS(bonification_version[date_debut],bonification_version[code],fiche_bonification[[#This Row],[code_bonification]])</f>
        <v>42005</v>
      </c>
      <c r="L121" s="12" t="str" cm="1">
        <f t="array" ref="L12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2" spans="1:12" x14ac:dyDescent="0.3">
      <c r="A122" s="12" t="s">
        <v>155</v>
      </c>
      <c r="B122" s="12" t="s">
        <v>17</v>
      </c>
      <c r="C122" s="13">
        <f t="shared" si="1"/>
        <v>44408</v>
      </c>
      <c r="D122" s="13" t="str">
        <f>IF(AND(fiche_bonification[[#This Row],[fiche_date_fin]]="",fiche_bonification[[#This Row],[bonification_date_fin]]=""),"",MIN(I122,L122))</f>
        <v/>
      </c>
      <c r="G122" s="12">
        <f>_xlfn.MAXIFS(fiche_version[index_version],fiche_version[code],fiche_bonification[[#This Row],[code_fiche]])</f>
        <v>38.1</v>
      </c>
      <c r="H122" s="13">
        <f>_xlfn.MINIFS(fiche_version[date_debut],fiche_version[code],fiche_bonification[[#This Row],[code_fiche]])</f>
        <v>44408</v>
      </c>
      <c r="I122" s="13" t="str" cm="1">
        <f t="array" ref="I122">INDEX(fiche_version[date_fin],MATCH(1,(fiche_version[index_version]=fiche_bonification[[#This Row],[fiche_version]]) * (fiche_version[code]=fiche_bonification[[#This Row],[code_fiche]]),0),1)</f>
        <v/>
      </c>
      <c r="J122" s="12">
        <f>_xlfn.MAXIFS(bonification_version[index_version],bonification_version[code],fiche_bonification[[#This Row],[code_bonification]])</f>
        <v>39.1</v>
      </c>
      <c r="K122" s="13">
        <f>_xlfn.MINIFS(bonification_version[date_debut],bonification_version[code],fiche_bonification[[#This Row],[code_bonification]])</f>
        <v>42005</v>
      </c>
      <c r="L122" s="12" t="str" cm="1">
        <f t="array" ref="L12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3" spans="1:12" x14ac:dyDescent="0.3">
      <c r="A123" s="12" t="s">
        <v>156</v>
      </c>
      <c r="B123" s="12" t="s">
        <v>17</v>
      </c>
      <c r="C123" s="13">
        <f t="shared" si="1"/>
        <v>44559</v>
      </c>
      <c r="D123" s="13" t="str">
        <f>IF(AND(fiche_bonification[[#This Row],[fiche_date_fin]]="",fiche_bonification[[#This Row],[bonification_date_fin]]=""),"",MIN(I123,L123))</f>
        <v/>
      </c>
      <c r="G123" s="12">
        <f>_xlfn.MAXIFS(fiche_version[index_version],fiche_version[code],fiche_bonification[[#This Row],[code_fiche]])</f>
        <v>40.1</v>
      </c>
      <c r="H123" s="13">
        <f>_xlfn.MINIFS(fiche_version[date_debut],fiche_version[code],fiche_bonification[[#This Row],[code_fiche]])</f>
        <v>44559</v>
      </c>
      <c r="I123" s="13" t="str" cm="1">
        <f t="array" ref="I123">INDEX(fiche_version[date_fin],MATCH(1,(fiche_version[index_version]=fiche_bonification[[#This Row],[fiche_version]]) * (fiche_version[code]=fiche_bonification[[#This Row],[code_fiche]]),0),1)</f>
        <v/>
      </c>
      <c r="J123" s="12">
        <f>_xlfn.MAXIFS(bonification_version[index_version],bonification_version[code],fiche_bonification[[#This Row],[code_bonification]])</f>
        <v>39.1</v>
      </c>
      <c r="K123" s="13">
        <f>_xlfn.MINIFS(bonification_version[date_debut],bonification_version[code],fiche_bonification[[#This Row],[code_bonification]])</f>
        <v>42005</v>
      </c>
      <c r="L123" s="12" t="str" cm="1">
        <f t="array" ref="L12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4" spans="1:12" x14ac:dyDescent="0.3">
      <c r="A124" s="12" t="s">
        <v>416</v>
      </c>
      <c r="B124" s="12" t="s">
        <v>17</v>
      </c>
      <c r="C124" s="13">
        <f t="shared" si="1"/>
        <v>44778</v>
      </c>
      <c r="D124" s="13" t="str">
        <f>IF(AND(fiche_bonification[[#This Row],[fiche_date_fin]]="",fiche_bonification[[#This Row],[bonification_date_fin]]=""),"",MIN(I124,L124))</f>
        <v/>
      </c>
      <c r="G124" s="12">
        <f>_xlfn.MAXIFS(fiche_version[index_version],fiche_version[code],fiche_bonification[[#This Row],[code_fiche]])</f>
        <v>46.1</v>
      </c>
      <c r="H124" s="13">
        <f>_xlfn.MINIFS(fiche_version[date_debut],fiche_version[code],fiche_bonification[[#This Row],[code_fiche]])</f>
        <v>44778</v>
      </c>
      <c r="I124" s="13" t="str" cm="1">
        <f t="array" ref="I124">INDEX(fiche_version[date_fin],MATCH(1,(fiche_version[index_version]=fiche_bonification[[#This Row],[fiche_version]]) * (fiche_version[code]=fiche_bonification[[#This Row],[code_fiche]]),0),1)</f>
        <v/>
      </c>
      <c r="J124" s="12">
        <f>_xlfn.MAXIFS(bonification_version[index_version],bonification_version[code],fiche_bonification[[#This Row],[code_bonification]])</f>
        <v>39.1</v>
      </c>
      <c r="K124" s="13">
        <f>_xlfn.MINIFS(bonification_version[date_debut],bonification_version[code],fiche_bonification[[#This Row],[code_bonification]])</f>
        <v>42005</v>
      </c>
      <c r="L124" s="12" t="str" cm="1">
        <f t="array" ref="L12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5" spans="1:12" x14ac:dyDescent="0.3">
      <c r="A125" s="12" t="s">
        <v>678</v>
      </c>
      <c r="B125" s="12" t="s">
        <v>17</v>
      </c>
      <c r="C125" s="13">
        <f t="shared" si="1"/>
        <v>45199</v>
      </c>
      <c r="D125" s="13">
        <f>IF(AND(fiche_bonification[[#This Row],[fiche_date_fin]]="",fiche_bonification[[#This Row],[bonification_date_fin]]=""),"",MIN(I125,L125))</f>
        <v>46934</v>
      </c>
      <c r="G125" s="12">
        <f>_xlfn.MAXIFS(fiche_version[index_version],fiche_version[code],fiche_bonification[[#This Row],[code_fiche]])</f>
        <v>54.1</v>
      </c>
      <c r="H125" s="13">
        <f>_xlfn.MINIFS(fiche_version[date_debut],fiche_version[code],fiche_bonification[[#This Row],[code_fiche]])</f>
        <v>45199</v>
      </c>
      <c r="I125" s="13" cm="1">
        <f t="array" ref="I125">INDEX(fiche_version[date_fin],MATCH(1,(fiche_version[index_version]=fiche_bonification[[#This Row],[fiche_version]]) * (fiche_version[code]=fiche_bonification[[#This Row],[code_fiche]]),0),1)</f>
        <v>46934</v>
      </c>
      <c r="J125" s="12">
        <f>_xlfn.MAXIFS(bonification_version[index_version],bonification_version[code],fiche_bonification[[#This Row],[code_bonification]])</f>
        <v>39.1</v>
      </c>
      <c r="K125" s="13">
        <f>_xlfn.MINIFS(bonification_version[date_debut],bonification_version[code],fiche_bonification[[#This Row],[code_bonification]])</f>
        <v>42005</v>
      </c>
      <c r="L125" s="12" t="str" cm="1">
        <f t="array" ref="L12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6" spans="1:12" x14ac:dyDescent="0.3">
      <c r="A126" s="12" t="s">
        <v>692</v>
      </c>
      <c r="B126" s="12" t="s">
        <v>17</v>
      </c>
      <c r="C126" s="13">
        <f t="shared" si="1"/>
        <v>45292</v>
      </c>
      <c r="D126" s="13">
        <f>IF(AND(fiche_bonification[[#This Row],[fiche_date_fin]]="",fiche_bonification[[#This Row],[bonification_date_fin]]=""),"",MIN(I126,L126))</f>
        <v>46934</v>
      </c>
      <c r="G126" s="12">
        <f>_xlfn.MAXIFS(fiche_version[index_version],fiche_version[code],fiche_bonification[[#This Row],[code_fiche]])</f>
        <v>55.1</v>
      </c>
      <c r="H126" s="13">
        <f>_xlfn.MINIFS(fiche_version[date_debut],fiche_version[code],fiche_bonification[[#This Row],[code_fiche]])</f>
        <v>45292</v>
      </c>
      <c r="I126" s="13" cm="1">
        <f t="array" ref="I126">INDEX(fiche_version[date_fin],MATCH(1,(fiche_version[index_version]=fiche_bonification[[#This Row],[fiche_version]]) * (fiche_version[code]=fiche_bonification[[#This Row],[code_fiche]]),0),1)</f>
        <v>46934</v>
      </c>
      <c r="J126" s="12">
        <f>_xlfn.MAXIFS(bonification_version[index_version],bonification_version[code],fiche_bonification[[#This Row],[code_bonification]])</f>
        <v>39.1</v>
      </c>
      <c r="K126" s="13">
        <f>_xlfn.MINIFS(bonification_version[date_debut],bonification_version[code],fiche_bonification[[#This Row],[code_bonification]])</f>
        <v>42005</v>
      </c>
      <c r="L126" s="12" t="str" cm="1">
        <f t="array" ref="L12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7" spans="1:12" x14ac:dyDescent="0.3">
      <c r="A127" s="12" t="s">
        <v>693</v>
      </c>
      <c r="B127" s="12" t="s">
        <v>17</v>
      </c>
      <c r="C127" s="13">
        <f t="shared" si="1"/>
        <v>45292</v>
      </c>
      <c r="D127" s="13">
        <f>IF(AND(fiche_bonification[[#This Row],[fiche_date_fin]]="",fiche_bonification[[#This Row],[bonification_date_fin]]=""),"",MIN(I127,L127))</f>
        <v>46934</v>
      </c>
      <c r="G127" s="12">
        <f>_xlfn.MAXIFS(fiche_version[index_version],fiche_version[code],fiche_bonification[[#This Row],[code_fiche]])</f>
        <v>55.1</v>
      </c>
      <c r="H127" s="13">
        <f>_xlfn.MINIFS(fiche_version[date_debut],fiche_version[code],fiche_bonification[[#This Row],[code_fiche]])</f>
        <v>45292</v>
      </c>
      <c r="I127" s="13" cm="1">
        <f t="array" ref="I127">INDEX(fiche_version[date_fin],MATCH(1,(fiche_version[index_version]=fiche_bonification[[#This Row],[fiche_version]]) * (fiche_version[code]=fiche_bonification[[#This Row],[code_fiche]]),0),1)</f>
        <v>46934</v>
      </c>
      <c r="J127" s="12">
        <f>_xlfn.MAXIFS(bonification_version[index_version],bonification_version[code],fiche_bonification[[#This Row],[code_bonification]])</f>
        <v>39.1</v>
      </c>
      <c r="K127" s="13">
        <f>_xlfn.MINIFS(bonification_version[date_debut],bonification_version[code],fiche_bonification[[#This Row],[code_bonification]])</f>
        <v>42005</v>
      </c>
      <c r="L127" s="12" t="str" cm="1">
        <f t="array" ref="L12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8" spans="1:12" x14ac:dyDescent="0.3">
      <c r="A128" s="12" t="s">
        <v>715</v>
      </c>
      <c r="B128" s="12" t="s">
        <v>17</v>
      </c>
      <c r="C128" s="13">
        <f t="shared" si="1"/>
        <v>45260</v>
      </c>
      <c r="D128" s="13">
        <f>IF(AND(fiche_bonification[[#This Row],[fiche_date_fin]]="",fiche_bonification[[#This Row],[bonification_date_fin]]=""),"",MIN(I128,L128))</f>
        <v>46387</v>
      </c>
      <c r="G128" s="12">
        <f>_xlfn.MAXIFS(fiche_version[index_version],fiche_version[code],fiche_bonification[[#This Row],[code_fiche]])</f>
        <v>56.1</v>
      </c>
      <c r="H128" s="13">
        <f>_xlfn.MINIFS(fiche_version[date_debut],fiche_version[code],fiche_bonification[[#This Row],[code_fiche]])</f>
        <v>45260</v>
      </c>
      <c r="I128" s="13" cm="1">
        <f t="array" ref="I128">INDEX(fiche_version[date_fin],MATCH(1,(fiche_version[index_version]=fiche_bonification[[#This Row],[fiche_version]]) * (fiche_version[code]=fiche_bonification[[#This Row],[code_fiche]]),0),1)</f>
        <v>46387</v>
      </c>
      <c r="J128" s="12">
        <f>_xlfn.MAXIFS(bonification_version[index_version],bonification_version[code],fiche_bonification[[#This Row],[code_bonification]])</f>
        <v>39.1</v>
      </c>
      <c r="K128" s="13">
        <f>_xlfn.MINIFS(bonification_version[date_debut],bonification_version[code],fiche_bonification[[#This Row],[code_bonification]])</f>
        <v>42005</v>
      </c>
      <c r="L128" s="12" t="str" cm="1">
        <f t="array" ref="L12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9" spans="1:12" x14ac:dyDescent="0.3">
      <c r="A129" s="12" t="s">
        <v>717</v>
      </c>
      <c r="B129" s="12" t="s">
        <v>17</v>
      </c>
      <c r="C129" s="13">
        <f t="shared" si="1"/>
        <v>45292</v>
      </c>
      <c r="D129" s="13">
        <f>IF(AND(fiche_bonification[[#This Row],[fiche_date_fin]]="",fiche_bonification[[#This Row],[bonification_date_fin]]=""),"",MIN(I129,L129))</f>
        <v>47118</v>
      </c>
      <c r="G129" s="12">
        <f>_xlfn.MAXIFS(fiche_version[index_version],fiche_version[code],fiche_bonification[[#This Row],[code_fiche]])</f>
        <v>57.1</v>
      </c>
      <c r="H129" s="13">
        <f>_xlfn.MINIFS(fiche_version[date_debut],fiche_version[code],fiche_bonification[[#This Row],[code_fiche]])</f>
        <v>45292</v>
      </c>
      <c r="I129" s="13" cm="1">
        <f t="array" ref="I129">INDEX(fiche_version[date_fin],MATCH(1,(fiche_version[index_version]=fiche_bonification[[#This Row],[fiche_version]]) * (fiche_version[code]=fiche_bonification[[#This Row],[code_fiche]]),0),1)</f>
        <v>47118</v>
      </c>
      <c r="J129" s="12">
        <f>_xlfn.MAXIFS(bonification_version[index_version],bonification_version[code],fiche_bonification[[#This Row],[code_bonification]])</f>
        <v>39.1</v>
      </c>
      <c r="K129" s="13">
        <f>_xlfn.MINIFS(bonification_version[date_debut],bonification_version[code],fiche_bonification[[#This Row],[code_bonification]])</f>
        <v>42005</v>
      </c>
      <c r="L129" s="12" t="str" cm="1">
        <f t="array" ref="L12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0" spans="1:12" x14ac:dyDescent="0.3">
      <c r="A130" s="12" t="s">
        <v>718</v>
      </c>
      <c r="B130" s="12" t="s">
        <v>17</v>
      </c>
      <c r="C130" s="13">
        <f t="shared" si="1"/>
        <v>45292</v>
      </c>
      <c r="D130" s="13">
        <f>IF(AND(fiche_bonification[[#This Row],[fiche_date_fin]]="",fiche_bonification[[#This Row],[bonification_date_fin]]=""),"",MIN(I130,L130))</f>
        <v>47118</v>
      </c>
      <c r="G130" s="12">
        <f>_xlfn.MAXIFS(fiche_version[index_version],fiche_version[code],fiche_bonification[[#This Row],[code_fiche]])</f>
        <v>57.1</v>
      </c>
      <c r="H130" s="13">
        <f>_xlfn.MINIFS(fiche_version[date_debut],fiche_version[code],fiche_bonification[[#This Row],[code_fiche]])</f>
        <v>45292</v>
      </c>
      <c r="I130" s="13" cm="1">
        <f t="array" ref="I130">INDEX(fiche_version[date_fin],MATCH(1,(fiche_version[index_version]=fiche_bonification[[#This Row],[fiche_version]]) * (fiche_version[code]=fiche_bonification[[#This Row],[code_fiche]]),0),1)</f>
        <v>47118</v>
      </c>
      <c r="J130" s="12">
        <f>_xlfn.MAXIFS(bonification_version[index_version],bonification_version[code],fiche_bonification[[#This Row],[code_bonification]])</f>
        <v>39.1</v>
      </c>
      <c r="K130" s="13">
        <f>_xlfn.MINIFS(bonification_version[date_debut],bonification_version[code],fiche_bonification[[#This Row],[code_bonification]])</f>
        <v>42005</v>
      </c>
      <c r="L130" s="12" t="str" cm="1">
        <f t="array" ref="L13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1" spans="1:12" x14ac:dyDescent="0.3">
      <c r="A131" s="12" t="s">
        <v>724</v>
      </c>
      <c r="B131" s="12" t="s">
        <v>17</v>
      </c>
      <c r="C131" s="13">
        <f t="shared" ref="C131:C194" si="2">MAX(H131,K131)</f>
        <v>45289</v>
      </c>
      <c r="D131" s="13">
        <f>IF(AND(fiche_bonification[[#This Row],[fiche_date_fin]]="",fiche_bonification[[#This Row],[bonification_date_fin]]=""),"",MIN(I131,L131))</f>
        <v>47118</v>
      </c>
      <c r="G131" s="12">
        <f>_xlfn.MAXIFS(fiche_version[index_version],fiche_version[code],fiche_bonification[[#This Row],[code_fiche]])</f>
        <v>58.1</v>
      </c>
      <c r="H131" s="13">
        <f>_xlfn.MINIFS(fiche_version[date_debut],fiche_version[code],fiche_bonification[[#This Row],[code_fiche]])</f>
        <v>45289</v>
      </c>
      <c r="I131" s="13" cm="1">
        <f t="array" ref="I131">INDEX(fiche_version[date_fin],MATCH(1,(fiche_version[index_version]=fiche_bonification[[#This Row],[fiche_version]]) * (fiche_version[code]=fiche_bonification[[#This Row],[code_fiche]]),0),1)</f>
        <v>47118</v>
      </c>
      <c r="J131" s="12">
        <f>_xlfn.MAXIFS(bonification_version[index_version],bonification_version[code],fiche_bonification[[#This Row],[code_bonification]])</f>
        <v>39.1</v>
      </c>
      <c r="K131" s="13">
        <f>_xlfn.MINIFS(bonification_version[date_debut],bonification_version[code],fiche_bonification[[#This Row],[code_bonification]])</f>
        <v>42005</v>
      </c>
      <c r="L131" s="12" t="str" cm="1">
        <f t="array" ref="L13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2" spans="1:12" x14ac:dyDescent="0.3">
      <c r="A132" s="12" t="s">
        <v>157</v>
      </c>
      <c r="B132" s="12" t="s">
        <v>17</v>
      </c>
      <c r="C132" s="13">
        <f t="shared" si="2"/>
        <v>42005</v>
      </c>
      <c r="D132" s="13" t="str">
        <f>IF(AND(fiche_bonification[[#This Row],[fiche_date_fin]]="",fiche_bonification[[#This Row],[bonification_date_fin]]=""),"",MIN(I132,L132))</f>
        <v/>
      </c>
      <c r="G132" s="12">
        <f>_xlfn.MAXIFS(fiche_version[index_version],fiche_version[code],fiche_bonification[[#This Row],[code_fiche]])</f>
        <v>33.299999999999997</v>
      </c>
      <c r="H132" s="13">
        <f>_xlfn.MINIFS(fiche_version[date_debut],fiche_version[code],fiche_bonification[[#This Row],[code_fiche]])</f>
        <v>42005</v>
      </c>
      <c r="I132" s="13" t="str" cm="1">
        <f t="array" ref="I132">INDEX(fiche_version[date_fin],MATCH(1,(fiche_version[index_version]=fiche_bonification[[#This Row],[fiche_version]]) * (fiche_version[code]=fiche_bonification[[#This Row],[code_fiche]]),0),1)</f>
        <v/>
      </c>
      <c r="J132" s="12">
        <f>_xlfn.MAXIFS(bonification_version[index_version],bonification_version[code],fiche_bonification[[#This Row],[code_bonification]])</f>
        <v>39.1</v>
      </c>
      <c r="K132" s="13">
        <f>_xlfn.MINIFS(bonification_version[date_debut],bonification_version[code],fiche_bonification[[#This Row],[code_bonification]])</f>
        <v>42005</v>
      </c>
      <c r="L132" s="12" t="str" cm="1">
        <f t="array" ref="L13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3" spans="1:12" x14ac:dyDescent="0.3">
      <c r="A133" s="12" t="s">
        <v>158</v>
      </c>
      <c r="B133" s="12" t="s">
        <v>17</v>
      </c>
      <c r="C133" s="13">
        <f t="shared" si="2"/>
        <v>42005</v>
      </c>
      <c r="D133" s="13" t="str">
        <f>IF(AND(fiche_bonification[[#This Row],[fiche_date_fin]]="",fiche_bonification[[#This Row],[bonification_date_fin]]=""),"",MIN(I133,L133))</f>
        <v/>
      </c>
      <c r="G133" s="12">
        <f>_xlfn.MAXIFS(fiche_version[index_version],fiche_version[code],fiche_bonification[[#This Row],[code_fiche]])</f>
        <v>27.2</v>
      </c>
      <c r="H133" s="13">
        <f>_xlfn.MINIFS(fiche_version[date_debut],fiche_version[code],fiche_bonification[[#This Row],[code_fiche]])</f>
        <v>42005</v>
      </c>
      <c r="I133" s="13" t="str" cm="1">
        <f t="array" ref="I133">INDEX(fiche_version[date_fin],MATCH(1,(fiche_version[index_version]=fiche_bonification[[#This Row],[fiche_version]]) * (fiche_version[code]=fiche_bonification[[#This Row],[code_fiche]]),0),1)</f>
        <v/>
      </c>
      <c r="J133" s="12">
        <f>_xlfn.MAXIFS(bonification_version[index_version],bonification_version[code],fiche_bonification[[#This Row],[code_bonification]])</f>
        <v>39.1</v>
      </c>
      <c r="K133" s="13">
        <f>_xlfn.MINIFS(bonification_version[date_debut],bonification_version[code],fiche_bonification[[#This Row],[code_bonification]])</f>
        <v>42005</v>
      </c>
      <c r="L133" s="12" t="str" cm="1">
        <f t="array" ref="L13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4" spans="1:12" x14ac:dyDescent="0.3">
      <c r="A134" s="12" t="s">
        <v>159</v>
      </c>
      <c r="B134" s="12" t="s">
        <v>17</v>
      </c>
      <c r="C134" s="13">
        <f t="shared" si="2"/>
        <v>42005</v>
      </c>
      <c r="D134" s="13" t="str">
        <f>IF(AND(fiche_bonification[[#This Row],[fiche_date_fin]]="",fiche_bonification[[#This Row],[bonification_date_fin]]=""),"",MIN(I134,L134))</f>
        <v/>
      </c>
      <c r="G134" s="12">
        <f>_xlfn.MAXIFS(fiche_version[index_version],fiche_version[code],fiche_bonification[[#This Row],[code_fiche]])</f>
        <v>33.299999999999997</v>
      </c>
      <c r="H134" s="13">
        <f>_xlfn.MINIFS(fiche_version[date_debut],fiche_version[code],fiche_bonification[[#This Row],[code_fiche]])</f>
        <v>42005</v>
      </c>
      <c r="I134" s="13" t="str" cm="1">
        <f t="array" ref="I134">INDEX(fiche_version[date_fin],MATCH(1,(fiche_version[index_version]=fiche_bonification[[#This Row],[fiche_version]]) * (fiche_version[code]=fiche_bonification[[#This Row],[code_fiche]]),0),1)</f>
        <v/>
      </c>
      <c r="J134" s="12">
        <f>_xlfn.MAXIFS(bonification_version[index_version],bonification_version[code],fiche_bonification[[#This Row],[code_bonification]])</f>
        <v>39.1</v>
      </c>
      <c r="K134" s="13">
        <f>_xlfn.MINIFS(bonification_version[date_debut],bonification_version[code],fiche_bonification[[#This Row],[code_bonification]])</f>
        <v>42005</v>
      </c>
      <c r="L134" s="12" t="str" cm="1">
        <f t="array" ref="L13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5" spans="1:12" x14ac:dyDescent="0.3">
      <c r="A135" s="12" t="s">
        <v>160</v>
      </c>
      <c r="B135" s="12" t="s">
        <v>17</v>
      </c>
      <c r="C135" s="13">
        <f t="shared" si="2"/>
        <v>42005</v>
      </c>
      <c r="D135" s="13">
        <f>IF(AND(fiche_bonification[[#This Row],[fiche_date_fin]]="",fiche_bonification[[#This Row],[bonification_date_fin]]=""),"",MIN(I135,L135))</f>
        <v>46934</v>
      </c>
      <c r="G135" s="12">
        <f>_xlfn.MAXIFS(fiche_version[index_version],fiche_version[code],fiche_bonification[[#This Row],[code_fiche]])</f>
        <v>54.3</v>
      </c>
      <c r="H135" s="13">
        <f>_xlfn.MINIFS(fiche_version[date_debut],fiche_version[code],fiche_bonification[[#This Row],[code_fiche]])</f>
        <v>42005</v>
      </c>
      <c r="I135" s="13" cm="1">
        <f t="array" ref="I135">INDEX(fiche_version[date_fin],MATCH(1,(fiche_version[index_version]=fiche_bonification[[#This Row],[fiche_version]]) * (fiche_version[code]=fiche_bonification[[#This Row],[code_fiche]]),0),1)</f>
        <v>46934</v>
      </c>
      <c r="J135" s="12">
        <f>_xlfn.MAXIFS(bonification_version[index_version],bonification_version[code],fiche_bonification[[#This Row],[code_bonification]])</f>
        <v>39.1</v>
      </c>
      <c r="K135" s="13">
        <f>_xlfn.MINIFS(bonification_version[date_debut],bonification_version[code],fiche_bonification[[#This Row],[code_bonification]])</f>
        <v>42005</v>
      </c>
      <c r="L135" s="12" t="str" cm="1">
        <f t="array" ref="L13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6" spans="1:12" x14ac:dyDescent="0.3">
      <c r="A136" s="12" t="s">
        <v>162</v>
      </c>
      <c r="B136" s="12" t="s">
        <v>17</v>
      </c>
      <c r="C136" s="13">
        <f t="shared" si="2"/>
        <v>42373</v>
      </c>
      <c r="D136" s="13" t="str">
        <f>IF(AND(fiche_bonification[[#This Row],[fiche_date_fin]]="",fiche_bonification[[#This Row],[bonification_date_fin]]=""),"",MIN(I136,L136))</f>
        <v/>
      </c>
      <c r="G136" s="12">
        <f>_xlfn.MAXIFS(fiche_version[index_version],fiche_version[code],fiche_bonification[[#This Row],[code_fiche]])</f>
        <v>33.200000000000003</v>
      </c>
      <c r="H136" s="13">
        <f>_xlfn.MINIFS(fiche_version[date_debut],fiche_version[code],fiche_bonification[[#This Row],[code_fiche]])</f>
        <v>42373</v>
      </c>
      <c r="I136" s="13" t="str" cm="1">
        <f t="array" ref="I136">INDEX(fiche_version[date_fin],MATCH(1,(fiche_version[index_version]=fiche_bonification[[#This Row],[fiche_version]]) * (fiche_version[code]=fiche_bonification[[#This Row],[code_fiche]]),0),1)</f>
        <v/>
      </c>
      <c r="J136" s="12">
        <f>_xlfn.MAXIFS(bonification_version[index_version],bonification_version[code],fiche_bonification[[#This Row],[code_bonification]])</f>
        <v>39.1</v>
      </c>
      <c r="K136" s="13">
        <f>_xlfn.MINIFS(bonification_version[date_debut],bonification_version[code],fiche_bonification[[#This Row],[code_bonification]])</f>
        <v>42005</v>
      </c>
      <c r="L136" s="12" t="str" cm="1">
        <f t="array" ref="L13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7" spans="1:12" x14ac:dyDescent="0.3">
      <c r="A137" s="12" t="s">
        <v>163</v>
      </c>
      <c r="B137" s="12" t="s">
        <v>17</v>
      </c>
      <c r="C137" s="13">
        <f t="shared" si="2"/>
        <v>42005</v>
      </c>
      <c r="D137" s="13" t="str">
        <f>IF(AND(fiche_bonification[[#This Row],[fiche_date_fin]]="",fiche_bonification[[#This Row],[bonification_date_fin]]=""),"",MIN(I137,L137))</f>
        <v/>
      </c>
      <c r="G137" s="12">
        <f>_xlfn.MAXIFS(fiche_version[index_version],fiche_version[code],fiche_bonification[[#This Row],[code_fiche]])</f>
        <v>27.2</v>
      </c>
      <c r="H137" s="13">
        <f>_xlfn.MINIFS(fiche_version[date_debut],fiche_version[code],fiche_bonification[[#This Row],[code_fiche]])</f>
        <v>42005</v>
      </c>
      <c r="I137" s="13" t="str" cm="1">
        <f t="array" ref="I137">INDEX(fiche_version[date_fin],MATCH(1,(fiche_version[index_version]=fiche_bonification[[#This Row],[fiche_version]]) * (fiche_version[code]=fiche_bonification[[#This Row],[code_fiche]]),0),1)</f>
        <v/>
      </c>
      <c r="J137" s="12">
        <f>_xlfn.MAXIFS(bonification_version[index_version],bonification_version[code],fiche_bonification[[#This Row],[code_bonification]])</f>
        <v>39.1</v>
      </c>
      <c r="K137" s="13">
        <f>_xlfn.MINIFS(bonification_version[date_debut],bonification_version[code],fiche_bonification[[#This Row],[code_bonification]])</f>
        <v>42005</v>
      </c>
      <c r="L137" s="12" t="str" cm="1">
        <f t="array" ref="L13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8" spans="1:12" x14ac:dyDescent="0.3">
      <c r="A138" s="12" t="s">
        <v>164</v>
      </c>
      <c r="B138" s="12" t="s">
        <v>17</v>
      </c>
      <c r="C138" s="13">
        <f t="shared" si="2"/>
        <v>42373</v>
      </c>
      <c r="D138" s="13" t="str">
        <f>IF(AND(fiche_bonification[[#This Row],[fiche_date_fin]]="",fiche_bonification[[#This Row],[bonification_date_fin]]=""),"",MIN(I138,L138))</f>
        <v/>
      </c>
      <c r="G138" s="12">
        <f>_xlfn.MAXIFS(fiche_version[index_version],fiche_version[code],fiche_bonification[[#This Row],[code_fiche]])</f>
        <v>19.100000000000001</v>
      </c>
      <c r="H138" s="13">
        <f>_xlfn.MINIFS(fiche_version[date_debut],fiche_version[code],fiche_bonification[[#This Row],[code_fiche]])</f>
        <v>42373</v>
      </c>
      <c r="I138" s="13" t="str" cm="1">
        <f t="array" ref="I138">INDEX(fiche_version[date_fin],MATCH(1,(fiche_version[index_version]=fiche_bonification[[#This Row],[fiche_version]]) * (fiche_version[code]=fiche_bonification[[#This Row],[code_fiche]]),0),1)</f>
        <v/>
      </c>
      <c r="J138" s="12">
        <f>_xlfn.MAXIFS(bonification_version[index_version],bonification_version[code],fiche_bonification[[#This Row],[code_bonification]])</f>
        <v>39.1</v>
      </c>
      <c r="K138" s="13">
        <f>_xlfn.MINIFS(bonification_version[date_debut],bonification_version[code],fiche_bonification[[#This Row],[code_bonification]])</f>
        <v>42005</v>
      </c>
      <c r="L138" s="12" t="str" cm="1">
        <f t="array" ref="L13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9" spans="1:12" x14ac:dyDescent="0.3">
      <c r="A139" s="12" t="s">
        <v>165</v>
      </c>
      <c r="B139" s="12" t="s">
        <v>17</v>
      </c>
      <c r="C139" s="13">
        <f t="shared" si="2"/>
        <v>42727</v>
      </c>
      <c r="D139" s="13" t="str">
        <f>IF(AND(fiche_bonification[[#This Row],[fiche_date_fin]]="",fiche_bonification[[#This Row],[bonification_date_fin]]=""),"",MIN(I139,L139))</f>
        <v/>
      </c>
      <c r="G139" s="12">
        <f>_xlfn.MAXIFS(fiche_version[index_version],fiche_version[code],fiche_bonification[[#This Row],[code_fiche]])</f>
        <v>24.1</v>
      </c>
      <c r="H139" s="13">
        <f>_xlfn.MINIFS(fiche_version[date_debut],fiche_version[code],fiche_bonification[[#This Row],[code_fiche]])</f>
        <v>42727</v>
      </c>
      <c r="I139" s="13" t="str" cm="1">
        <f t="array" ref="I139">INDEX(fiche_version[date_fin],MATCH(1,(fiche_version[index_version]=fiche_bonification[[#This Row],[fiche_version]]) * (fiche_version[code]=fiche_bonification[[#This Row],[code_fiche]]),0),1)</f>
        <v/>
      </c>
      <c r="J139" s="12">
        <f>_xlfn.MAXIFS(bonification_version[index_version],bonification_version[code],fiche_bonification[[#This Row],[code_bonification]])</f>
        <v>39.1</v>
      </c>
      <c r="K139" s="13">
        <f>_xlfn.MINIFS(bonification_version[date_debut],bonification_version[code],fiche_bonification[[#This Row],[code_bonification]])</f>
        <v>42005</v>
      </c>
      <c r="L139" s="12" t="str" cm="1">
        <f t="array" ref="L13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40" spans="1:12" x14ac:dyDescent="0.3">
      <c r="A140" s="12" t="s">
        <v>166</v>
      </c>
      <c r="B140" s="12" t="s">
        <v>17</v>
      </c>
      <c r="C140" s="13">
        <f t="shared" si="2"/>
        <v>42005</v>
      </c>
      <c r="D140" s="13" t="str">
        <f>IF(AND(fiche_bonification[[#This Row],[fiche_date_fin]]="",fiche_bonification[[#This Row],[bonification_date_fin]]=""),"",MIN(I140,L140))</f>
        <v/>
      </c>
      <c r="G140" s="12">
        <f>_xlfn.MAXIFS(fiche_version[index_version],fiche_version[code],fiche_bonification[[#This Row],[code_fiche]])</f>
        <v>25.1</v>
      </c>
      <c r="H140" s="13">
        <f>_xlfn.MINIFS(fiche_version[date_debut],fiche_version[code],fiche_bonification[[#This Row],[code_fiche]])</f>
        <v>42005</v>
      </c>
      <c r="I140" s="13" t="str" cm="1">
        <f t="array" ref="I140">INDEX(fiche_version[date_fin],MATCH(1,(fiche_version[index_version]=fiche_bonification[[#This Row],[fiche_version]]) * (fiche_version[code]=fiche_bonification[[#This Row],[code_fiche]]),0),1)</f>
        <v/>
      </c>
      <c r="J140" s="12">
        <f>_xlfn.MAXIFS(bonification_version[index_version],bonification_version[code],fiche_bonification[[#This Row],[code_bonification]])</f>
        <v>39.1</v>
      </c>
      <c r="K140" s="13">
        <f>_xlfn.MINIFS(bonification_version[date_debut],bonification_version[code],fiche_bonification[[#This Row],[code_bonification]])</f>
        <v>42005</v>
      </c>
      <c r="L140" s="12" t="str" cm="1">
        <f t="array" ref="L14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41" spans="1:12" x14ac:dyDescent="0.3">
      <c r="A141" s="12" t="s">
        <v>167</v>
      </c>
      <c r="B141" s="12" t="s">
        <v>17</v>
      </c>
      <c r="C141" s="13">
        <f t="shared" si="2"/>
        <v>44408</v>
      </c>
      <c r="D141" s="13" t="str">
        <f>IF(AND(fiche_bonification[[#This Row],[fiche_date_fin]]="",fiche_bonification[[#This Row],[bonification_date_fin]]=""),"",MIN(I141,L141))</f>
        <v/>
      </c>
      <c r="G141" s="12">
        <f>_xlfn.MAXIFS(fiche_version[index_version],fiche_version[code],fiche_bonification[[#This Row],[code_fiche]])</f>
        <v>38.1</v>
      </c>
      <c r="H141" s="13">
        <f>_xlfn.MINIFS(fiche_version[date_debut],fiche_version[code],fiche_bonification[[#This Row],[code_fiche]])</f>
        <v>44408</v>
      </c>
      <c r="I141" s="13" t="str" cm="1">
        <f t="array" ref="I141">INDEX(fiche_version[date_fin],MATCH(1,(fiche_version[index_version]=fiche_bonification[[#This Row],[fiche_version]]) * (fiche_version[code]=fiche_bonification[[#This Row],[code_fiche]]),0),1)</f>
        <v/>
      </c>
      <c r="J141" s="12">
        <f>_xlfn.MAXIFS(bonification_version[index_version],bonification_version[code],fiche_bonification[[#This Row],[code_bonification]])</f>
        <v>39.1</v>
      </c>
      <c r="K141" s="13">
        <f>_xlfn.MINIFS(bonification_version[date_debut],bonification_version[code],fiche_bonification[[#This Row],[code_bonification]])</f>
        <v>42005</v>
      </c>
      <c r="L141" s="12" t="str" cm="1">
        <f t="array" ref="L14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42" spans="1:12" x14ac:dyDescent="0.3">
      <c r="A142" s="12" t="s">
        <v>169</v>
      </c>
      <c r="B142" s="12" t="s">
        <v>17</v>
      </c>
      <c r="C142" s="13">
        <f t="shared" si="2"/>
        <v>44408</v>
      </c>
      <c r="D142" s="13" t="str">
        <f>IF(AND(fiche_bonification[[#This Row],[fiche_date_fin]]="",fiche_bonification[[#This Row],[bonification_date_fin]]=""),"",MIN(I142,L142))</f>
        <v/>
      </c>
      <c r="G142" s="12">
        <f>_xlfn.MAXIFS(fiche_version[index_version],fiche_version[code],fiche_bonification[[#This Row],[code_fiche]])</f>
        <v>38.1</v>
      </c>
      <c r="H142" s="13">
        <f>_xlfn.MINIFS(fiche_version[date_debut],fiche_version[code],fiche_bonification[[#This Row],[code_fiche]])</f>
        <v>44408</v>
      </c>
      <c r="I142" s="13" t="str" cm="1">
        <f t="array" ref="I142">INDEX(fiche_version[date_fin],MATCH(1,(fiche_version[index_version]=fiche_bonification[[#This Row],[fiche_version]]) * (fiche_version[code]=fiche_bonification[[#This Row],[code_fiche]]),0),1)</f>
        <v/>
      </c>
      <c r="J142" s="12">
        <f>_xlfn.MAXIFS(bonification_version[index_version],bonification_version[code],fiche_bonification[[#This Row],[code_bonification]])</f>
        <v>39.1</v>
      </c>
      <c r="K142" s="13">
        <f>_xlfn.MINIFS(bonification_version[date_debut],bonification_version[code],fiche_bonification[[#This Row],[code_bonification]])</f>
        <v>42005</v>
      </c>
      <c r="L142" s="12" t="str" cm="1">
        <f t="array" ref="L14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43" spans="1:12" x14ac:dyDescent="0.3">
      <c r="A143" s="12" t="s">
        <v>679</v>
      </c>
      <c r="B143" s="12" t="s">
        <v>17</v>
      </c>
      <c r="C143" s="13">
        <f t="shared" si="2"/>
        <v>45199</v>
      </c>
      <c r="D143" s="13" t="str">
        <f>IF(AND(fiche_bonification[[#This Row],[fiche_date_fin]]="",fiche_bonification[[#This Row],[bonification_date_fin]]=""),"",MIN(I143,L143))</f>
        <v/>
      </c>
      <c r="G143" s="12">
        <f>_xlfn.MAXIFS(fiche_version[index_version],fiche_version[code],fiche_bonification[[#This Row],[code_fiche]])</f>
        <v>54.1</v>
      </c>
      <c r="H143" s="13">
        <f>_xlfn.MINIFS(fiche_version[date_debut],fiche_version[code],fiche_bonification[[#This Row],[code_fiche]])</f>
        <v>45199</v>
      </c>
      <c r="I143" s="13" t="str" cm="1">
        <f t="array" ref="I143">INDEX(fiche_version[date_fin],MATCH(1,(fiche_version[index_version]=fiche_bonification[[#This Row],[fiche_version]]) * (fiche_version[code]=fiche_bonification[[#This Row],[code_fiche]]),0),1)</f>
        <v/>
      </c>
      <c r="J143" s="12">
        <f>_xlfn.MAXIFS(bonification_version[index_version],bonification_version[code],fiche_bonification[[#This Row],[code_bonification]])</f>
        <v>39.1</v>
      </c>
      <c r="K143" s="13">
        <f>_xlfn.MINIFS(bonification_version[date_debut],bonification_version[code],fiche_bonification[[#This Row],[code_bonification]])</f>
        <v>42005</v>
      </c>
      <c r="L143" s="12" t="str" cm="1">
        <f t="array" ref="L14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44" spans="1:12" x14ac:dyDescent="0.3">
      <c r="A144" s="12" t="s">
        <v>170</v>
      </c>
      <c r="B144" s="12" t="s">
        <v>17</v>
      </c>
      <c r="C144" s="13">
        <f t="shared" si="2"/>
        <v>42005</v>
      </c>
      <c r="D144" s="13">
        <f>IF(AND(fiche_bonification[[#This Row],[fiche_date_fin]]="",fiche_bonification[[#This Row],[bonification_date_fin]]=""),"",MIN(I144,L144))</f>
        <v>43555</v>
      </c>
      <c r="G144" s="12">
        <f>_xlfn.MAXIFS(fiche_version[index_version],fiche_version[code],fiche_bonification[[#This Row],[code_fiche]])</f>
        <v>16.100000000000001</v>
      </c>
      <c r="H144" s="13">
        <f>_xlfn.MINIFS(fiche_version[date_debut],fiche_version[code],fiche_bonification[[#This Row],[code_fiche]])</f>
        <v>42005</v>
      </c>
      <c r="I144" s="13" cm="1">
        <f t="array" ref="I144">INDEX(fiche_version[date_fin],MATCH(1,(fiche_version[index_version]=fiche_bonification[[#This Row],[fiche_version]]) * (fiche_version[code]=fiche_bonification[[#This Row],[code_fiche]]),0),1)</f>
        <v>43555</v>
      </c>
      <c r="J144" s="12">
        <f>_xlfn.MAXIFS(bonification_version[index_version],bonification_version[code],fiche_bonification[[#This Row],[code_bonification]])</f>
        <v>39.1</v>
      </c>
      <c r="K144" s="13">
        <f>_xlfn.MINIFS(bonification_version[date_debut],bonification_version[code],fiche_bonification[[#This Row],[code_bonification]])</f>
        <v>42005</v>
      </c>
      <c r="L144" s="12" t="str" cm="1">
        <f t="array" ref="L14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45" spans="1:12" x14ac:dyDescent="0.3">
      <c r="A145" s="12" t="s">
        <v>171</v>
      </c>
      <c r="B145" s="12" t="s">
        <v>17</v>
      </c>
      <c r="C145" s="13">
        <f t="shared" si="2"/>
        <v>42727</v>
      </c>
      <c r="D145" s="13">
        <f>IF(AND(fiche_bonification[[#This Row],[fiche_date_fin]]="",fiche_bonification[[#This Row],[bonification_date_fin]]=""),"",MIN(I145,L145))</f>
        <v>43555</v>
      </c>
      <c r="G145" s="12">
        <f>_xlfn.MAXIFS(fiche_version[index_version],fiche_version[code],fiche_bonification[[#This Row],[code_fiche]])</f>
        <v>24.1</v>
      </c>
      <c r="H145" s="13">
        <f>_xlfn.MINIFS(fiche_version[date_debut],fiche_version[code],fiche_bonification[[#This Row],[code_fiche]])</f>
        <v>42727</v>
      </c>
      <c r="I145" s="13" cm="1">
        <f t="array" ref="I145">INDEX(fiche_version[date_fin],MATCH(1,(fiche_version[index_version]=fiche_bonification[[#This Row],[fiche_version]]) * (fiche_version[code]=fiche_bonification[[#This Row],[code_fiche]]),0),1)</f>
        <v>43555</v>
      </c>
      <c r="J145" s="12">
        <f>_xlfn.MAXIFS(bonification_version[index_version],bonification_version[code],fiche_bonification[[#This Row],[code_bonification]])</f>
        <v>39.1</v>
      </c>
      <c r="K145" s="13">
        <f>_xlfn.MINIFS(bonification_version[date_debut],bonification_version[code],fiche_bonification[[#This Row],[code_bonification]])</f>
        <v>42005</v>
      </c>
      <c r="L145" s="12" t="str" cm="1">
        <f t="array" ref="L14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46" spans="1:12" x14ac:dyDescent="0.3">
      <c r="A146" s="12" t="s">
        <v>172</v>
      </c>
      <c r="B146" s="12" t="s">
        <v>17</v>
      </c>
      <c r="C146" s="13">
        <f t="shared" si="2"/>
        <v>42005</v>
      </c>
      <c r="D146" s="13">
        <f>IF(AND(fiche_bonification[[#This Row],[fiche_date_fin]]="",fiche_bonification[[#This Row],[bonification_date_fin]]=""),"",MIN(I146,L146))</f>
        <v>43190</v>
      </c>
      <c r="G146" s="12">
        <f>_xlfn.MAXIFS(fiche_version[index_version],fiche_version[code],fiche_bonification[[#This Row],[code_fiche]])</f>
        <v>14.1</v>
      </c>
      <c r="H146" s="13">
        <f>_xlfn.MINIFS(fiche_version[date_debut],fiche_version[code],fiche_bonification[[#This Row],[code_fiche]])</f>
        <v>42005</v>
      </c>
      <c r="I146" s="13" cm="1">
        <f t="array" ref="I146">INDEX(fiche_version[date_fin],MATCH(1,(fiche_version[index_version]=fiche_bonification[[#This Row],[fiche_version]]) * (fiche_version[code]=fiche_bonification[[#This Row],[code_fiche]]),0),1)</f>
        <v>43190</v>
      </c>
      <c r="J146" s="12">
        <f>_xlfn.MAXIFS(bonification_version[index_version],bonification_version[code],fiche_bonification[[#This Row],[code_bonification]])</f>
        <v>39.1</v>
      </c>
      <c r="K146" s="13">
        <f>_xlfn.MINIFS(bonification_version[date_debut],bonification_version[code],fiche_bonification[[#This Row],[code_bonification]])</f>
        <v>42005</v>
      </c>
      <c r="L146" s="12" t="str" cm="1">
        <f t="array" ref="L14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47" spans="1:12" x14ac:dyDescent="0.3">
      <c r="A147" s="12" t="s">
        <v>173</v>
      </c>
      <c r="B147" s="12" t="s">
        <v>17</v>
      </c>
      <c r="C147" s="13">
        <f t="shared" si="2"/>
        <v>42727</v>
      </c>
      <c r="D147" s="13" t="str">
        <f>IF(AND(fiche_bonification[[#This Row],[fiche_date_fin]]="",fiche_bonification[[#This Row],[bonification_date_fin]]=""),"",MIN(I147,L147))</f>
        <v/>
      </c>
      <c r="G147" s="12">
        <f>_xlfn.MAXIFS(fiche_version[index_version],fiche_version[code],fiche_bonification[[#This Row],[code_fiche]])</f>
        <v>40.200000000000003</v>
      </c>
      <c r="H147" s="13">
        <f>_xlfn.MINIFS(fiche_version[date_debut],fiche_version[code],fiche_bonification[[#This Row],[code_fiche]])</f>
        <v>42727</v>
      </c>
      <c r="I147" s="13" t="str" cm="1">
        <f t="array" ref="I147">INDEX(fiche_version[date_fin],MATCH(1,(fiche_version[index_version]=fiche_bonification[[#This Row],[fiche_version]]) * (fiche_version[code]=fiche_bonification[[#This Row],[code_fiche]]),0),1)</f>
        <v/>
      </c>
      <c r="J147" s="12">
        <f>_xlfn.MAXIFS(bonification_version[index_version],bonification_version[code],fiche_bonification[[#This Row],[code_bonification]])</f>
        <v>39.1</v>
      </c>
      <c r="K147" s="13">
        <f>_xlfn.MINIFS(bonification_version[date_debut],bonification_version[code],fiche_bonification[[#This Row],[code_bonification]])</f>
        <v>42005</v>
      </c>
      <c r="L147" s="12" t="str" cm="1">
        <f t="array" ref="L14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48" spans="1:12" x14ac:dyDescent="0.3">
      <c r="A148" s="12" t="s">
        <v>174</v>
      </c>
      <c r="B148" s="12" t="s">
        <v>17</v>
      </c>
      <c r="C148" s="13">
        <f t="shared" si="2"/>
        <v>42522</v>
      </c>
      <c r="D148" s="13" t="str">
        <f>IF(AND(fiche_bonification[[#This Row],[fiche_date_fin]]="",fiche_bonification[[#This Row],[bonification_date_fin]]=""),"",MIN(I148,L148))</f>
        <v/>
      </c>
      <c r="G148" s="12">
        <f>_xlfn.MAXIFS(fiche_version[index_version],fiche_version[code],fiche_bonification[[#This Row],[code_fiche]])</f>
        <v>25.2</v>
      </c>
      <c r="H148" s="13">
        <f>_xlfn.MINIFS(fiche_version[date_debut],fiche_version[code],fiche_bonification[[#This Row],[code_fiche]])</f>
        <v>42522</v>
      </c>
      <c r="I148" s="13" t="str" cm="1">
        <f t="array" ref="I148">INDEX(fiche_version[date_fin],MATCH(1,(fiche_version[index_version]=fiche_bonification[[#This Row],[fiche_version]]) * (fiche_version[code]=fiche_bonification[[#This Row],[code_fiche]]),0),1)</f>
        <v/>
      </c>
      <c r="J148" s="12">
        <f>_xlfn.MAXIFS(bonification_version[index_version],bonification_version[code],fiche_bonification[[#This Row],[code_bonification]])</f>
        <v>39.1</v>
      </c>
      <c r="K148" s="13">
        <f>_xlfn.MINIFS(bonification_version[date_debut],bonification_version[code],fiche_bonification[[#This Row],[code_bonification]])</f>
        <v>42005</v>
      </c>
      <c r="L148" s="12" t="str" cm="1">
        <f t="array" ref="L14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49" spans="1:12" x14ac:dyDescent="0.3">
      <c r="A149" s="12" t="s">
        <v>176</v>
      </c>
      <c r="B149" s="12" t="s">
        <v>17</v>
      </c>
      <c r="C149" s="13">
        <f t="shared" si="2"/>
        <v>42005</v>
      </c>
      <c r="D149" s="13" t="str">
        <f>IF(AND(fiche_bonification[[#This Row],[fiche_date_fin]]="",fiche_bonification[[#This Row],[bonification_date_fin]]=""),"",MIN(I149,L149))</f>
        <v/>
      </c>
      <c r="G149" s="12">
        <f>_xlfn.MAXIFS(fiche_version[index_version],fiche_version[code],fiche_bonification[[#This Row],[code_fiche]])</f>
        <v>15.1</v>
      </c>
      <c r="H149" s="13">
        <f>_xlfn.MINIFS(fiche_version[date_debut],fiche_version[code],fiche_bonification[[#This Row],[code_fiche]])</f>
        <v>42005</v>
      </c>
      <c r="I149" s="13" t="str" cm="1">
        <f t="array" ref="I149">INDEX(fiche_version[date_fin],MATCH(1,(fiche_version[index_version]=fiche_bonification[[#This Row],[fiche_version]]) * (fiche_version[code]=fiche_bonification[[#This Row],[code_fiche]]),0),1)</f>
        <v/>
      </c>
      <c r="J149" s="12">
        <f>_xlfn.MAXIFS(bonification_version[index_version],bonification_version[code],fiche_bonification[[#This Row],[code_bonification]])</f>
        <v>39.1</v>
      </c>
      <c r="K149" s="13">
        <f>_xlfn.MINIFS(bonification_version[date_debut],bonification_version[code],fiche_bonification[[#This Row],[code_bonification]])</f>
        <v>42005</v>
      </c>
      <c r="L149" s="12" t="str" cm="1">
        <f t="array" ref="L14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50" spans="1:12" x14ac:dyDescent="0.3">
      <c r="A150" s="12" t="s">
        <v>178</v>
      </c>
      <c r="B150" s="12" t="s">
        <v>17</v>
      </c>
      <c r="C150" s="13">
        <f t="shared" si="2"/>
        <v>42522</v>
      </c>
      <c r="D150" s="13" t="str">
        <f>IF(AND(fiche_bonification[[#This Row],[fiche_date_fin]]="",fiche_bonification[[#This Row],[bonification_date_fin]]=""),"",MIN(I150,L150))</f>
        <v/>
      </c>
      <c r="G150" s="12">
        <f>_xlfn.MAXIFS(fiche_version[index_version],fiche_version[code],fiche_bonification[[#This Row],[code_fiche]])</f>
        <v>22.1</v>
      </c>
      <c r="H150" s="13">
        <f>_xlfn.MINIFS(fiche_version[date_debut],fiche_version[code],fiche_bonification[[#This Row],[code_fiche]])</f>
        <v>42522</v>
      </c>
      <c r="I150" s="13" t="str" cm="1">
        <f t="array" ref="I150">INDEX(fiche_version[date_fin],MATCH(1,(fiche_version[index_version]=fiche_bonification[[#This Row],[fiche_version]]) * (fiche_version[code]=fiche_bonification[[#This Row],[code_fiche]]),0),1)</f>
        <v/>
      </c>
      <c r="J150" s="12">
        <f>_xlfn.MAXIFS(bonification_version[index_version],bonification_version[code],fiche_bonification[[#This Row],[code_bonification]])</f>
        <v>39.1</v>
      </c>
      <c r="K150" s="13">
        <f>_xlfn.MINIFS(bonification_version[date_debut],bonification_version[code],fiche_bonification[[#This Row],[code_bonification]])</f>
        <v>42005</v>
      </c>
      <c r="L150" s="12" t="str" cm="1">
        <f t="array" ref="L15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51" spans="1:12" x14ac:dyDescent="0.3">
      <c r="A151" s="12" t="s">
        <v>180</v>
      </c>
      <c r="B151" s="12" t="s">
        <v>17</v>
      </c>
      <c r="C151" s="13">
        <f t="shared" si="2"/>
        <v>42005</v>
      </c>
      <c r="D151" s="13">
        <f>IF(AND(fiche_bonification[[#This Row],[fiche_date_fin]]="",fiche_bonification[[#This Row],[bonification_date_fin]]=""),"",MIN(I151,L151))</f>
        <v>43190</v>
      </c>
      <c r="G151" s="12">
        <f>_xlfn.MAXIFS(fiche_version[index_version],fiche_version[code],fiche_bonification[[#This Row],[code_fiche]])</f>
        <v>16.100000000000001</v>
      </c>
      <c r="H151" s="13">
        <f>_xlfn.MINIFS(fiche_version[date_debut],fiche_version[code],fiche_bonification[[#This Row],[code_fiche]])</f>
        <v>42005</v>
      </c>
      <c r="I151" s="13" cm="1">
        <f t="array" ref="I151">INDEX(fiche_version[date_fin],MATCH(1,(fiche_version[index_version]=fiche_bonification[[#This Row],[fiche_version]]) * (fiche_version[code]=fiche_bonification[[#This Row],[code_fiche]]),0),1)</f>
        <v>43190</v>
      </c>
      <c r="J151" s="12">
        <f>_xlfn.MAXIFS(bonification_version[index_version],bonification_version[code],fiche_bonification[[#This Row],[code_bonification]])</f>
        <v>39.1</v>
      </c>
      <c r="K151" s="13">
        <f>_xlfn.MINIFS(bonification_version[date_debut],bonification_version[code],fiche_bonification[[#This Row],[code_bonification]])</f>
        <v>42005</v>
      </c>
      <c r="L151" s="12" t="str" cm="1">
        <f t="array" ref="L15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52" spans="1:12" x14ac:dyDescent="0.3">
      <c r="A152" s="12" t="s">
        <v>182</v>
      </c>
      <c r="B152" s="12" t="s">
        <v>17</v>
      </c>
      <c r="C152" s="13">
        <f t="shared" si="2"/>
        <v>42005</v>
      </c>
      <c r="D152" s="13" t="str">
        <f>IF(AND(fiche_bonification[[#This Row],[fiche_date_fin]]="",fiche_bonification[[#This Row],[bonification_date_fin]]=""),"",MIN(I152,L152))</f>
        <v/>
      </c>
      <c r="G152" s="12">
        <f>_xlfn.MAXIFS(fiche_version[index_version],fiche_version[code],fiche_bonification[[#This Row],[code_fiche]])</f>
        <v>40.4</v>
      </c>
      <c r="H152" s="13">
        <f>_xlfn.MINIFS(fiche_version[date_debut],fiche_version[code],fiche_bonification[[#This Row],[code_fiche]])</f>
        <v>42005</v>
      </c>
      <c r="I152" s="13" t="str" cm="1">
        <f t="array" ref="I152">INDEX(fiche_version[date_fin],MATCH(1,(fiche_version[index_version]=fiche_bonification[[#This Row],[fiche_version]]) * (fiche_version[code]=fiche_bonification[[#This Row],[code_fiche]]),0),1)</f>
        <v/>
      </c>
      <c r="J152" s="12">
        <f>_xlfn.MAXIFS(bonification_version[index_version],bonification_version[code],fiche_bonification[[#This Row],[code_bonification]])</f>
        <v>39.1</v>
      </c>
      <c r="K152" s="13">
        <f>_xlfn.MINIFS(bonification_version[date_debut],bonification_version[code],fiche_bonification[[#This Row],[code_bonification]])</f>
        <v>42005</v>
      </c>
      <c r="L152" s="12" t="str" cm="1">
        <f t="array" ref="L15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53" spans="1:12" x14ac:dyDescent="0.3">
      <c r="A153" s="12" t="s">
        <v>183</v>
      </c>
      <c r="B153" s="12" t="s">
        <v>17</v>
      </c>
      <c r="C153" s="13">
        <f t="shared" si="2"/>
        <v>42005</v>
      </c>
      <c r="D153" s="13" t="str">
        <f>IF(AND(fiche_bonification[[#This Row],[fiche_date_fin]]="",fiche_bonification[[#This Row],[bonification_date_fin]]=""),"",MIN(I153,L153))</f>
        <v/>
      </c>
      <c r="G153" s="12">
        <f>_xlfn.MAXIFS(fiche_version[index_version],fiche_version[code],fiche_bonification[[#This Row],[code_fiche]])</f>
        <v>26.1</v>
      </c>
      <c r="H153" s="13">
        <f>_xlfn.MINIFS(fiche_version[date_debut],fiche_version[code],fiche_bonification[[#This Row],[code_fiche]])</f>
        <v>42005</v>
      </c>
      <c r="I153" s="13" t="str" cm="1">
        <f t="array" ref="I153">INDEX(fiche_version[date_fin],MATCH(1,(fiche_version[index_version]=fiche_bonification[[#This Row],[fiche_version]]) * (fiche_version[code]=fiche_bonification[[#This Row],[code_fiche]]),0),1)</f>
        <v/>
      </c>
      <c r="J153" s="12">
        <f>_xlfn.MAXIFS(bonification_version[index_version],bonification_version[code],fiche_bonification[[#This Row],[code_bonification]])</f>
        <v>39.1</v>
      </c>
      <c r="K153" s="13">
        <f>_xlfn.MINIFS(bonification_version[date_debut],bonification_version[code],fiche_bonification[[#This Row],[code_bonification]])</f>
        <v>42005</v>
      </c>
      <c r="L153" s="12" t="str" cm="1">
        <f t="array" ref="L15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54" spans="1:12" x14ac:dyDescent="0.3">
      <c r="A154" s="12" t="s">
        <v>184</v>
      </c>
      <c r="B154" s="12" t="s">
        <v>17</v>
      </c>
      <c r="C154" s="13">
        <f t="shared" si="2"/>
        <v>42522</v>
      </c>
      <c r="D154" s="13" t="str">
        <f>IF(AND(fiche_bonification[[#This Row],[fiche_date_fin]]="",fiche_bonification[[#This Row],[bonification_date_fin]]=""),"",MIN(I154,L154))</f>
        <v/>
      </c>
      <c r="G154" s="12">
        <f>_xlfn.MAXIFS(fiche_version[index_version],fiche_version[code],fiche_bonification[[#This Row],[code_fiche]])</f>
        <v>22.1</v>
      </c>
      <c r="H154" s="13">
        <f>_xlfn.MINIFS(fiche_version[date_debut],fiche_version[code],fiche_bonification[[#This Row],[code_fiche]])</f>
        <v>42522</v>
      </c>
      <c r="I154" s="13" t="str" cm="1">
        <f t="array" ref="I154">INDEX(fiche_version[date_fin],MATCH(1,(fiche_version[index_version]=fiche_bonification[[#This Row],[fiche_version]]) * (fiche_version[code]=fiche_bonification[[#This Row],[code_fiche]]),0),1)</f>
        <v/>
      </c>
      <c r="J154" s="12">
        <f>_xlfn.MAXIFS(bonification_version[index_version],bonification_version[code],fiche_bonification[[#This Row],[code_bonification]])</f>
        <v>39.1</v>
      </c>
      <c r="K154" s="13">
        <f>_xlfn.MINIFS(bonification_version[date_debut],bonification_version[code],fiche_bonification[[#This Row],[code_bonification]])</f>
        <v>42005</v>
      </c>
      <c r="L154" s="12" t="str" cm="1">
        <f t="array" ref="L15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55" spans="1:12" x14ac:dyDescent="0.3">
      <c r="A155" s="12" t="s">
        <v>186</v>
      </c>
      <c r="B155" s="12" t="s">
        <v>17</v>
      </c>
      <c r="C155" s="13">
        <f t="shared" si="2"/>
        <v>42005</v>
      </c>
      <c r="D155" s="13" t="str">
        <f>IF(AND(fiche_bonification[[#This Row],[fiche_date_fin]]="",fiche_bonification[[#This Row],[bonification_date_fin]]=""),"",MIN(I155,L155))</f>
        <v/>
      </c>
      <c r="G155" s="12">
        <f>_xlfn.MAXIFS(fiche_version[index_version],fiche_version[code],fiche_bonification[[#This Row],[code_fiche]])</f>
        <v>15.1</v>
      </c>
      <c r="H155" s="13">
        <f>_xlfn.MINIFS(fiche_version[date_debut],fiche_version[code],fiche_bonification[[#This Row],[code_fiche]])</f>
        <v>42005</v>
      </c>
      <c r="I155" s="13" t="str" cm="1">
        <f t="array" ref="I155">INDEX(fiche_version[date_fin],MATCH(1,(fiche_version[index_version]=fiche_bonification[[#This Row],[fiche_version]]) * (fiche_version[code]=fiche_bonification[[#This Row],[code_fiche]]),0),1)</f>
        <v/>
      </c>
      <c r="J155" s="12">
        <f>_xlfn.MAXIFS(bonification_version[index_version],bonification_version[code],fiche_bonification[[#This Row],[code_bonification]])</f>
        <v>39.1</v>
      </c>
      <c r="K155" s="13">
        <f>_xlfn.MINIFS(bonification_version[date_debut],bonification_version[code],fiche_bonification[[#This Row],[code_bonification]])</f>
        <v>42005</v>
      </c>
      <c r="L155" s="12" t="str" cm="1">
        <f t="array" ref="L15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56" spans="1:12" x14ac:dyDescent="0.3">
      <c r="A156" s="12" t="s">
        <v>188</v>
      </c>
      <c r="B156" s="12" t="s">
        <v>17</v>
      </c>
      <c r="C156" s="13">
        <f t="shared" si="2"/>
        <v>42005</v>
      </c>
      <c r="D156" s="13">
        <f>IF(AND(fiche_bonification[[#This Row],[fiche_date_fin]]="",fiche_bonification[[#This Row],[bonification_date_fin]]=""),"",MIN(I156,L156))</f>
        <v>43555</v>
      </c>
      <c r="G156" s="12">
        <f>_xlfn.MAXIFS(fiche_version[index_version],fiche_version[code],fiche_bonification[[#This Row],[code_fiche]])</f>
        <v>19.2</v>
      </c>
      <c r="H156" s="13">
        <f>_xlfn.MINIFS(fiche_version[date_debut],fiche_version[code],fiche_bonification[[#This Row],[code_fiche]])</f>
        <v>42005</v>
      </c>
      <c r="I156" s="13" cm="1">
        <f t="array" ref="I156">INDEX(fiche_version[date_fin],MATCH(1,(fiche_version[index_version]=fiche_bonification[[#This Row],[fiche_version]]) * (fiche_version[code]=fiche_bonification[[#This Row],[code_fiche]]),0),1)</f>
        <v>43555</v>
      </c>
      <c r="J156" s="12">
        <f>_xlfn.MAXIFS(bonification_version[index_version],bonification_version[code],fiche_bonification[[#This Row],[code_bonification]])</f>
        <v>39.1</v>
      </c>
      <c r="K156" s="13">
        <f>_xlfn.MINIFS(bonification_version[date_debut],bonification_version[code],fiche_bonification[[#This Row],[code_bonification]])</f>
        <v>42005</v>
      </c>
      <c r="L156" s="12" t="str" cm="1">
        <f t="array" ref="L15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57" spans="1:12" x14ac:dyDescent="0.3">
      <c r="A157" s="12" t="s">
        <v>189</v>
      </c>
      <c r="B157" s="12" t="s">
        <v>17</v>
      </c>
      <c r="C157" s="13">
        <f t="shared" si="2"/>
        <v>42005</v>
      </c>
      <c r="D157" s="13" t="str">
        <f>IF(AND(fiche_bonification[[#This Row],[fiche_date_fin]]="",fiche_bonification[[#This Row],[bonification_date_fin]]=""),"",MIN(I157,L157))</f>
        <v/>
      </c>
      <c r="G157" s="12">
        <f>_xlfn.MAXIFS(fiche_version[index_version],fiche_version[code],fiche_bonification[[#This Row],[code_fiche]])</f>
        <v>17.100000000000001</v>
      </c>
      <c r="H157" s="13">
        <f>_xlfn.MINIFS(fiche_version[date_debut],fiche_version[code],fiche_bonification[[#This Row],[code_fiche]])</f>
        <v>42005</v>
      </c>
      <c r="I157" s="13" t="str" cm="1">
        <f t="array" ref="I157">INDEX(fiche_version[date_fin],MATCH(1,(fiche_version[index_version]=fiche_bonification[[#This Row],[fiche_version]]) * (fiche_version[code]=fiche_bonification[[#This Row],[code_fiche]]),0),1)</f>
        <v/>
      </c>
      <c r="J157" s="12">
        <f>_xlfn.MAXIFS(bonification_version[index_version],bonification_version[code],fiche_bonification[[#This Row],[code_bonification]])</f>
        <v>39.1</v>
      </c>
      <c r="K157" s="13">
        <f>_xlfn.MINIFS(bonification_version[date_debut],bonification_version[code],fiche_bonification[[#This Row],[code_bonification]])</f>
        <v>42005</v>
      </c>
      <c r="L157" s="12" t="str" cm="1">
        <f t="array" ref="L15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58" spans="1:12" x14ac:dyDescent="0.3">
      <c r="A158" s="12" t="s">
        <v>190</v>
      </c>
      <c r="B158" s="12" t="s">
        <v>17</v>
      </c>
      <c r="C158" s="13">
        <f t="shared" si="2"/>
        <v>44559</v>
      </c>
      <c r="D158" s="13">
        <f>IF(AND(fiche_bonification[[#This Row],[fiche_date_fin]]="",fiche_bonification[[#This Row],[bonification_date_fin]]=""),"",MIN(I158,L158))</f>
        <v>47118</v>
      </c>
      <c r="G158" s="12">
        <f>_xlfn.MAXIFS(fiche_version[index_version],fiche_version[code],fiche_bonification[[#This Row],[code_fiche]])</f>
        <v>58.2</v>
      </c>
      <c r="H158" s="13">
        <f>_xlfn.MINIFS(fiche_version[date_debut],fiche_version[code],fiche_bonification[[#This Row],[code_fiche]])</f>
        <v>44559</v>
      </c>
      <c r="I158" s="13" cm="1">
        <f t="array" ref="I158">INDEX(fiche_version[date_fin],MATCH(1,(fiche_version[index_version]=fiche_bonification[[#This Row],[fiche_version]]) * (fiche_version[code]=fiche_bonification[[#This Row],[code_fiche]]),0),1)</f>
        <v>47118</v>
      </c>
      <c r="J158" s="12">
        <f>_xlfn.MAXIFS(bonification_version[index_version],bonification_version[code],fiche_bonification[[#This Row],[code_bonification]])</f>
        <v>39.1</v>
      </c>
      <c r="K158" s="13">
        <f>_xlfn.MINIFS(bonification_version[date_debut],bonification_version[code],fiche_bonification[[#This Row],[code_bonification]])</f>
        <v>42005</v>
      </c>
      <c r="L158" s="12" t="str" cm="1">
        <f t="array" ref="L15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59" spans="1:12" x14ac:dyDescent="0.3">
      <c r="A159" s="12" t="s">
        <v>191</v>
      </c>
      <c r="B159" s="12" t="s">
        <v>17</v>
      </c>
      <c r="C159" s="13">
        <f t="shared" si="2"/>
        <v>42373</v>
      </c>
      <c r="D159" s="13" t="str">
        <f>IF(AND(fiche_bonification[[#This Row],[fiche_date_fin]]="",fiche_bonification[[#This Row],[bonification_date_fin]]=""),"",MIN(I159,L159))</f>
        <v/>
      </c>
      <c r="G159" s="12">
        <f>_xlfn.MAXIFS(fiche_version[index_version],fiche_version[code],fiche_bonification[[#This Row],[code_fiche]])</f>
        <v>19.100000000000001</v>
      </c>
      <c r="H159" s="13">
        <f>_xlfn.MINIFS(fiche_version[date_debut],fiche_version[code],fiche_bonification[[#This Row],[code_fiche]])</f>
        <v>42373</v>
      </c>
      <c r="I159" s="13" t="str" cm="1">
        <f t="array" ref="I159">INDEX(fiche_version[date_fin],MATCH(1,(fiche_version[index_version]=fiche_bonification[[#This Row],[fiche_version]]) * (fiche_version[code]=fiche_bonification[[#This Row],[code_fiche]]),0),1)</f>
        <v/>
      </c>
      <c r="J159" s="12">
        <f>_xlfn.MAXIFS(bonification_version[index_version],bonification_version[code],fiche_bonification[[#This Row],[code_bonification]])</f>
        <v>39.1</v>
      </c>
      <c r="K159" s="13">
        <f>_xlfn.MINIFS(bonification_version[date_debut],bonification_version[code],fiche_bonification[[#This Row],[code_bonification]])</f>
        <v>42005</v>
      </c>
      <c r="L159" s="12" t="str" cm="1">
        <f t="array" ref="L15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60" spans="1:12" x14ac:dyDescent="0.3">
      <c r="A160" s="12" t="s">
        <v>192</v>
      </c>
      <c r="B160" s="12" t="s">
        <v>17</v>
      </c>
      <c r="C160" s="13">
        <f t="shared" si="2"/>
        <v>43709</v>
      </c>
      <c r="D160" s="13" t="str">
        <f>IF(AND(fiche_bonification[[#This Row],[fiche_date_fin]]="",fiche_bonification[[#This Row],[bonification_date_fin]]=""),"",MIN(I160,L160))</f>
        <v/>
      </c>
      <c r="G160" s="12">
        <f>_xlfn.MAXIFS(fiche_version[index_version],fiche_version[code],fiche_bonification[[#This Row],[code_fiche]])</f>
        <v>31.1</v>
      </c>
      <c r="H160" s="13">
        <f>_xlfn.MINIFS(fiche_version[date_debut],fiche_version[code],fiche_bonification[[#This Row],[code_fiche]])</f>
        <v>43709</v>
      </c>
      <c r="I160" s="13" t="str" cm="1">
        <f t="array" ref="I160">INDEX(fiche_version[date_fin],MATCH(1,(fiche_version[index_version]=fiche_bonification[[#This Row],[fiche_version]]) * (fiche_version[code]=fiche_bonification[[#This Row],[code_fiche]]),0),1)</f>
        <v/>
      </c>
      <c r="J160" s="12">
        <f>_xlfn.MAXIFS(bonification_version[index_version],bonification_version[code],fiche_bonification[[#This Row],[code_bonification]])</f>
        <v>39.1</v>
      </c>
      <c r="K160" s="13">
        <f>_xlfn.MINIFS(bonification_version[date_debut],bonification_version[code],fiche_bonification[[#This Row],[code_bonification]])</f>
        <v>42005</v>
      </c>
      <c r="L160" s="12" t="str" cm="1">
        <f t="array" ref="L16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61" spans="1:12" x14ac:dyDescent="0.3">
      <c r="A161" s="12" t="s">
        <v>832</v>
      </c>
      <c r="B161" s="12" t="s">
        <v>17</v>
      </c>
      <c r="C161" s="13">
        <f t="shared" si="2"/>
        <v>43861</v>
      </c>
      <c r="D161" s="13" t="str">
        <f>IF(AND(fiche_bonification[[#This Row],[fiche_date_fin]]="",fiche_bonification[[#This Row],[bonification_date_fin]]=""),"",MIN(I161,L161))</f>
        <v/>
      </c>
      <c r="G161" s="12">
        <f>_xlfn.MAXIFS(fiche_version[index_version],fiche_version[code],fiche_bonification[[#This Row],[code_fiche]])</f>
        <v>32.1</v>
      </c>
      <c r="H161" s="13">
        <f>_xlfn.MINIFS(fiche_version[date_debut],fiche_version[code],fiche_bonification[[#This Row],[code_fiche]])</f>
        <v>43861</v>
      </c>
      <c r="I161" s="13" t="str" cm="1">
        <f t="array" ref="I161">INDEX(fiche_version[date_fin],MATCH(1,(fiche_version[index_version]=fiche_bonification[[#This Row],[fiche_version]]) * (fiche_version[code]=fiche_bonification[[#This Row],[code_fiche]]),0),1)</f>
        <v/>
      </c>
      <c r="J161" s="12">
        <f>_xlfn.MAXIFS(bonification_version[index_version],bonification_version[code],fiche_bonification[[#This Row],[code_bonification]])</f>
        <v>39.1</v>
      </c>
      <c r="K161" s="13">
        <f>_xlfn.MINIFS(bonification_version[date_debut],bonification_version[code],fiche_bonification[[#This Row],[code_bonification]])</f>
        <v>42005</v>
      </c>
      <c r="L161" s="12" t="str" cm="1">
        <f t="array" ref="L16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62" spans="1:12" x14ac:dyDescent="0.3">
      <c r="A162" s="12" t="s">
        <v>193</v>
      </c>
      <c r="B162" s="12" t="s">
        <v>17</v>
      </c>
      <c r="C162" s="13">
        <f t="shared" si="2"/>
        <v>42005</v>
      </c>
      <c r="D162" s="13" t="str">
        <f>IF(AND(fiche_bonification[[#This Row],[fiche_date_fin]]="",fiche_bonification[[#This Row],[bonification_date_fin]]=""),"",MIN(I162,L162))</f>
        <v/>
      </c>
      <c r="G162" s="12">
        <f>_xlfn.MAXIFS(fiche_version[index_version],fiche_version[code],fiche_bonification[[#This Row],[code_fiche]])</f>
        <v>28.2</v>
      </c>
      <c r="H162" s="13">
        <f>_xlfn.MINIFS(fiche_version[date_debut],fiche_version[code],fiche_bonification[[#This Row],[code_fiche]])</f>
        <v>42005</v>
      </c>
      <c r="I162" s="13" t="str" cm="1">
        <f t="array" ref="I162">INDEX(fiche_version[date_fin],MATCH(1,(fiche_version[index_version]=fiche_bonification[[#This Row],[fiche_version]]) * (fiche_version[code]=fiche_bonification[[#This Row],[code_fiche]]),0),1)</f>
        <v/>
      </c>
      <c r="J162" s="12">
        <f>_xlfn.MAXIFS(bonification_version[index_version],bonification_version[code],fiche_bonification[[#This Row],[code_bonification]])</f>
        <v>39.1</v>
      </c>
      <c r="K162" s="13">
        <f>_xlfn.MINIFS(bonification_version[date_debut],bonification_version[code],fiche_bonification[[#This Row],[code_bonification]])</f>
        <v>42005</v>
      </c>
      <c r="L162" s="12" t="str" cm="1">
        <f t="array" ref="L16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63" spans="1:12" x14ac:dyDescent="0.3">
      <c r="A163" s="12" t="s">
        <v>194</v>
      </c>
      <c r="B163" s="12" t="s">
        <v>17</v>
      </c>
      <c r="C163" s="13">
        <f t="shared" si="2"/>
        <v>42005</v>
      </c>
      <c r="D163" s="13" t="str">
        <f>IF(AND(fiche_bonification[[#This Row],[fiche_date_fin]]="",fiche_bonification[[#This Row],[bonification_date_fin]]=""),"",MIN(I163,L163))</f>
        <v/>
      </c>
      <c r="G163" s="12">
        <f>_xlfn.MAXIFS(fiche_version[index_version],fiche_version[code],fiche_bonification[[#This Row],[code_fiche]])</f>
        <v>31.2</v>
      </c>
      <c r="H163" s="13">
        <f>_xlfn.MINIFS(fiche_version[date_debut],fiche_version[code],fiche_bonification[[#This Row],[code_fiche]])</f>
        <v>42005</v>
      </c>
      <c r="I163" s="13" t="str" cm="1">
        <f t="array" ref="I163">INDEX(fiche_version[date_fin],MATCH(1,(fiche_version[index_version]=fiche_bonification[[#This Row],[fiche_version]]) * (fiche_version[code]=fiche_bonification[[#This Row],[code_fiche]]),0),1)</f>
        <v/>
      </c>
      <c r="J163" s="12">
        <f>_xlfn.MAXIFS(bonification_version[index_version],bonification_version[code],fiche_bonification[[#This Row],[code_bonification]])</f>
        <v>39.1</v>
      </c>
      <c r="K163" s="13">
        <f>_xlfn.MINIFS(bonification_version[date_debut],bonification_version[code],fiche_bonification[[#This Row],[code_bonification]])</f>
        <v>42005</v>
      </c>
      <c r="L163" s="12" t="str" cm="1">
        <f t="array" ref="L16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64" spans="1:12" x14ac:dyDescent="0.3">
      <c r="A164" s="12" t="s">
        <v>195</v>
      </c>
      <c r="B164" s="12" t="s">
        <v>17</v>
      </c>
      <c r="C164" s="13">
        <f t="shared" si="2"/>
        <v>42005</v>
      </c>
      <c r="D164" s="13" t="str">
        <f>IF(AND(fiche_bonification[[#This Row],[fiche_date_fin]]="",fiche_bonification[[#This Row],[bonification_date_fin]]=""),"",MIN(I164,L164))</f>
        <v/>
      </c>
      <c r="G164" s="12">
        <f>_xlfn.MAXIFS(fiche_version[index_version],fiche_version[code],fiche_bonification[[#This Row],[code_fiche]])</f>
        <v>32.200000000000003</v>
      </c>
      <c r="H164" s="13">
        <f>_xlfn.MINIFS(fiche_version[date_debut],fiche_version[code],fiche_bonification[[#This Row],[code_fiche]])</f>
        <v>42005</v>
      </c>
      <c r="I164" s="13" t="str" cm="1">
        <f t="array" ref="I164">INDEX(fiche_version[date_fin],MATCH(1,(fiche_version[index_version]=fiche_bonification[[#This Row],[fiche_version]]) * (fiche_version[code]=fiche_bonification[[#This Row],[code_fiche]]),0),1)</f>
        <v/>
      </c>
      <c r="J164" s="12">
        <f>_xlfn.MAXIFS(bonification_version[index_version],bonification_version[code],fiche_bonification[[#This Row],[code_bonification]])</f>
        <v>39.1</v>
      </c>
      <c r="K164" s="13">
        <f>_xlfn.MINIFS(bonification_version[date_debut],bonification_version[code],fiche_bonification[[#This Row],[code_bonification]])</f>
        <v>42005</v>
      </c>
      <c r="L164" s="12" t="str" cm="1">
        <f t="array" ref="L16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65" spans="1:12" x14ac:dyDescent="0.3">
      <c r="A165" s="12" t="s">
        <v>196</v>
      </c>
      <c r="B165" s="12" t="s">
        <v>17</v>
      </c>
      <c r="C165" s="13">
        <f t="shared" si="2"/>
        <v>42005</v>
      </c>
      <c r="D165" s="13" t="str">
        <f>IF(AND(fiche_bonification[[#This Row],[fiche_date_fin]]="",fiche_bonification[[#This Row],[bonification_date_fin]]=""),"",MIN(I165,L165))</f>
        <v/>
      </c>
      <c r="G165" s="12">
        <f>_xlfn.MAXIFS(fiche_version[index_version],fiche_version[code],fiche_bonification[[#This Row],[code_fiche]])</f>
        <v>32.200000000000003</v>
      </c>
      <c r="H165" s="13">
        <f>_xlfn.MINIFS(fiche_version[date_debut],fiche_version[code],fiche_bonification[[#This Row],[code_fiche]])</f>
        <v>42005</v>
      </c>
      <c r="I165" s="13" t="str" cm="1">
        <f t="array" ref="I165">INDEX(fiche_version[date_fin],MATCH(1,(fiche_version[index_version]=fiche_bonification[[#This Row],[fiche_version]]) * (fiche_version[code]=fiche_bonification[[#This Row],[code_fiche]]),0),1)</f>
        <v/>
      </c>
      <c r="J165" s="12">
        <f>_xlfn.MAXIFS(bonification_version[index_version],bonification_version[code],fiche_bonification[[#This Row],[code_bonification]])</f>
        <v>39.1</v>
      </c>
      <c r="K165" s="13">
        <f>_xlfn.MINIFS(bonification_version[date_debut],bonification_version[code],fiche_bonification[[#This Row],[code_bonification]])</f>
        <v>42005</v>
      </c>
      <c r="L165" s="12" t="str" cm="1">
        <f t="array" ref="L16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66" spans="1:12" x14ac:dyDescent="0.3">
      <c r="A166" s="12" t="s">
        <v>197</v>
      </c>
      <c r="B166" s="12" t="s">
        <v>17</v>
      </c>
      <c r="C166" s="13">
        <f t="shared" si="2"/>
        <v>42005</v>
      </c>
      <c r="D166" s="13" t="str">
        <f>IF(AND(fiche_bonification[[#This Row],[fiche_date_fin]]="",fiche_bonification[[#This Row],[bonification_date_fin]]=""),"",MIN(I166,L166))</f>
        <v/>
      </c>
      <c r="G166" s="12">
        <f>_xlfn.MAXIFS(fiche_version[index_version],fiche_version[code],fiche_bonification[[#This Row],[code_fiche]])</f>
        <v>20.2</v>
      </c>
      <c r="H166" s="13">
        <f>_xlfn.MINIFS(fiche_version[date_debut],fiche_version[code],fiche_bonification[[#This Row],[code_fiche]])</f>
        <v>42005</v>
      </c>
      <c r="I166" s="13" t="str" cm="1">
        <f t="array" ref="I166">INDEX(fiche_version[date_fin],MATCH(1,(fiche_version[index_version]=fiche_bonification[[#This Row],[fiche_version]]) * (fiche_version[code]=fiche_bonification[[#This Row],[code_fiche]]),0),1)</f>
        <v/>
      </c>
      <c r="J166" s="12">
        <f>_xlfn.MAXIFS(bonification_version[index_version],bonification_version[code],fiche_bonification[[#This Row],[code_bonification]])</f>
        <v>39.1</v>
      </c>
      <c r="K166" s="13">
        <f>_xlfn.MINIFS(bonification_version[date_debut],bonification_version[code],fiche_bonification[[#This Row],[code_bonification]])</f>
        <v>42005</v>
      </c>
      <c r="L166" s="12" t="str" cm="1">
        <f t="array" ref="L16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67" spans="1:12" x14ac:dyDescent="0.3">
      <c r="A167" s="12" t="s">
        <v>198</v>
      </c>
      <c r="B167" s="12" t="s">
        <v>17</v>
      </c>
      <c r="C167" s="13">
        <f t="shared" si="2"/>
        <v>42522</v>
      </c>
      <c r="D167" s="13" t="str">
        <f>IF(AND(fiche_bonification[[#This Row],[fiche_date_fin]]="",fiche_bonification[[#This Row],[bonification_date_fin]]=""),"",MIN(I167,L167))</f>
        <v/>
      </c>
      <c r="G167" s="12">
        <f>_xlfn.MAXIFS(fiche_version[index_version],fiche_version[code],fiche_bonification[[#This Row],[code_fiche]])</f>
        <v>22.1</v>
      </c>
      <c r="H167" s="13">
        <f>_xlfn.MINIFS(fiche_version[date_debut],fiche_version[code],fiche_bonification[[#This Row],[code_fiche]])</f>
        <v>42522</v>
      </c>
      <c r="I167" s="13" t="str" cm="1">
        <f t="array" ref="I167">INDEX(fiche_version[date_fin],MATCH(1,(fiche_version[index_version]=fiche_bonification[[#This Row],[fiche_version]]) * (fiche_version[code]=fiche_bonification[[#This Row],[code_fiche]]),0),1)</f>
        <v/>
      </c>
      <c r="J167" s="12">
        <f>_xlfn.MAXIFS(bonification_version[index_version],bonification_version[code],fiche_bonification[[#This Row],[code_bonification]])</f>
        <v>39.1</v>
      </c>
      <c r="K167" s="13">
        <f>_xlfn.MINIFS(bonification_version[date_debut],bonification_version[code],fiche_bonification[[#This Row],[code_bonification]])</f>
        <v>42005</v>
      </c>
      <c r="L167" s="12" t="str" cm="1">
        <f t="array" ref="L16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68" spans="1:12" x14ac:dyDescent="0.3">
      <c r="A168" s="12" t="s">
        <v>199</v>
      </c>
      <c r="B168" s="12" t="s">
        <v>17</v>
      </c>
      <c r="C168" s="13">
        <f t="shared" si="2"/>
        <v>42522</v>
      </c>
      <c r="D168" s="13">
        <f>IF(AND(fiche_bonification[[#This Row],[fiche_date_fin]]="",fiche_bonification[[#This Row],[bonification_date_fin]]=""),"",MIN(I168,L168))</f>
        <v>46934</v>
      </c>
      <c r="G168" s="12">
        <f>_xlfn.MAXIFS(fiche_version[index_version],fiche_version[code],fiche_bonification[[#This Row],[code_fiche]])</f>
        <v>54.3</v>
      </c>
      <c r="H168" s="13">
        <f>_xlfn.MINIFS(fiche_version[date_debut],fiche_version[code],fiche_bonification[[#This Row],[code_fiche]])</f>
        <v>42522</v>
      </c>
      <c r="I168" s="13" cm="1">
        <f t="array" ref="I168">INDEX(fiche_version[date_fin],MATCH(1,(fiche_version[index_version]=fiche_bonification[[#This Row],[fiche_version]]) * (fiche_version[code]=fiche_bonification[[#This Row],[code_fiche]]),0),1)</f>
        <v>46934</v>
      </c>
      <c r="J168" s="12">
        <f>_xlfn.MAXIFS(bonification_version[index_version],bonification_version[code],fiche_bonification[[#This Row],[code_bonification]])</f>
        <v>39.1</v>
      </c>
      <c r="K168" s="13">
        <f>_xlfn.MINIFS(bonification_version[date_debut],bonification_version[code],fiche_bonification[[#This Row],[code_bonification]])</f>
        <v>42005</v>
      </c>
      <c r="L168" s="12" t="str" cm="1">
        <f t="array" ref="L16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69" spans="1:12" x14ac:dyDescent="0.3">
      <c r="A169" s="12" t="s">
        <v>200</v>
      </c>
      <c r="B169" s="12" t="s">
        <v>17</v>
      </c>
      <c r="C169" s="13">
        <f t="shared" si="2"/>
        <v>42005</v>
      </c>
      <c r="D169" s="13" t="str">
        <f>IF(AND(fiche_bonification[[#This Row],[fiche_date_fin]]="",fiche_bonification[[#This Row],[bonification_date_fin]]=""),"",MIN(I169,L169))</f>
        <v/>
      </c>
      <c r="G169" s="12">
        <f>_xlfn.MAXIFS(fiche_version[index_version],fiche_version[code],fiche_bonification[[#This Row],[code_fiche]])</f>
        <v>15.1</v>
      </c>
      <c r="H169" s="13">
        <f>_xlfn.MINIFS(fiche_version[date_debut],fiche_version[code],fiche_bonification[[#This Row],[code_fiche]])</f>
        <v>42005</v>
      </c>
      <c r="I169" s="13" t="str" cm="1">
        <f t="array" ref="I169">INDEX(fiche_version[date_fin],MATCH(1,(fiche_version[index_version]=fiche_bonification[[#This Row],[fiche_version]]) * (fiche_version[code]=fiche_bonification[[#This Row],[code_fiche]]),0),1)</f>
        <v/>
      </c>
      <c r="J169" s="12">
        <f>_xlfn.MAXIFS(bonification_version[index_version],bonification_version[code],fiche_bonification[[#This Row],[code_bonification]])</f>
        <v>39.1</v>
      </c>
      <c r="K169" s="13">
        <f>_xlfn.MINIFS(bonification_version[date_debut],bonification_version[code],fiche_bonification[[#This Row],[code_bonification]])</f>
        <v>42005</v>
      </c>
      <c r="L169" s="12" t="str" cm="1">
        <f t="array" ref="L16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70" spans="1:12" x14ac:dyDescent="0.3">
      <c r="A170" s="12" t="s">
        <v>201</v>
      </c>
      <c r="B170" s="12" t="s">
        <v>17</v>
      </c>
      <c r="C170" s="13">
        <f t="shared" si="2"/>
        <v>42005</v>
      </c>
      <c r="D170" s="13" t="str">
        <f>IF(AND(fiche_bonification[[#This Row],[fiche_date_fin]]="",fiche_bonification[[#This Row],[bonification_date_fin]]=""),"",MIN(I170,L170))</f>
        <v/>
      </c>
      <c r="G170" s="12">
        <f>_xlfn.MAXIFS(fiche_version[index_version],fiche_version[code],fiche_bonification[[#This Row],[code_fiche]])</f>
        <v>17.100000000000001</v>
      </c>
      <c r="H170" s="13">
        <f>_xlfn.MINIFS(fiche_version[date_debut],fiche_version[code],fiche_bonification[[#This Row],[code_fiche]])</f>
        <v>42005</v>
      </c>
      <c r="I170" s="13" t="str" cm="1">
        <f t="array" ref="I170">INDEX(fiche_version[date_fin],MATCH(1,(fiche_version[index_version]=fiche_bonification[[#This Row],[fiche_version]]) * (fiche_version[code]=fiche_bonification[[#This Row],[code_fiche]]),0),1)</f>
        <v/>
      </c>
      <c r="J170" s="12">
        <f>_xlfn.MAXIFS(bonification_version[index_version],bonification_version[code],fiche_bonification[[#This Row],[code_bonification]])</f>
        <v>39.1</v>
      </c>
      <c r="K170" s="13">
        <f>_xlfn.MINIFS(bonification_version[date_debut],bonification_version[code],fiche_bonification[[#This Row],[code_bonification]])</f>
        <v>42005</v>
      </c>
      <c r="L170" s="12" t="str" cm="1">
        <f t="array" ref="L17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71" spans="1:12" x14ac:dyDescent="0.3">
      <c r="A171" s="12" t="s">
        <v>202</v>
      </c>
      <c r="B171" s="12" t="s">
        <v>17</v>
      </c>
      <c r="C171" s="13">
        <f t="shared" si="2"/>
        <v>42005</v>
      </c>
      <c r="D171" s="13" t="str">
        <f>IF(AND(fiche_bonification[[#This Row],[fiche_date_fin]]="",fiche_bonification[[#This Row],[bonification_date_fin]]=""),"",MIN(I171,L171))</f>
        <v/>
      </c>
      <c r="G171" s="12">
        <f>_xlfn.MAXIFS(fiche_version[index_version],fiche_version[code],fiche_bonification[[#This Row],[code_fiche]])</f>
        <v>22.2</v>
      </c>
      <c r="H171" s="13">
        <f>_xlfn.MINIFS(fiche_version[date_debut],fiche_version[code],fiche_bonification[[#This Row],[code_fiche]])</f>
        <v>42005</v>
      </c>
      <c r="I171" s="13" t="str" cm="1">
        <f t="array" ref="I171">INDEX(fiche_version[date_fin],MATCH(1,(fiche_version[index_version]=fiche_bonification[[#This Row],[fiche_version]]) * (fiche_version[code]=fiche_bonification[[#This Row],[code_fiche]]),0),1)</f>
        <v/>
      </c>
      <c r="J171" s="12">
        <f>_xlfn.MAXIFS(bonification_version[index_version],bonification_version[code],fiche_bonification[[#This Row],[code_bonification]])</f>
        <v>39.1</v>
      </c>
      <c r="K171" s="13">
        <f>_xlfn.MINIFS(bonification_version[date_debut],bonification_version[code],fiche_bonification[[#This Row],[code_bonification]])</f>
        <v>42005</v>
      </c>
      <c r="L171" s="12" t="str" cm="1">
        <f t="array" ref="L17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72" spans="1:12" x14ac:dyDescent="0.3">
      <c r="A172" s="12" t="s">
        <v>203</v>
      </c>
      <c r="B172" s="12" t="s">
        <v>17</v>
      </c>
      <c r="C172" s="13">
        <f t="shared" si="2"/>
        <v>42005</v>
      </c>
      <c r="D172" s="13" t="str">
        <f>IF(AND(fiche_bonification[[#This Row],[fiche_date_fin]]="",fiche_bonification[[#This Row],[bonification_date_fin]]=""),"",MIN(I172,L172))</f>
        <v/>
      </c>
      <c r="G172" s="12">
        <f>_xlfn.MAXIFS(fiche_version[index_version],fiche_version[code],fiche_bonification[[#This Row],[code_fiche]])</f>
        <v>54.4</v>
      </c>
      <c r="H172" s="13">
        <f>_xlfn.MINIFS(fiche_version[date_debut],fiche_version[code],fiche_bonification[[#This Row],[code_fiche]])</f>
        <v>42005</v>
      </c>
      <c r="I172" s="13" t="str" cm="1">
        <f t="array" ref="I172">INDEX(fiche_version[date_fin],MATCH(1,(fiche_version[index_version]=fiche_bonification[[#This Row],[fiche_version]]) * (fiche_version[code]=fiche_bonification[[#This Row],[code_fiche]]),0),1)</f>
        <v/>
      </c>
      <c r="J172" s="12">
        <f>_xlfn.MAXIFS(bonification_version[index_version],bonification_version[code],fiche_bonification[[#This Row],[code_bonification]])</f>
        <v>39.1</v>
      </c>
      <c r="K172" s="13">
        <f>_xlfn.MINIFS(bonification_version[date_debut],bonification_version[code],fiche_bonification[[#This Row],[code_bonification]])</f>
        <v>42005</v>
      </c>
      <c r="L172" s="12" t="str" cm="1">
        <f t="array" ref="L17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73" spans="1:12" x14ac:dyDescent="0.3">
      <c r="A173" s="12" t="s">
        <v>205</v>
      </c>
      <c r="B173" s="12" t="s">
        <v>17</v>
      </c>
      <c r="C173" s="13">
        <f t="shared" si="2"/>
        <v>42005</v>
      </c>
      <c r="D173" s="13" t="str">
        <f>IF(AND(fiche_bonification[[#This Row],[fiche_date_fin]]="",fiche_bonification[[#This Row],[bonification_date_fin]]=""),"",MIN(I173,L173))</f>
        <v/>
      </c>
      <c r="G173" s="12">
        <f>_xlfn.MAXIFS(fiche_version[index_version],fiche_version[code],fiche_bonification[[#This Row],[code_fiche]])</f>
        <v>15.2</v>
      </c>
      <c r="H173" s="13">
        <f>_xlfn.MINIFS(fiche_version[date_debut],fiche_version[code],fiche_bonification[[#This Row],[code_fiche]])</f>
        <v>42005</v>
      </c>
      <c r="I173" s="13" t="str" cm="1">
        <f t="array" ref="I173">INDEX(fiche_version[date_fin],MATCH(1,(fiche_version[index_version]=fiche_bonification[[#This Row],[fiche_version]]) * (fiche_version[code]=fiche_bonification[[#This Row],[code_fiche]]),0),1)</f>
        <v/>
      </c>
      <c r="J173" s="12">
        <f>_xlfn.MAXIFS(bonification_version[index_version],bonification_version[code],fiche_bonification[[#This Row],[code_bonification]])</f>
        <v>39.1</v>
      </c>
      <c r="K173" s="13">
        <f>_xlfn.MINIFS(bonification_version[date_debut],bonification_version[code],fiche_bonification[[#This Row],[code_bonification]])</f>
        <v>42005</v>
      </c>
      <c r="L173" s="12" t="str" cm="1">
        <f t="array" ref="L17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74" spans="1:12" x14ac:dyDescent="0.3">
      <c r="A174" s="12" t="s">
        <v>206</v>
      </c>
      <c r="B174" s="12" t="s">
        <v>17</v>
      </c>
      <c r="C174" s="13">
        <f t="shared" si="2"/>
        <v>42005</v>
      </c>
      <c r="D174" s="13">
        <f>IF(AND(fiche_bonification[[#This Row],[fiche_date_fin]]="",fiche_bonification[[#This Row],[bonification_date_fin]]=""),"",MIN(I174,L174))</f>
        <v>45657</v>
      </c>
      <c r="G174" s="12">
        <f>_xlfn.MAXIFS(fiche_version[index_version],fiche_version[code],fiche_bonification[[#This Row],[code_fiche]])</f>
        <v>59.5</v>
      </c>
      <c r="H174" s="13">
        <f>_xlfn.MINIFS(fiche_version[date_debut],fiche_version[code],fiche_bonification[[#This Row],[code_fiche]])</f>
        <v>42005</v>
      </c>
      <c r="I174" s="13" cm="1">
        <f t="array" ref="I174">INDEX(fiche_version[date_fin],MATCH(1,(fiche_version[index_version]=fiche_bonification[[#This Row],[fiche_version]]) * (fiche_version[code]=fiche_bonification[[#This Row],[code_fiche]]),0),1)</f>
        <v>45657</v>
      </c>
      <c r="J174" s="12">
        <f>_xlfn.MAXIFS(bonification_version[index_version],bonification_version[code],fiche_bonification[[#This Row],[code_bonification]])</f>
        <v>39.1</v>
      </c>
      <c r="K174" s="13">
        <f>_xlfn.MINIFS(bonification_version[date_debut],bonification_version[code],fiche_bonification[[#This Row],[code_bonification]])</f>
        <v>42005</v>
      </c>
      <c r="L174" s="12" t="str" cm="1">
        <f t="array" ref="L17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75" spans="1:12" x14ac:dyDescent="0.3">
      <c r="A175" s="12" t="s">
        <v>207</v>
      </c>
      <c r="B175" s="12" t="s">
        <v>17</v>
      </c>
      <c r="C175" s="13">
        <f t="shared" si="2"/>
        <v>42005</v>
      </c>
      <c r="D175" s="13" t="str">
        <f>IF(AND(fiche_bonification[[#This Row],[fiche_date_fin]]="",fiche_bonification[[#This Row],[bonification_date_fin]]=""),"",MIN(I175,L175))</f>
        <v/>
      </c>
      <c r="G175" s="12">
        <f>_xlfn.MAXIFS(fiche_version[index_version],fiche_version[code],fiche_bonification[[#This Row],[code_fiche]])</f>
        <v>20.2</v>
      </c>
      <c r="H175" s="13">
        <f>_xlfn.MINIFS(fiche_version[date_debut],fiche_version[code],fiche_bonification[[#This Row],[code_fiche]])</f>
        <v>42005</v>
      </c>
      <c r="I175" s="13" t="str" cm="1">
        <f t="array" ref="I175">INDEX(fiche_version[date_fin],MATCH(1,(fiche_version[index_version]=fiche_bonification[[#This Row],[fiche_version]]) * (fiche_version[code]=fiche_bonification[[#This Row],[code_fiche]]),0),1)</f>
        <v/>
      </c>
      <c r="J175" s="12">
        <f>_xlfn.MAXIFS(bonification_version[index_version],bonification_version[code],fiche_bonification[[#This Row],[code_bonification]])</f>
        <v>39.1</v>
      </c>
      <c r="K175" s="13">
        <f>_xlfn.MINIFS(bonification_version[date_debut],bonification_version[code],fiche_bonification[[#This Row],[code_bonification]])</f>
        <v>42005</v>
      </c>
      <c r="L175" s="12" t="str" cm="1">
        <f t="array" ref="L17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76" spans="1:12" x14ac:dyDescent="0.3">
      <c r="A176" s="12" t="s">
        <v>209</v>
      </c>
      <c r="B176" s="12" t="s">
        <v>17</v>
      </c>
      <c r="C176" s="13">
        <f t="shared" si="2"/>
        <v>42005</v>
      </c>
      <c r="D176" s="13" t="str">
        <f>IF(AND(fiche_bonification[[#This Row],[fiche_date_fin]]="",fiche_bonification[[#This Row],[bonification_date_fin]]=""),"",MIN(I176,L176))</f>
        <v/>
      </c>
      <c r="G176" s="12">
        <f>_xlfn.MAXIFS(fiche_version[index_version],fiche_version[code],fiche_bonification[[#This Row],[code_fiche]])</f>
        <v>35.299999999999997</v>
      </c>
      <c r="H176" s="13">
        <f>_xlfn.MINIFS(fiche_version[date_debut],fiche_version[code],fiche_bonification[[#This Row],[code_fiche]])</f>
        <v>42005</v>
      </c>
      <c r="I176" s="13" t="str" cm="1">
        <f t="array" ref="I176">INDEX(fiche_version[date_fin],MATCH(1,(fiche_version[index_version]=fiche_bonification[[#This Row],[fiche_version]]) * (fiche_version[code]=fiche_bonification[[#This Row],[code_fiche]]),0),1)</f>
        <v/>
      </c>
      <c r="J176" s="12">
        <f>_xlfn.MAXIFS(bonification_version[index_version],bonification_version[code],fiche_bonification[[#This Row],[code_bonification]])</f>
        <v>39.1</v>
      </c>
      <c r="K176" s="13">
        <f>_xlfn.MINIFS(bonification_version[date_debut],bonification_version[code],fiche_bonification[[#This Row],[code_bonification]])</f>
        <v>42005</v>
      </c>
      <c r="L176" s="12" t="str" cm="1">
        <f t="array" ref="L17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77" spans="1:12" x14ac:dyDescent="0.3">
      <c r="A177" s="12" t="s">
        <v>210</v>
      </c>
      <c r="B177" s="12" t="s">
        <v>17</v>
      </c>
      <c r="C177" s="13">
        <f t="shared" si="2"/>
        <v>42522</v>
      </c>
      <c r="D177" s="13" t="str">
        <f>IF(AND(fiche_bonification[[#This Row],[fiche_date_fin]]="",fiche_bonification[[#This Row],[bonification_date_fin]]=""),"",MIN(I177,L177))</f>
        <v/>
      </c>
      <c r="G177" s="12">
        <f>_xlfn.MAXIFS(fiche_version[index_version],fiche_version[code],fiche_bonification[[#This Row],[code_fiche]])</f>
        <v>22.1</v>
      </c>
      <c r="H177" s="13">
        <f>_xlfn.MINIFS(fiche_version[date_debut],fiche_version[code],fiche_bonification[[#This Row],[code_fiche]])</f>
        <v>42522</v>
      </c>
      <c r="I177" s="13" t="str" cm="1">
        <f t="array" ref="I177">INDEX(fiche_version[date_fin],MATCH(1,(fiche_version[index_version]=fiche_bonification[[#This Row],[fiche_version]]) * (fiche_version[code]=fiche_bonification[[#This Row],[code_fiche]]),0),1)</f>
        <v/>
      </c>
      <c r="J177" s="12">
        <f>_xlfn.MAXIFS(bonification_version[index_version],bonification_version[code],fiche_bonification[[#This Row],[code_bonification]])</f>
        <v>39.1</v>
      </c>
      <c r="K177" s="13">
        <f>_xlfn.MINIFS(bonification_version[date_debut],bonification_version[code],fiche_bonification[[#This Row],[code_bonification]])</f>
        <v>42005</v>
      </c>
      <c r="L177" s="12" t="str" cm="1">
        <f t="array" ref="L17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78" spans="1:12" x14ac:dyDescent="0.3">
      <c r="A178" s="12" t="s">
        <v>211</v>
      </c>
      <c r="B178" s="12" t="s">
        <v>17</v>
      </c>
      <c r="C178" s="13">
        <f t="shared" si="2"/>
        <v>42005</v>
      </c>
      <c r="D178" s="13" t="str">
        <f>IF(AND(fiche_bonification[[#This Row],[fiche_date_fin]]="",fiche_bonification[[#This Row],[bonification_date_fin]]=""),"",MIN(I178,L178))</f>
        <v/>
      </c>
      <c r="G178" s="12">
        <f>_xlfn.MAXIFS(fiche_version[index_version],fiche_version[code],fiche_bonification[[#This Row],[code_fiche]])</f>
        <v>32.200000000000003</v>
      </c>
      <c r="H178" s="13">
        <f>_xlfn.MINIFS(fiche_version[date_debut],fiche_version[code],fiche_bonification[[#This Row],[code_fiche]])</f>
        <v>42005</v>
      </c>
      <c r="I178" s="13" t="str" cm="1">
        <f t="array" ref="I178">INDEX(fiche_version[date_fin],MATCH(1,(fiche_version[index_version]=fiche_bonification[[#This Row],[fiche_version]]) * (fiche_version[code]=fiche_bonification[[#This Row],[code_fiche]]),0),1)</f>
        <v/>
      </c>
      <c r="J178" s="12">
        <f>_xlfn.MAXIFS(bonification_version[index_version],bonification_version[code],fiche_bonification[[#This Row],[code_bonification]])</f>
        <v>39.1</v>
      </c>
      <c r="K178" s="13">
        <f>_xlfn.MINIFS(bonification_version[date_debut],bonification_version[code],fiche_bonification[[#This Row],[code_bonification]])</f>
        <v>42005</v>
      </c>
      <c r="L178" s="12" t="str" cm="1">
        <f t="array" ref="L17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79" spans="1:12" x14ac:dyDescent="0.3">
      <c r="A179" s="12" t="s">
        <v>212</v>
      </c>
      <c r="B179" s="12" t="s">
        <v>17</v>
      </c>
      <c r="C179" s="13">
        <f t="shared" si="2"/>
        <v>42005</v>
      </c>
      <c r="D179" s="13" t="str">
        <f>IF(AND(fiche_bonification[[#This Row],[fiche_date_fin]]="",fiche_bonification[[#This Row],[bonification_date_fin]]=""),"",MIN(I179,L179))</f>
        <v/>
      </c>
      <c r="G179" s="12">
        <f>_xlfn.MAXIFS(fiche_version[index_version],fiche_version[code],fiche_bonification[[#This Row],[code_fiche]])</f>
        <v>32.200000000000003</v>
      </c>
      <c r="H179" s="13">
        <f>_xlfn.MINIFS(fiche_version[date_debut],fiche_version[code],fiche_bonification[[#This Row],[code_fiche]])</f>
        <v>42005</v>
      </c>
      <c r="I179" s="13" t="str" cm="1">
        <f t="array" ref="I179">INDEX(fiche_version[date_fin],MATCH(1,(fiche_version[index_version]=fiche_bonification[[#This Row],[fiche_version]]) * (fiche_version[code]=fiche_bonification[[#This Row],[code_fiche]]),0),1)</f>
        <v/>
      </c>
      <c r="J179" s="12">
        <f>_xlfn.MAXIFS(bonification_version[index_version],bonification_version[code],fiche_bonification[[#This Row],[code_bonification]])</f>
        <v>39.1</v>
      </c>
      <c r="K179" s="13">
        <f>_xlfn.MINIFS(bonification_version[date_debut],bonification_version[code],fiche_bonification[[#This Row],[code_bonification]])</f>
        <v>42005</v>
      </c>
      <c r="L179" s="12" t="str" cm="1">
        <f t="array" ref="L17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80" spans="1:12" x14ac:dyDescent="0.3">
      <c r="A180" s="12" t="s">
        <v>214</v>
      </c>
      <c r="B180" s="12" t="s">
        <v>17</v>
      </c>
      <c r="C180" s="13">
        <f t="shared" si="2"/>
        <v>42005</v>
      </c>
      <c r="D180" s="13" t="str">
        <f>IF(AND(fiche_bonification[[#This Row],[fiche_date_fin]]="",fiche_bonification[[#This Row],[bonification_date_fin]]=""),"",MIN(I180,L180))</f>
        <v/>
      </c>
      <c r="G180" s="12">
        <f>_xlfn.MAXIFS(fiche_version[index_version],fiche_version[code],fiche_bonification[[#This Row],[code_fiche]])</f>
        <v>45.4</v>
      </c>
      <c r="H180" s="13">
        <f>_xlfn.MINIFS(fiche_version[date_debut],fiche_version[code],fiche_bonification[[#This Row],[code_fiche]])</f>
        <v>42005</v>
      </c>
      <c r="I180" s="13" t="str" cm="1">
        <f t="array" ref="I180">INDEX(fiche_version[date_fin],MATCH(1,(fiche_version[index_version]=fiche_bonification[[#This Row],[fiche_version]]) * (fiche_version[code]=fiche_bonification[[#This Row],[code_fiche]]),0),1)</f>
        <v/>
      </c>
      <c r="J180" s="12">
        <f>_xlfn.MAXIFS(bonification_version[index_version],bonification_version[code],fiche_bonification[[#This Row],[code_bonification]])</f>
        <v>39.1</v>
      </c>
      <c r="K180" s="13">
        <f>_xlfn.MINIFS(bonification_version[date_debut],bonification_version[code],fiche_bonification[[#This Row],[code_bonification]])</f>
        <v>42005</v>
      </c>
      <c r="L180" s="12" t="str" cm="1">
        <f t="array" ref="L18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81" spans="1:12" x14ac:dyDescent="0.3">
      <c r="A181" s="12" t="s">
        <v>215</v>
      </c>
      <c r="B181" s="12" t="s">
        <v>17</v>
      </c>
      <c r="C181" s="13">
        <f t="shared" si="2"/>
        <v>42522</v>
      </c>
      <c r="D181" s="13" t="str">
        <f>IF(AND(fiche_bonification[[#This Row],[fiche_date_fin]]="",fiche_bonification[[#This Row],[bonification_date_fin]]=""),"",MIN(I181,L181))</f>
        <v/>
      </c>
      <c r="G181" s="12">
        <f>_xlfn.MAXIFS(fiche_version[index_version],fiche_version[code],fiche_bonification[[#This Row],[code_fiche]])</f>
        <v>22.1</v>
      </c>
      <c r="H181" s="13">
        <f>_xlfn.MINIFS(fiche_version[date_debut],fiche_version[code],fiche_bonification[[#This Row],[code_fiche]])</f>
        <v>42522</v>
      </c>
      <c r="I181" s="13" t="str" cm="1">
        <f t="array" ref="I181">INDEX(fiche_version[date_fin],MATCH(1,(fiche_version[index_version]=fiche_bonification[[#This Row],[fiche_version]]) * (fiche_version[code]=fiche_bonification[[#This Row],[code_fiche]]),0),1)</f>
        <v/>
      </c>
      <c r="J181" s="12">
        <f>_xlfn.MAXIFS(bonification_version[index_version],bonification_version[code],fiche_bonification[[#This Row],[code_bonification]])</f>
        <v>39.1</v>
      </c>
      <c r="K181" s="13">
        <f>_xlfn.MINIFS(bonification_version[date_debut],bonification_version[code],fiche_bonification[[#This Row],[code_bonification]])</f>
        <v>42005</v>
      </c>
      <c r="L181" s="12" t="str" cm="1">
        <f t="array" ref="L18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82" spans="1:12" x14ac:dyDescent="0.3">
      <c r="A182" s="12" t="s">
        <v>216</v>
      </c>
      <c r="B182" s="12" t="s">
        <v>17</v>
      </c>
      <c r="C182" s="13">
        <f t="shared" si="2"/>
        <v>42005</v>
      </c>
      <c r="D182" s="13" t="str">
        <f>IF(AND(fiche_bonification[[#This Row],[fiche_date_fin]]="",fiche_bonification[[#This Row],[bonification_date_fin]]=""),"",MIN(I182,L182))</f>
        <v/>
      </c>
      <c r="G182" s="12">
        <f>_xlfn.MAXIFS(fiche_version[index_version],fiche_version[code],fiche_bonification[[#This Row],[code_fiche]])</f>
        <v>26.1</v>
      </c>
      <c r="H182" s="13">
        <f>_xlfn.MINIFS(fiche_version[date_debut],fiche_version[code],fiche_bonification[[#This Row],[code_fiche]])</f>
        <v>42005</v>
      </c>
      <c r="I182" s="13" t="str" cm="1">
        <f t="array" ref="I182">INDEX(fiche_version[date_fin],MATCH(1,(fiche_version[index_version]=fiche_bonification[[#This Row],[fiche_version]]) * (fiche_version[code]=fiche_bonification[[#This Row],[code_fiche]]),0),1)</f>
        <v/>
      </c>
      <c r="J182" s="12">
        <f>_xlfn.MAXIFS(bonification_version[index_version],bonification_version[code],fiche_bonification[[#This Row],[code_bonification]])</f>
        <v>39.1</v>
      </c>
      <c r="K182" s="13">
        <f>_xlfn.MINIFS(bonification_version[date_debut],bonification_version[code],fiche_bonification[[#This Row],[code_bonification]])</f>
        <v>42005</v>
      </c>
      <c r="L182" s="12" t="str" cm="1">
        <f t="array" ref="L18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83" spans="1:12" x14ac:dyDescent="0.3">
      <c r="A183" s="12" t="s">
        <v>217</v>
      </c>
      <c r="B183" s="12" t="s">
        <v>17</v>
      </c>
      <c r="C183" s="13">
        <f t="shared" si="2"/>
        <v>42005</v>
      </c>
      <c r="D183" s="13" t="str">
        <f>IF(AND(fiche_bonification[[#This Row],[fiche_date_fin]]="",fiche_bonification[[#This Row],[bonification_date_fin]]=""),"",MIN(I183,L183))</f>
        <v/>
      </c>
      <c r="G183" s="12">
        <f>_xlfn.MAXIFS(fiche_version[index_version],fiche_version[code],fiche_bonification[[#This Row],[code_fiche]])</f>
        <v>35.299999999999997</v>
      </c>
      <c r="H183" s="13">
        <f>_xlfn.MINIFS(fiche_version[date_debut],fiche_version[code],fiche_bonification[[#This Row],[code_fiche]])</f>
        <v>42005</v>
      </c>
      <c r="I183" s="13" t="str" cm="1">
        <f t="array" ref="I183">INDEX(fiche_version[date_fin],MATCH(1,(fiche_version[index_version]=fiche_bonification[[#This Row],[fiche_version]]) * (fiche_version[code]=fiche_bonification[[#This Row],[code_fiche]]),0),1)</f>
        <v/>
      </c>
      <c r="J183" s="12">
        <f>_xlfn.MAXIFS(bonification_version[index_version],bonification_version[code],fiche_bonification[[#This Row],[code_bonification]])</f>
        <v>39.1</v>
      </c>
      <c r="K183" s="13">
        <f>_xlfn.MINIFS(bonification_version[date_debut],bonification_version[code],fiche_bonification[[#This Row],[code_bonification]])</f>
        <v>42005</v>
      </c>
      <c r="L183" s="12" t="str" cm="1">
        <f t="array" ref="L18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84" spans="1:12" x14ac:dyDescent="0.3">
      <c r="A184" s="12" t="s">
        <v>219</v>
      </c>
      <c r="B184" s="12" t="s">
        <v>17</v>
      </c>
      <c r="C184" s="13">
        <f t="shared" si="2"/>
        <v>42005</v>
      </c>
      <c r="D184" s="13" t="str">
        <f>IF(AND(fiche_bonification[[#This Row],[fiche_date_fin]]="",fiche_bonification[[#This Row],[bonification_date_fin]]=""),"",MIN(I184,L184))</f>
        <v/>
      </c>
      <c r="G184" s="12">
        <f>_xlfn.MAXIFS(fiche_version[index_version],fiche_version[code],fiche_bonification[[#This Row],[code_fiche]])</f>
        <v>28.2</v>
      </c>
      <c r="H184" s="13">
        <f>_xlfn.MINIFS(fiche_version[date_debut],fiche_version[code],fiche_bonification[[#This Row],[code_fiche]])</f>
        <v>42005</v>
      </c>
      <c r="I184" s="13" t="str" cm="1">
        <f t="array" ref="I184">INDEX(fiche_version[date_fin],MATCH(1,(fiche_version[index_version]=fiche_bonification[[#This Row],[fiche_version]]) * (fiche_version[code]=fiche_bonification[[#This Row],[code_fiche]]),0),1)</f>
        <v/>
      </c>
      <c r="J184" s="12">
        <f>_xlfn.MAXIFS(bonification_version[index_version],bonification_version[code],fiche_bonification[[#This Row],[code_bonification]])</f>
        <v>39.1</v>
      </c>
      <c r="K184" s="13">
        <f>_xlfn.MINIFS(bonification_version[date_debut],bonification_version[code],fiche_bonification[[#This Row],[code_bonification]])</f>
        <v>42005</v>
      </c>
      <c r="L184" s="12" t="str" cm="1">
        <f t="array" ref="L18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85" spans="1:12" x14ac:dyDescent="0.3">
      <c r="A185" s="12" t="s">
        <v>221</v>
      </c>
      <c r="B185" s="12" t="s">
        <v>17</v>
      </c>
      <c r="C185" s="13">
        <f t="shared" si="2"/>
        <v>42005</v>
      </c>
      <c r="D185" s="13" t="str">
        <f>IF(AND(fiche_bonification[[#This Row],[fiche_date_fin]]="",fiche_bonification[[#This Row],[bonification_date_fin]]=""),"",MIN(I185,L185))</f>
        <v/>
      </c>
      <c r="G185" s="12">
        <f>_xlfn.MAXIFS(fiche_version[index_version],fiche_version[code],fiche_bonification[[#This Row],[code_fiche]])</f>
        <v>28.2</v>
      </c>
      <c r="H185" s="13">
        <f>_xlfn.MINIFS(fiche_version[date_debut],fiche_version[code],fiche_bonification[[#This Row],[code_fiche]])</f>
        <v>42005</v>
      </c>
      <c r="I185" s="13" t="str" cm="1">
        <f t="array" ref="I185">INDEX(fiche_version[date_fin],MATCH(1,(fiche_version[index_version]=fiche_bonification[[#This Row],[fiche_version]]) * (fiche_version[code]=fiche_bonification[[#This Row],[code_fiche]]),0),1)</f>
        <v/>
      </c>
      <c r="J185" s="12">
        <f>_xlfn.MAXIFS(bonification_version[index_version],bonification_version[code],fiche_bonification[[#This Row],[code_bonification]])</f>
        <v>39.1</v>
      </c>
      <c r="K185" s="13">
        <f>_xlfn.MINIFS(bonification_version[date_debut],bonification_version[code],fiche_bonification[[#This Row],[code_bonification]])</f>
        <v>42005</v>
      </c>
      <c r="L185" s="12" t="str" cm="1">
        <f t="array" ref="L18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86" spans="1:12" x14ac:dyDescent="0.3">
      <c r="A186" s="12" t="s">
        <v>223</v>
      </c>
      <c r="B186" s="12" t="s">
        <v>17</v>
      </c>
      <c r="C186" s="13">
        <f t="shared" si="2"/>
        <v>42373</v>
      </c>
      <c r="D186" s="13">
        <f>IF(AND(fiche_bonification[[#This Row],[fiche_date_fin]]="",fiche_bonification[[#This Row],[bonification_date_fin]]=""),"",MIN(I186,L186))</f>
        <v>46934</v>
      </c>
      <c r="G186" s="12">
        <f>_xlfn.MAXIFS(fiche_version[index_version],fiche_version[code],fiche_bonification[[#This Row],[code_fiche]])</f>
        <v>54.3</v>
      </c>
      <c r="H186" s="13">
        <f>_xlfn.MINIFS(fiche_version[date_debut],fiche_version[code],fiche_bonification[[#This Row],[code_fiche]])</f>
        <v>42373</v>
      </c>
      <c r="I186" s="13" cm="1">
        <f t="array" ref="I186">INDEX(fiche_version[date_fin],MATCH(1,(fiche_version[index_version]=fiche_bonification[[#This Row],[fiche_version]]) * (fiche_version[code]=fiche_bonification[[#This Row],[code_fiche]]),0),1)</f>
        <v>46934</v>
      </c>
      <c r="J186" s="12">
        <f>_xlfn.MAXIFS(bonification_version[index_version],bonification_version[code],fiche_bonification[[#This Row],[code_bonification]])</f>
        <v>39.1</v>
      </c>
      <c r="K186" s="13">
        <f>_xlfn.MINIFS(bonification_version[date_debut],bonification_version[code],fiche_bonification[[#This Row],[code_bonification]])</f>
        <v>42005</v>
      </c>
      <c r="L186" s="12" t="str" cm="1">
        <f t="array" ref="L18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87" spans="1:12" x14ac:dyDescent="0.3">
      <c r="A187" s="12" t="s">
        <v>225</v>
      </c>
      <c r="B187" s="12" t="s">
        <v>17</v>
      </c>
      <c r="C187" s="13">
        <f t="shared" si="2"/>
        <v>42005</v>
      </c>
      <c r="D187" s="13" t="str">
        <f>IF(AND(fiche_bonification[[#This Row],[fiche_date_fin]]="",fiche_bonification[[#This Row],[bonification_date_fin]]=""),"",MIN(I187,L187))</f>
        <v/>
      </c>
      <c r="G187" s="12">
        <f>_xlfn.MAXIFS(fiche_version[index_version],fiche_version[code],fiche_bonification[[#This Row],[code_fiche]])</f>
        <v>16.100000000000001</v>
      </c>
      <c r="H187" s="13">
        <f>_xlfn.MINIFS(fiche_version[date_debut],fiche_version[code],fiche_bonification[[#This Row],[code_fiche]])</f>
        <v>42005</v>
      </c>
      <c r="I187" s="13" t="str" cm="1">
        <f t="array" ref="I187">INDEX(fiche_version[date_fin],MATCH(1,(fiche_version[index_version]=fiche_bonification[[#This Row],[fiche_version]]) * (fiche_version[code]=fiche_bonification[[#This Row],[code_fiche]]),0),1)</f>
        <v/>
      </c>
      <c r="J187" s="12">
        <f>_xlfn.MAXIFS(bonification_version[index_version],bonification_version[code],fiche_bonification[[#This Row],[code_bonification]])</f>
        <v>39.1</v>
      </c>
      <c r="K187" s="13">
        <f>_xlfn.MINIFS(bonification_version[date_debut],bonification_version[code],fiche_bonification[[#This Row],[code_bonification]])</f>
        <v>42005</v>
      </c>
      <c r="L187" s="12" t="str" cm="1">
        <f t="array" ref="L18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88" spans="1:12" x14ac:dyDescent="0.3">
      <c r="A188" s="12" t="s">
        <v>226</v>
      </c>
      <c r="B188" s="12" t="s">
        <v>17</v>
      </c>
      <c r="C188" s="13">
        <f t="shared" si="2"/>
        <v>42005</v>
      </c>
      <c r="D188" s="13" t="str">
        <f>IF(AND(fiche_bonification[[#This Row],[fiche_date_fin]]="",fiche_bonification[[#This Row],[bonification_date_fin]]=""),"",MIN(I188,L188))</f>
        <v/>
      </c>
      <c r="G188" s="12">
        <f>_xlfn.MAXIFS(fiche_version[index_version],fiche_version[code],fiche_bonification[[#This Row],[code_fiche]])</f>
        <v>23.1</v>
      </c>
      <c r="H188" s="13">
        <f>_xlfn.MINIFS(fiche_version[date_debut],fiche_version[code],fiche_bonification[[#This Row],[code_fiche]])</f>
        <v>42005</v>
      </c>
      <c r="I188" s="13" t="str" cm="1">
        <f t="array" ref="I188">INDEX(fiche_version[date_fin],MATCH(1,(fiche_version[index_version]=fiche_bonification[[#This Row],[fiche_version]]) * (fiche_version[code]=fiche_bonification[[#This Row],[code_fiche]]),0),1)</f>
        <v/>
      </c>
      <c r="J188" s="12">
        <f>_xlfn.MAXIFS(bonification_version[index_version],bonification_version[code],fiche_bonification[[#This Row],[code_bonification]])</f>
        <v>39.1</v>
      </c>
      <c r="K188" s="13">
        <f>_xlfn.MINIFS(bonification_version[date_debut],bonification_version[code],fiche_bonification[[#This Row],[code_bonification]])</f>
        <v>42005</v>
      </c>
      <c r="L188" s="12" t="str" cm="1">
        <f t="array" ref="L18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89" spans="1:12" x14ac:dyDescent="0.3">
      <c r="A189" s="12" t="s">
        <v>227</v>
      </c>
      <c r="B189" s="12" t="s">
        <v>17</v>
      </c>
      <c r="C189" s="13">
        <f t="shared" si="2"/>
        <v>43191</v>
      </c>
      <c r="D189" s="13">
        <f>IF(AND(fiche_bonification[[#This Row],[fiche_date_fin]]="",fiche_bonification[[#This Row],[bonification_date_fin]]=""),"",MIN(I189,L189))</f>
        <v>46843</v>
      </c>
      <c r="G189" s="12">
        <f>_xlfn.MAXIFS(fiche_version[index_version],fiche_version[code],fiche_bonification[[#This Row],[code_fiche]])</f>
        <v>54.4</v>
      </c>
      <c r="H189" s="13">
        <f>_xlfn.MINIFS(fiche_version[date_debut],fiche_version[code],fiche_bonification[[#This Row],[code_fiche]])</f>
        <v>43191</v>
      </c>
      <c r="I189" s="13" cm="1">
        <f t="array" ref="I189">INDEX(fiche_version[date_fin],MATCH(1,(fiche_version[index_version]=fiche_bonification[[#This Row],[fiche_version]]) * (fiche_version[code]=fiche_bonification[[#This Row],[code_fiche]]),0),1)</f>
        <v>46843</v>
      </c>
      <c r="J189" s="12">
        <f>_xlfn.MAXIFS(bonification_version[index_version],bonification_version[code],fiche_bonification[[#This Row],[code_bonification]])</f>
        <v>39.1</v>
      </c>
      <c r="K189" s="13">
        <f>_xlfn.MINIFS(bonification_version[date_debut],bonification_version[code],fiche_bonification[[#This Row],[code_bonification]])</f>
        <v>42005</v>
      </c>
      <c r="L189" s="12" t="str" cm="1">
        <f t="array" ref="L18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90" spans="1:12" x14ac:dyDescent="0.3">
      <c r="A190" s="12" t="s">
        <v>228</v>
      </c>
      <c r="B190" s="12" t="s">
        <v>17</v>
      </c>
      <c r="C190" s="13">
        <f t="shared" si="2"/>
        <v>43453</v>
      </c>
      <c r="D190" s="13" t="str">
        <f>IF(AND(fiche_bonification[[#This Row],[fiche_date_fin]]="",fiche_bonification[[#This Row],[bonification_date_fin]]=""),"",MIN(I190,L190))</f>
        <v/>
      </c>
      <c r="G190" s="12">
        <f>_xlfn.MAXIFS(fiche_version[index_version],fiche_version[code],fiche_bonification[[#This Row],[code_fiche]])</f>
        <v>28.1</v>
      </c>
      <c r="H190" s="13">
        <f>_xlfn.MINIFS(fiche_version[date_debut],fiche_version[code],fiche_bonification[[#This Row],[code_fiche]])</f>
        <v>43453</v>
      </c>
      <c r="I190" s="13" t="str" cm="1">
        <f t="array" ref="I190">INDEX(fiche_version[date_fin],MATCH(1,(fiche_version[index_version]=fiche_bonification[[#This Row],[fiche_version]]) * (fiche_version[code]=fiche_bonification[[#This Row],[code_fiche]]),0),1)</f>
        <v/>
      </c>
      <c r="J190" s="12">
        <f>_xlfn.MAXIFS(bonification_version[index_version],bonification_version[code],fiche_bonification[[#This Row],[code_bonification]])</f>
        <v>39.1</v>
      </c>
      <c r="K190" s="13">
        <f>_xlfn.MINIFS(bonification_version[date_debut],bonification_version[code],fiche_bonification[[#This Row],[code_bonification]])</f>
        <v>42005</v>
      </c>
      <c r="L190" s="12" t="str" cm="1">
        <f t="array" ref="L19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91" spans="1:12" x14ac:dyDescent="0.3">
      <c r="A191" s="12" t="s">
        <v>229</v>
      </c>
      <c r="B191" s="12" t="s">
        <v>17</v>
      </c>
      <c r="C191" s="13">
        <f t="shared" si="2"/>
        <v>43453</v>
      </c>
      <c r="D191" s="13" t="str">
        <f>IF(AND(fiche_bonification[[#This Row],[fiche_date_fin]]="",fiche_bonification[[#This Row],[bonification_date_fin]]=""),"",MIN(I191,L191))</f>
        <v/>
      </c>
      <c r="G191" s="12">
        <f>_xlfn.MAXIFS(fiche_version[index_version],fiche_version[code],fiche_bonification[[#This Row],[code_fiche]])</f>
        <v>28.1</v>
      </c>
      <c r="H191" s="13">
        <f>_xlfn.MINIFS(fiche_version[date_debut],fiche_version[code],fiche_bonification[[#This Row],[code_fiche]])</f>
        <v>43453</v>
      </c>
      <c r="I191" s="13" t="str" cm="1">
        <f t="array" ref="I191">INDEX(fiche_version[date_fin],MATCH(1,(fiche_version[index_version]=fiche_bonification[[#This Row],[fiche_version]]) * (fiche_version[code]=fiche_bonification[[#This Row],[code_fiche]]),0),1)</f>
        <v/>
      </c>
      <c r="J191" s="12">
        <f>_xlfn.MAXIFS(bonification_version[index_version],bonification_version[code],fiche_bonification[[#This Row],[code_bonification]])</f>
        <v>39.1</v>
      </c>
      <c r="K191" s="13">
        <f>_xlfn.MINIFS(bonification_version[date_debut],bonification_version[code],fiche_bonification[[#This Row],[code_bonification]])</f>
        <v>42005</v>
      </c>
      <c r="L191" s="12" t="str" cm="1">
        <f t="array" ref="L19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92" spans="1:12" x14ac:dyDescent="0.3">
      <c r="A192" s="12" t="s">
        <v>230</v>
      </c>
      <c r="B192" s="12" t="s">
        <v>17</v>
      </c>
      <c r="C192" s="13">
        <f t="shared" si="2"/>
        <v>43453</v>
      </c>
      <c r="D192" s="13" t="str">
        <f>IF(AND(fiche_bonification[[#This Row],[fiche_date_fin]]="",fiche_bonification[[#This Row],[bonification_date_fin]]=""),"",MIN(I192,L192))</f>
        <v/>
      </c>
      <c r="G192" s="12">
        <f>_xlfn.MAXIFS(fiche_version[index_version],fiche_version[code],fiche_bonification[[#This Row],[code_fiche]])</f>
        <v>54.2</v>
      </c>
      <c r="H192" s="13">
        <f>_xlfn.MINIFS(fiche_version[date_debut],fiche_version[code],fiche_bonification[[#This Row],[code_fiche]])</f>
        <v>43453</v>
      </c>
      <c r="I192" s="13" t="str" cm="1">
        <f t="array" ref="I192">INDEX(fiche_version[date_fin],MATCH(1,(fiche_version[index_version]=fiche_bonification[[#This Row],[fiche_version]]) * (fiche_version[code]=fiche_bonification[[#This Row],[code_fiche]]),0),1)</f>
        <v/>
      </c>
      <c r="J192" s="12">
        <f>_xlfn.MAXIFS(bonification_version[index_version],bonification_version[code],fiche_bonification[[#This Row],[code_bonification]])</f>
        <v>39.1</v>
      </c>
      <c r="K192" s="13">
        <f>_xlfn.MINIFS(bonification_version[date_debut],bonification_version[code],fiche_bonification[[#This Row],[code_bonification]])</f>
        <v>42005</v>
      </c>
      <c r="L192" s="12" t="str" cm="1">
        <f t="array" ref="L19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93" spans="1:12" x14ac:dyDescent="0.3">
      <c r="A193" s="12" t="s">
        <v>231</v>
      </c>
      <c r="B193" s="12" t="s">
        <v>17</v>
      </c>
      <c r="C193" s="13">
        <f t="shared" si="2"/>
        <v>43709</v>
      </c>
      <c r="D193" s="13" t="str">
        <f>IF(AND(fiche_bonification[[#This Row],[fiche_date_fin]]="",fiche_bonification[[#This Row],[bonification_date_fin]]=""),"",MIN(I193,L193))</f>
        <v/>
      </c>
      <c r="G193" s="12">
        <f>_xlfn.MAXIFS(fiche_version[index_version],fiche_version[code],fiche_bonification[[#This Row],[code_fiche]])</f>
        <v>31.1</v>
      </c>
      <c r="H193" s="13">
        <f>_xlfn.MINIFS(fiche_version[date_debut],fiche_version[code],fiche_bonification[[#This Row],[code_fiche]])</f>
        <v>43709</v>
      </c>
      <c r="I193" s="13" t="str" cm="1">
        <f t="array" ref="I193">INDEX(fiche_version[date_fin],MATCH(1,(fiche_version[index_version]=fiche_bonification[[#This Row],[fiche_version]]) * (fiche_version[code]=fiche_bonification[[#This Row],[code_fiche]]),0),1)</f>
        <v/>
      </c>
      <c r="J193" s="12">
        <f>_xlfn.MAXIFS(bonification_version[index_version],bonification_version[code],fiche_bonification[[#This Row],[code_bonification]])</f>
        <v>39.1</v>
      </c>
      <c r="K193" s="13">
        <f>_xlfn.MINIFS(bonification_version[date_debut],bonification_version[code],fiche_bonification[[#This Row],[code_bonification]])</f>
        <v>42005</v>
      </c>
      <c r="L193" s="12" t="str" cm="1">
        <f t="array" ref="L19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94" spans="1:12" x14ac:dyDescent="0.3">
      <c r="A194" s="12" t="s">
        <v>232</v>
      </c>
      <c r="B194" s="12" t="s">
        <v>17</v>
      </c>
      <c r="C194" s="13">
        <f t="shared" si="2"/>
        <v>43971</v>
      </c>
      <c r="D194" s="13" t="str">
        <f>IF(AND(fiche_bonification[[#This Row],[fiche_date_fin]]="",fiche_bonification[[#This Row],[bonification_date_fin]]=""),"",MIN(I194,L194))</f>
        <v/>
      </c>
      <c r="G194" s="12">
        <f>_xlfn.MAXIFS(fiche_version[index_version],fiche_version[code],fiche_bonification[[#This Row],[code_fiche]])</f>
        <v>50.2</v>
      </c>
      <c r="H194" s="13">
        <f>_xlfn.MINIFS(fiche_version[date_debut],fiche_version[code],fiche_bonification[[#This Row],[code_fiche]])</f>
        <v>43971</v>
      </c>
      <c r="I194" s="13" t="str" cm="1">
        <f t="array" ref="I194">INDEX(fiche_version[date_fin],MATCH(1,(fiche_version[index_version]=fiche_bonification[[#This Row],[fiche_version]]) * (fiche_version[code]=fiche_bonification[[#This Row],[code_fiche]]),0),1)</f>
        <v/>
      </c>
      <c r="J194" s="12">
        <f>_xlfn.MAXIFS(bonification_version[index_version],bonification_version[code],fiche_bonification[[#This Row],[code_bonification]])</f>
        <v>39.1</v>
      </c>
      <c r="K194" s="13">
        <f>_xlfn.MINIFS(bonification_version[date_debut],bonification_version[code],fiche_bonification[[#This Row],[code_bonification]])</f>
        <v>42005</v>
      </c>
      <c r="L194" s="12" t="str" cm="1">
        <f t="array" ref="L19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95" spans="1:12" x14ac:dyDescent="0.3">
      <c r="A195" s="12" t="s">
        <v>233</v>
      </c>
      <c r="B195" s="12" t="s">
        <v>17</v>
      </c>
      <c r="C195" s="13">
        <f t="shared" ref="C195:C258" si="3">MAX(H195,K195)</f>
        <v>44559</v>
      </c>
      <c r="D195" s="13" t="str">
        <f>IF(AND(fiche_bonification[[#This Row],[fiche_date_fin]]="",fiche_bonification[[#This Row],[bonification_date_fin]]=""),"",MIN(I195,L195))</f>
        <v/>
      </c>
      <c r="G195" s="12">
        <f>_xlfn.MAXIFS(fiche_version[index_version],fiche_version[code],fiche_bonification[[#This Row],[code_fiche]])</f>
        <v>42.2</v>
      </c>
      <c r="H195" s="13">
        <f>_xlfn.MINIFS(fiche_version[date_debut],fiche_version[code],fiche_bonification[[#This Row],[code_fiche]])</f>
        <v>44559</v>
      </c>
      <c r="I195" s="13" t="str" cm="1">
        <f t="array" ref="I195">INDEX(fiche_version[date_fin],MATCH(1,(fiche_version[index_version]=fiche_bonification[[#This Row],[fiche_version]]) * (fiche_version[code]=fiche_bonification[[#This Row],[code_fiche]]),0),1)</f>
        <v/>
      </c>
      <c r="J195" s="12">
        <f>_xlfn.MAXIFS(bonification_version[index_version],bonification_version[code],fiche_bonification[[#This Row],[code_bonification]])</f>
        <v>39.1</v>
      </c>
      <c r="K195" s="13">
        <f>_xlfn.MINIFS(bonification_version[date_debut],bonification_version[code],fiche_bonification[[#This Row],[code_bonification]])</f>
        <v>42005</v>
      </c>
      <c r="L195" s="12" t="str" cm="1">
        <f t="array" ref="L19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96" spans="1:12" x14ac:dyDescent="0.3">
      <c r="A196" s="12" t="s">
        <v>234</v>
      </c>
      <c r="B196" s="12" t="s">
        <v>17</v>
      </c>
      <c r="C196" s="13">
        <f t="shared" si="3"/>
        <v>44559</v>
      </c>
      <c r="D196" s="13" t="str">
        <f>IF(AND(fiche_bonification[[#This Row],[fiche_date_fin]]="",fiche_bonification[[#This Row],[bonification_date_fin]]=""),"",MIN(I196,L196))</f>
        <v/>
      </c>
      <c r="G196" s="12">
        <f>_xlfn.MAXIFS(fiche_version[index_version],fiche_version[code],fiche_bonification[[#This Row],[code_fiche]])</f>
        <v>40.1</v>
      </c>
      <c r="H196" s="13">
        <f>_xlfn.MINIFS(fiche_version[date_debut],fiche_version[code],fiche_bonification[[#This Row],[code_fiche]])</f>
        <v>44559</v>
      </c>
      <c r="I196" s="13" t="str" cm="1">
        <f t="array" ref="I196">INDEX(fiche_version[date_fin],MATCH(1,(fiche_version[index_version]=fiche_bonification[[#This Row],[fiche_version]]) * (fiche_version[code]=fiche_bonification[[#This Row],[code_fiche]]),0),1)</f>
        <v/>
      </c>
      <c r="J196" s="12">
        <f>_xlfn.MAXIFS(bonification_version[index_version],bonification_version[code],fiche_bonification[[#This Row],[code_bonification]])</f>
        <v>39.1</v>
      </c>
      <c r="K196" s="13">
        <f>_xlfn.MINIFS(bonification_version[date_debut],bonification_version[code],fiche_bonification[[#This Row],[code_bonification]])</f>
        <v>42005</v>
      </c>
      <c r="L196" s="12" t="str" cm="1">
        <f t="array" ref="L19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97" spans="1:12" x14ac:dyDescent="0.3">
      <c r="A197" s="12" t="s">
        <v>680</v>
      </c>
      <c r="B197" s="12" t="s">
        <v>17</v>
      </c>
      <c r="C197" s="13">
        <f t="shared" si="3"/>
        <v>45199</v>
      </c>
      <c r="D197" s="13">
        <f>IF(AND(fiche_bonification[[#This Row],[fiche_date_fin]]="",fiche_bonification[[#This Row],[bonification_date_fin]]=""),"",MIN(I197,L197))</f>
        <v>46934</v>
      </c>
      <c r="G197" s="12">
        <f>_xlfn.MAXIFS(fiche_version[index_version],fiche_version[code],fiche_bonification[[#This Row],[code_fiche]])</f>
        <v>54.1</v>
      </c>
      <c r="H197" s="13">
        <f>_xlfn.MINIFS(fiche_version[date_debut],fiche_version[code],fiche_bonification[[#This Row],[code_fiche]])</f>
        <v>45199</v>
      </c>
      <c r="I197" s="13" cm="1">
        <f t="array" ref="I197">INDEX(fiche_version[date_fin],MATCH(1,(fiche_version[index_version]=fiche_bonification[[#This Row],[fiche_version]]) * (fiche_version[code]=fiche_bonification[[#This Row],[code_fiche]]),0),1)</f>
        <v>46934</v>
      </c>
      <c r="J197" s="12">
        <f>_xlfn.MAXIFS(bonification_version[index_version],bonification_version[code],fiche_bonification[[#This Row],[code_bonification]])</f>
        <v>39.1</v>
      </c>
      <c r="K197" s="13">
        <f>_xlfn.MINIFS(bonification_version[date_debut],bonification_version[code],fiche_bonification[[#This Row],[code_bonification]])</f>
        <v>42005</v>
      </c>
      <c r="L197" s="12" t="str" cm="1">
        <f t="array" ref="L19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98" spans="1:12" x14ac:dyDescent="0.3">
      <c r="A198" s="12" t="s">
        <v>236</v>
      </c>
      <c r="B198" s="12" t="s">
        <v>17</v>
      </c>
      <c r="C198" s="13">
        <f t="shared" si="3"/>
        <v>42005</v>
      </c>
      <c r="D198" s="13" t="str">
        <f>IF(AND(fiche_bonification[[#This Row],[fiche_date_fin]]="",fiche_bonification[[#This Row],[bonification_date_fin]]=""),"",MIN(I198,L198))</f>
        <v/>
      </c>
      <c r="E198" s="13">
        <v>44561</v>
      </c>
      <c r="G198" s="12">
        <f>_xlfn.MAXIFS(fiche_version[index_version],fiche_version[code],fiche_bonification[[#This Row],[code_fiche]])</f>
        <v>20.2</v>
      </c>
      <c r="H198" s="13">
        <f>_xlfn.MINIFS(fiche_version[date_debut],fiche_version[code],fiche_bonification[[#This Row],[code_fiche]])</f>
        <v>42005</v>
      </c>
      <c r="I198" s="13" t="str" cm="1">
        <f t="array" ref="I198">INDEX(fiche_version[date_fin],MATCH(1,(fiche_version[index_version]=fiche_bonification[[#This Row],[fiche_version]]) * (fiche_version[code]=fiche_bonification[[#This Row],[code_fiche]]),0),1)</f>
        <v/>
      </c>
      <c r="J198" s="12">
        <f>_xlfn.MAXIFS(bonification_version[index_version],bonification_version[code],fiche_bonification[[#This Row],[code_bonification]])</f>
        <v>39.1</v>
      </c>
      <c r="K198" s="13">
        <f>_xlfn.MINIFS(bonification_version[date_debut],bonification_version[code],fiche_bonification[[#This Row],[code_bonification]])</f>
        <v>42005</v>
      </c>
      <c r="L198" s="12" t="str" cm="1">
        <f t="array" ref="L19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99" spans="1:12" x14ac:dyDescent="0.3">
      <c r="A199" s="12" t="s">
        <v>237</v>
      </c>
      <c r="B199" s="12" t="s">
        <v>17</v>
      </c>
      <c r="C199" s="13">
        <f t="shared" si="3"/>
        <v>42005</v>
      </c>
      <c r="D199" s="13" t="str">
        <f>IF(AND(fiche_bonification[[#This Row],[fiche_date_fin]]="",fiche_bonification[[#This Row],[bonification_date_fin]]=""),"",MIN(I199,L199))</f>
        <v/>
      </c>
      <c r="E199" s="13">
        <v>44561</v>
      </c>
      <c r="G199" s="12">
        <f>_xlfn.MAXIFS(fiche_version[index_version],fiche_version[code],fiche_bonification[[#This Row],[code_fiche]])</f>
        <v>17.2</v>
      </c>
      <c r="H199" s="13">
        <f>_xlfn.MINIFS(fiche_version[date_debut],fiche_version[code],fiche_bonification[[#This Row],[code_fiche]])</f>
        <v>42005</v>
      </c>
      <c r="I199" s="13" t="str" cm="1">
        <f t="array" ref="I199">INDEX(fiche_version[date_fin],MATCH(1,(fiche_version[index_version]=fiche_bonification[[#This Row],[fiche_version]]) * (fiche_version[code]=fiche_bonification[[#This Row],[code_fiche]]),0),1)</f>
        <v/>
      </c>
      <c r="J199" s="12">
        <f>_xlfn.MAXIFS(bonification_version[index_version],bonification_version[code],fiche_bonification[[#This Row],[code_bonification]])</f>
        <v>39.1</v>
      </c>
      <c r="K199" s="13">
        <f>_xlfn.MINIFS(bonification_version[date_debut],bonification_version[code],fiche_bonification[[#This Row],[code_bonification]])</f>
        <v>42005</v>
      </c>
      <c r="L199" s="12" t="str" cm="1">
        <f t="array" ref="L19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00" spans="1:12" x14ac:dyDescent="0.3">
      <c r="A200" s="12" t="s">
        <v>238</v>
      </c>
      <c r="B200" s="12" t="s">
        <v>17</v>
      </c>
      <c r="C200" s="13">
        <f t="shared" si="3"/>
        <v>42005</v>
      </c>
      <c r="D200" s="13" t="str">
        <f>IF(AND(fiche_bonification[[#This Row],[fiche_date_fin]]="",fiche_bonification[[#This Row],[bonification_date_fin]]=""),"",MIN(I200,L200))</f>
        <v/>
      </c>
      <c r="E200" s="13">
        <v>44561</v>
      </c>
      <c r="G200" s="12">
        <f>_xlfn.MAXIFS(fiche_version[index_version],fiche_version[code],fiche_bonification[[#This Row],[code_fiche]])</f>
        <v>26.1</v>
      </c>
      <c r="H200" s="13">
        <f>_xlfn.MINIFS(fiche_version[date_debut],fiche_version[code],fiche_bonification[[#This Row],[code_fiche]])</f>
        <v>42005</v>
      </c>
      <c r="I200" s="13" t="str" cm="1">
        <f t="array" ref="I200">INDEX(fiche_version[date_fin],MATCH(1,(fiche_version[index_version]=fiche_bonification[[#This Row],[fiche_version]]) * (fiche_version[code]=fiche_bonification[[#This Row],[code_fiche]]),0),1)</f>
        <v/>
      </c>
      <c r="J200" s="12">
        <f>_xlfn.MAXIFS(bonification_version[index_version],bonification_version[code],fiche_bonification[[#This Row],[code_bonification]])</f>
        <v>39.1</v>
      </c>
      <c r="K200" s="13">
        <f>_xlfn.MINIFS(bonification_version[date_debut],bonification_version[code],fiche_bonification[[#This Row],[code_bonification]])</f>
        <v>42005</v>
      </c>
      <c r="L200" s="12" t="str" cm="1">
        <f t="array" ref="L20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01" spans="1:12" x14ac:dyDescent="0.3">
      <c r="A201" s="12" t="s">
        <v>239</v>
      </c>
      <c r="B201" s="12" t="s">
        <v>17</v>
      </c>
      <c r="C201" s="13">
        <f t="shared" si="3"/>
        <v>42005</v>
      </c>
      <c r="D201" s="13" t="str">
        <f>IF(AND(fiche_bonification[[#This Row],[fiche_date_fin]]="",fiche_bonification[[#This Row],[bonification_date_fin]]=""),"",MIN(I201,L201))</f>
        <v/>
      </c>
      <c r="E201" s="13">
        <v>44561</v>
      </c>
      <c r="G201" s="12">
        <f>_xlfn.MAXIFS(fiche_version[index_version],fiche_version[code],fiche_bonification[[#This Row],[code_fiche]])</f>
        <v>15.1</v>
      </c>
      <c r="H201" s="13">
        <f>_xlfn.MINIFS(fiche_version[date_debut],fiche_version[code],fiche_bonification[[#This Row],[code_fiche]])</f>
        <v>42005</v>
      </c>
      <c r="I201" s="13" t="str" cm="1">
        <f t="array" ref="I201">INDEX(fiche_version[date_fin],MATCH(1,(fiche_version[index_version]=fiche_bonification[[#This Row],[fiche_version]]) * (fiche_version[code]=fiche_bonification[[#This Row],[code_fiche]]),0),1)</f>
        <v/>
      </c>
      <c r="J201" s="12">
        <f>_xlfn.MAXIFS(bonification_version[index_version],bonification_version[code],fiche_bonification[[#This Row],[code_bonification]])</f>
        <v>39.1</v>
      </c>
      <c r="K201" s="13">
        <f>_xlfn.MINIFS(bonification_version[date_debut],bonification_version[code],fiche_bonification[[#This Row],[code_bonification]])</f>
        <v>42005</v>
      </c>
      <c r="L201" s="12" t="str" cm="1">
        <f t="array" ref="L20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02" spans="1:12" x14ac:dyDescent="0.3">
      <c r="A202" s="12" t="s">
        <v>240</v>
      </c>
      <c r="B202" s="12" t="s">
        <v>17</v>
      </c>
      <c r="C202" s="13">
        <f t="shared" si="3"/>
        <v>42005</v>
      </c>
      <c r="D202" s="13">
        <f>IF(AND(fiche_bonification[[#This Row],[fiche_date_fin]]="",fiche_bonification[[#This Row],[bonification_date_fin]]=""),"",MIN(I202,L202))</f>
        <v>43555</v>
      </c>
      <c r="E202" s="13">
        <v>44561</v>
      </c>
      <c r="G202" s="12">
        <f>_xlfn.MAXIFS(fiche_version[index_version],fiche_version[code],fiche_bonification[[#This Row],[code_fiche]])</f>
        <v>19.2</v>
      </c>
      <c r="H202" s="13">
        <f>_xlfn.MINIFS(fiche_version[date_debut],fiche_version[code],fiche_bonification[[#This Row],[code_fiche]])</f>
        <v>42005</v>
      </c>
      <c r="I202" s="13" cm="1">
        <f t="array" ref="I202">INDEX(fiche_version[date_fin],MATCH(1,(fiche_version[index_version]=fiche_bonification[[#This Row],[fiche_version]]) * (fiche_version[code]=fiche_bonification[[#This Row],[code_fiche]]),0),1)</f>
        <v>43555</v>
      </c>
      <c r="J202" s="12">
        <f>_xlfn.MAXIFS(bonification_version[index_version],bonification_version[code],fiche_bonification[[#This Row],[code_bonification]])</f>
        <v>39.1</v>
      </c>
      <c r="K202" s="13">
        <f>_xlfn.MINIFS(bonification_version[date_debut],bonification_version[code],fiche_bonification[[#This Row],[code_bonification]])</f>
        <v>42005</v>
      </c>
      <c r="L202" s="12" t="str" cm="1">
        <f t="array" ref="L20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03" spans="1:12" x14ac:dyDescent="0.3">
      <c r="A203" s="12" t="s">
        <v>242</v>
      </c>
      <c r="B203" s="12" t="s">
        <v>17</v>
      </c>
      <c r="C203" s="13">
        <f t="shared" si="3"/>
        <v>43111</v>
      </c>
      <c r="D203" s="13" t="str">
        <f>IF(AND(fiche_bonification[[#This Row],[fiche_date_fin]]="",fiche_bonification[[#This Row],[bonification_date_fin]]=""),"",MIN(I203,L203))</f>
        <v/>
      </c>
      <c r="E203" s="13">
        <v>44561</v>
      </c>
      <c r="G203" s="12">
        <f>_xlfn.MAXIFS(fiche_version[index_version],fiche_version[code],fiche_bonification[[#This Row],[code_fiche]])</f>
        <v>40.200000000000003</v>
      </c>
      <c r="H203" s="13">
        <f>_xlfn.MINIFS(fiche_version[date_debut],fiche_version[code],fiche_bonification[[#This Row],[code_fiche]])</f>
        <v>43111</v>
      </c>
      <c r="I203" s="13" t="str" cm="1">
        <f t="array" ref="I203">INDEX(fiche_version[date_fin],MATCH(1,(fiche_version[index_version]=fiche_bonification[[#This Row],[fiche_version]]) * (fiche_version[code]=fiche_bonification[[#This Row],[code_fiche]]),0),1)</f>
        <v/>
      </c>
      <c r="J203" s="12">
        <f>_xlfn.MAXIFS(bonification_version[index_version],bonification_version[code],fiche_bonification[[#This Row],[code_bonification]])</f>
        <v>39.1</v>
      </c>
      <c r="K203" s="13">
        <f>_xlfn.MINIFS(bonification_version[date_debut],bonification_version[code],fiche_bonification[[#This Row],[code_bonification]])</f>
        <v>42005</v>
      </c>
      <c r="L203" s="12" t="str" cm="1">
        <f t="array" ref="L20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04" spans="1:12" x14ac:dyDescent="0.3">
      <c r="A204" s="12" t="s">
        <v>244</v>
      </c>
      <c r="B204" s="12" t="s">
        <v>17</v>
      </c>
      <c r="C204" s="13">
        <f t="shared" si="3"/>
        <v>43111</v>
      </c>
      <c r="D204" s="13" t="str">
        <f>IF(AND(fiche_bonification[[#This Row],[fiche_date_fin]]="",fiche_bonification[[#This Row],[bonification_date_fin]]=""),"",MIN(I204,L204))</f>
        <v/>
      </c>
      <c r="E204" s="13">
        <v>44561</v>
      </c>
      <c r="G204" s="12">
        <f>_xlfn.MAXIFS(fiche_version[index_version],fiche_version[code],fiche_bonification[[#This Row],[code_fiche]])</f>
        <v>27.1</v>
      </c>
      <c r="H204" s="13">
        <f>_xlfn.MINIFS(fiche_version[date_debut],fiche_version[code],fiche_bonification[[#This Row],[code_fiche]])</f>
        <v>43111</v>
      </c>
      <c r="I204" s="13" t="str" cm="1">
        <f t="array" ref="I204">INDEX(fiche_version[date_fin],MATCH(1,(fiche_version[index_version]=fiche_bonification[[#This Row],[fiche_version]]) * (fiche_version[code]=fiche_bonification[[#This Row],[code_fiche]]),0),1)</f>
        <v/>
      </c>
      <c r="J204" s="12">
        <f>_xlfn.MAXIFS(bonification_version[index_version],bonification_version[code],fiche_bonification[[#This Row],[code_bonification]])</f>
        <v>39.1</v>
      </c>
      <c r="K204" s="13">
        <f>_xlfn.MINIFS(bonification_version[date_debut],bonification_version[code],fiche_bonification[[#This Row],[code_bonification]])</f>
        <v>42005</v>
      </c>
      <c r="L204" s="12" t="str" cm="1">
        <f t="array" ref="L20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05" spans="1:12" x14ac:dyDescent="0.3">
      <c r="A205" s="12" t="s">
        <v>245</v>
      </c>
      <c r="B205" s="12" t="s">
        <v>17</v>
      </c>
      <c r="C205" s="13">
        <f t="shared" si="3"/>
        <v>42005</v>
      </c>
      <c r="D205" s="13" t="str">
        <f>IF(AND(fiche_bonification[[#This Row],[fiche_date_fin]]="",fiche_bonification[[#This Row],[bonification_date_fin]]=""),"",MIN(I205,L205))</f>
        <v/>
      </c>
      <c r="E205" s="13">
        <v>44561</v>
      </c>
      <c r="G205" s="12">
        <f>_xlfn.MAXIFS(fiche_version[index_version],fiche_version[code],fiche_bonification[[#This Row],[code_fiche]])</f>
        <v>23.1</v>
      </c>
      <c r="H205" s="13">
        <f>_xlfn.MINIFS(fiche_version[date_debut],fiche_version[code],fiche_bonification[[#This Row],[code_fiche]])</f>
        <v>42005</v>
      </c>
      <c r="I205" s="13" t="str" cm="1">
        <f t="array" ref="I205">INDEX(fiche_version[date_fin],MATCH(1,(fiche_version[index_version]=fiche_bonification[[#This Row],[fiche_version]]) * (fiche_version[code]=fiche_bonification[[#This Row],[code_fiche]]),0),1)</f>
        <v/>
      </c>
      <c r="J205" s="12">
        <f>_xlfn.MAXIFS(bonification_version[index_version],bonification_version[code],fiche_bonification[[#This Row],[code_bonification]])</f>
        <v>39.1</v>
      </c>
      <c r="K205" s="13">
        <f>_xlfn.MINIFS(bonification_version[date_debut],bonification_version[code],fiche_bonification[[#This Row],[code_bonification]])</f>
        <v>42005</v>
      </c>
      <c r="L205" s="12" t="str" cm="1">
        <f t="array" ref="L20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06" spans="1:12" x14ac:dyDescent="0.3">
      <c r="A206" s="12" t="s">
        <v>246</v>
      </c>
      <c r="B206" s="12" t="s">
        <v>17</v>
      </c>
      <c r="C206" s="13">
        <f t="shared" si="3"/>
        <v>42373</v>
      </c>
      <c r="D206" s="13" t="str">
        <f>IF(AND(fiche_bonification[[#This Row],[fiche_date_fin]]="",fiche_bonification[[#This Row],[bonification_date_fin]]=""),"",MIN(I206,L206))</f>
        <v/>
      </c>
      <c r="E206" s="13">
        <v>44561</v>
      </c>
      <c r="G206" s="12">
        <f>_xlfn.MAXIFS(fiche_version[index_version],fiche_version[code],fiche_bonification[[#This Row],[code_fiche]])</f>
        <v>33.200000000000003</v>
      </c>
      <c r="H206" s="13">
        <f>_xlfn.MINIFS(fiche_version[date_debut],fiche_version[code],fiche_bonification[[#This Row],[code_fiche]])</f>
        <v>42373</v>
      </c>
      <c r="I206" s="13" t="str" cm="1">
        <f t="array" ref="I206">INDEX(fiche_version[date_fin],MATCH(1,(fiche_version[index_version]=fiche_bonification[[#This Row],[fiche_version]]) * (fiche_version[code]=fiche_bonification[[#This Row],[code_fiche]]),0),1)</f>
        <v/>
      </c>
      <c r="J206" s="12">
        <f>_xlfn.MAXIFS(bonification_version[index_version],bonification_version[code],fiche_bonification[[#This Row],[code_bonification]])</f>
        <v>39.1</v>
      </c>
      <c r="K206" s="13">
        <f>_xlfn.MINIFS(bonification_version[date_debut],bonification_version[code],fiche_bonification[[#This Row],[code_bonification]])</f>
        <v>42005</v>
      </c>
      <c r="L206" s="12" t="str" cm="1">
        <f t="array" ref="L20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07" spans="1:12" x14ac:dyDescent="0.3">
      <c r="A207" s="12" t="s">
        <v>247</v>
      </c>
      <c r="B207" s="12" t="s">
        <v>17</v>
      </c>
      <c r="C207" s="13">
        <f t="shared" si="3"/>
        <v>42005</v>
      </c>
      <c r="D207" s="13" t="str">
        <f>IF(AND(fiche_bonification[[#This Row],[fiche_date_fin]]="",fiche_bonification[[#This Row],[bonification_date_fin]]=""),"",MIN(I207,L207))</f>
        <v/>
      </c>
      <c r="E207" s="13">
        <v>44561</v>
      </c>
      <c r="G207" s="12">
        <f>_xlfn.MAXIFS(fiche_version[index_version],fiche_version[code],fiche_bonification[[#This Row],[code_fiche]])</f>
        <v>19.2</v>
      </c>
      <c r="H207" s="13">
        <f>_xlfn.MINIFS(fiche_version[date_debut],fiche_version[code],fiche_bonification[[#This Row],[code_fiche]])</f>
        <v>42005</v>
      </c>
      <c r="I207" s="13" t="str" cm="1">
        <f t="array" ref="I207">INDEX(fiche_version[date_fin],MATCH(1,(fiche_version[index_version]=fiche_bonification[[#This Row],[fiche_version]]) * (fiche_version[code]=fiche_bonification[[#This Row],[code_fiche]]),0),1)</f>
        <v/>
      </c>
      <c r="J207" s="12">
        <f>_xlfn.MAXIFS(bonification_version[index_version],bonification_version[code],fiche_bonification[[#This Row],[code_bonification]])</f>
        <v>39.1</v>
      </c>
      <c r="K207" s="13">
        <f>_xlfn.MINIFS(bonification_version[date_debut],bonification_version[code],fiche_bonification[[#This Row],[code_bonification]])</f>
        <v>42005</v>
      </c>
      <c r="L207" s="12" t="str" cm="1">
        <f t="array" ref="L20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08" spans="1:12" x14ac:dyDescent="0.3">
      <c r="A208" s="12" t="s">
        <v>248</v>
      </c>
      <c r="B208" s="12" t="s">
        <v>17</v>
      </c>
      <c r="C208" s="13">
        <f t="shared" si="3"/>
        <v>42005</v>
      </c>
      <c r="D208" s="13" t="str">
        <f>IF(AND(fiche_bonification[[#This Row],[fiche_date_fin]]="",fiche_bonification[[#This Row],[bonification_date_fin]]=""),"",MIN(I208,L208))</f>
        <v/>
      </c>
      <c r="E208" s="13">
        <v>44561</v>
      </c>
      <c r="G208" s="12">
        <f>_xlfn.MAXIFS(fiche_version[index_version],fiche_version[code],fiche_bonification[[#This Row],[code_fiche]])</f>
        <v>17.2</v>
      </c>
      <c r="H208" s="13">
        <f>_xlfn.MINIFS(fiche_version[date_debut],fiche_version[code],fiche_bonification[[#This Row],[code_fiche]])</f>
        <v>42005</v>
      </c>
      <c r="I208" s="13" t="str" cm="1">
        <f t="array" ref="I208">INDEX(fiche_version[date_fin],MATCH(1,(fiche_version[index_version]=fiche_bonification[[#This Row],[fiche_version]]) * (fiche_version[code]=fiche_bonification[[#This Row],[code_fiche]]),0),1)</f>
        <v/>
      </c>
      <c r="J208" s="12">
        <f>_xlfn.MAXIFS(bonification_version[index_version],bonification_version[code],fiche_bonification[[#This Row],[code_bonification]])</f>
        <v>39.1</v>
      </c>
      <c r="K208" s="13">
        <f>_xlfn.MINIFS(bonification_version[date_debut],bonification_version[code],fiche_bonification[[#This Row],[code_bonification]])</f>
        <v>42005</v>
      </c>
      <c r="L208" s="12" t="str" cm="1">
        <f t="array" ref="L20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09" spans="1:12" x14ac:dyDescent="0.3">
      <c r="A209" s="12" t="s">
        <v>249</v>
      </c>
      <c r="B209" s="12" t="s">
        <v>17</v>
      </c>
      <c r="C209" s="13">
        <f t="shared" si="3"/>
        <v>42005</v>
      </c>
      <c r="D209" s="13" t="str">
        <f>IF(AND(fiche_bonification[[#This Row],[fiche_date_fin]]="",fiche_bonification[[#This Row],[bonification_date_fin]]=""),"",MIN(I209,L209))</f>
        <v/>
      </c>
      <c r="E209" s="13">
        <v>44561</v>
      </c>
      <c r="G209" s="12">
        <f>_xlfn.MAXIFS(fiche_version[index_version],fiche_version[code],fiche_bonification[[#This Row],[code_fiche]])</f>
        <v>14.1</v>
      </c>
      <c r="H209" s="13">
        <f>_xlfn.MINIFS(fiche_version[date_debut],fiche_version[code],fiche_bonification[[#This Row],[code_fiche]])</f>
        <v>42005</v>
      </c>
      <c r="I209" s="13" t="str" cm="1">
        <f t="array" ref="I209">INDEX(fiche_version[date_fin],MATCH(1,(fiche_version[index_version]=fiche_bonification[[#This Row],[fiche_version]]) * (fiche_version[code]=fiche_bonification[[#This Row],[code_fiche]]),0),1)</f>
        <v/>
      </c>
      <c r="J209" s="12">
        <f>_xlfn.MAXIFS(bonification_version[index_version],bonification_version[code],fiche_bonification[[#This Row],[code_bonification]])</f>
        <v>39.1</v>
      </c>
      <c r="K209" s="13">
        <f>_xlfn.MINIFS(bonification_version[date_debut],bonification_version[code],fiche_bonification[[#This Row],[code_bonification]])</f>
        <v>42005</v>
      </c>
      <c r="L209" s="12" t="str" cm="1">
        <f t="array" ref="L20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10" spans="1:12" x14ac:dyDescent="0.3">
      <c r="A210" s="12" t="s">
        <v>250</v>
      </c>
      <c r="B210" s="12" t="s">
        <v>17</v>
      </c>
      <c r="C210" s="13">
        <f t="shared" si="3"/>
        <v>42005</v>
      </c>
      <c r="D210" s="13" t="str">
        <f>IF(AND(fiche_bonification[[#This Row],[fiche_date_fin]]="",fiche_bonification[[#This Row],[bonification_date_fin]]=""),"",MIN(I210,L210))</f>
        <v/>
      </c>
      <c r="E210" s="13">
        <v>44561</v>
      </c>
      <c r="G210" s="12">
        <f>_xlfn.MAXIFS(fiche_version[index_version],fiche_version[code],fiche_bonification[[#This Row],[code_fiche]])</f>
        <v>14.1</v>
      </c>
      <c r="H210" s="13">
        <f>_xlfn.MINIFS(fiche_version[date_debut],fiche_version[code],fiche_bonification[[#This Row],[code_fiche]])</f>
        <v>42005</v>
      </c>
      <c r="I210" s="13" t="str" cm="1">
        <f t="array" ref="I210">INDEX(fiche_version[date_fin],MATCH(1,(fiche_version[index_version]=fiche_bonification[[#This Row],[fiche_version]]) * (fiche_version[code]=fiche_bonification[[#This Row],[code_fiche]]),0),1)</f>
        <v/>
      </c>
      <c r="J210" s="12">
        <f>_xlfn.MAXIFS(bonification_version[index_version],bonification_version[code],fiche_bonification[[#This Row],[code_bonification]])</f>
        <v>39.1</v>
      </c>
      <c r="K210" s="13">
        <f>_xlfn.MINIFS(bonification_version[date_debut],bonification_version[code],fiche_bonification[[#This Row],[code_bonification]])</f>
        <v>42005</v>
      </c>
      <c r="L210" s="12" t="str" cm="1">
        <f t="array" ref="L21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11" spans="1:12" x14ac:dyDescent="0.3">
      <c r="A211" s="12" t="s">
        <v>252</v>
      </c>
      <c r="B211" s="12" t="s">
        <v>17</v>
      </c>
      <c r="C211" s="13">
        <f t="shared" si="3"/>
        <v>42005</v>
      </c>
      <c r="D211" s="13">
        <f>IF(AND(fiche_bonification[[#This Row],[fiche_date_fin]]="",fiche_bonification[[#This Row],[bonification_date_fin]]=""),"",MIN(I211,L211))</f>
        <v>44651</v>
      </c>
      <c r="E211" s="13">
        <v>44561</v>
      </c>
      <c r="G211" s="12">
        <f>_xlfn.MAXIFS(fiche_version[index_version],fiche_version[code],fiche_bonification[[#This Row],[code_fiche]])</f>
        <v>14.1</v>
      </c>
      <c r="H211" s="13">
        <f>_xlfn.MINIFS(fiche_version[date_debut],fiche_version[code],fiche_bonification[[#This Row],[code_fiche]])</f>
        <v>42005</v>
      </c>
      <c r="I211" s="13" cm="1">
        <f t="array" ref="I211">INDEX(fiche_version[date_fin],MATCH(1,(fiche_version[index_version]=fiche_bonification[[#This Row],[fiche_version]]) * (fiche_version[code]=fiche_bonification[[#This Row],[code_fiche]]),0),1)</f>
        <v>44651</v>
      </c>
      <c r="J211" s="12">
        <f>_xlfn.MAXIFS(bonification_version[index_version],bonification_version[code],fiche_bonification[[#This Row],[code_bonification]])</f>
        <v>39.1</v>
      </c>
      <c r="K211" s="13">
        <f>_xlfn.MINIFS(bonification_version[date_debut],bonification_version[code],fiche_bonification[[#This Row],[code_bonification]])</f>
        <v>42005</v>
      </c>
      <c r="L211" s="12" t="str" cm="1">
        <f t="array" ref="L21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12" spans="1:12" x14ac:dyDescent="0.3">
      <c r="A212" s="12" t="s">
        <v>253</v>
      </c>
      <c r="B212" s="12" t="s">
        <v>17</v>
      </c>
      <c r="C212" s="13">
        <f t="shared" si="3"/>
        <v>42005</v>
      </c>
      <c r="D212" s="13" t="str">
        <f>IF(AND(fiche_bonification[[#This Row],[fiche_date_fin]]="",fiche_bonification[[#This Row],[bonification_date_fin]]=""),"",MIN(I212,L212))</f>
        <v/>
      </c>
      <c r="E212" s="13">
        <v>44561</v>
      </c>
      <c r="G212" s="12">
        <f>_xlfn.MAXIFS(fiche_version[index_version],fiche_version[code],fiche_bonification[[#This Row],[code_fiche]])</f>
        <v>14.1</v>
      </c>
      <c r="H212" s="13">
        <f>_xlfn.MINIFS(fiche_version[date_debut],fiche_version[code],fiche_bonification[[#This Row],[code_fiche]])</f>
        <v>42005</v>
      </c>
      <c r="I212" s="13" t="str" cm="1">
        <f t="array" ref="I212">INDEX(fiche_version[date_fin],MATCH(1,(fiche_version[index_version]=fiche_bonification[[#This Row],[fiche_version]]) * (fiche_version[code]=fiche_bonification[[#This Row],[code_fiche]]),0),1)</f>
        <v/>
      </c>
      <c r="J212" s="12">
        <f>_xlfn.MAXIFS(bonification_version[index_version],bonification_version[code],fiche_bonification[[#This Row],[code_bonification]])</f>
        <v>39.1</v>
      </c>
      <c r="K212" s="13">
        <f>_xlfn.MINIFS(bonification_version[date_debut],bonification_version[code],fiche_bonification[[#This Row],[code_bonification]])</f>
        <v>42005</v>
      </c>
      <c r="L212" s="12" t="str" cm="1">
        <f t="array" ref="L21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13" spans="1:12" x14ac:dyDescent="0.3">
      <c r="A213" s="12" t="s">
        <v>254</v>
      </c>
      <c r="B213" s="12" t="s">
        <v>17</v>
      </c>
      <c r="C213" s="13">
        <f t="shared" si="3"/>
        <v>42005</v>
      </c>
      <c r="D213" s="13" t="str">
        <f>IF(AND(fiche_bonification[[#This Row],[fiche_date_fin]]="",fiche_bonification[[#This Row],[bonification_date_fin]]=""),"",MIN(I213,L213))</f>
        <v/>
      </c>
      <c r="E213" s="13">
        <v>44561</v>
      </c>
      <c r="G213" s="12">
        <f>_xlfn.MAXIFS(fiche_version[index_version],fiche_version[code],fiche_bonification[[#This Row],[code_fiche]])</f>
        <v>24.2</v>
      </c>
      <c r="H213" s="13">
        <f>_xlfn.MINIFS(fiche_version[date_debut],fiche_version[code],fiche_bonification[[#This Row],[code_fiche]])</f>
        <v>42005</v>
      </c>
      <c r="I213" s="13" t="str" cm="1">
        <f t="array" ref="I213">INDEX(fiche_version[date_fin],MATCH(1,(fiche_version[index_version]=fiche_bonification[[#This Row],[fiche_version]]) * (fiche_version[code]=fiche_bonification[[#This Row],[code_fiche]]),0),1)</f>
        <v/>
      </c>
      <c r="J213" s="12">
        <f>_xlfn.MAXIFS(bonification_version[index_version],bonification_version[code],fiche_bonification[[#This Row],[code_bonification]])</f>
        <v>39.1</v>
      </c>
      <c r="K213" s="13">
        <f>_xlfn.MINIFS(bonification_version[date_debut],bonification_version[code],fiche_bonification[[#This Row],[code_bonification]])</f>
        <v>42005</v>
      </c>
      <c r="L213" s="12" t="str" cm="1">
        <f t="array" ref="L21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14" spans="1:12" x14ac:dyDescent="0.3">
      <c r="A214" s="12" t="s">
        <v>256</v>
      </c>
      <c r="B214" s="12" t="s">
        <v>17</v>
      </c>
      <c r="C214" s="13">
        <f t="shared" si="3"/>
        <v>42005</v>
      </c>
      <c r="D214" s="13" t="str">
        <f>IF(AND(fiche_bonification[[#This Row],[fiche_date_fin]]="",fiche_bonification[[#This Row],[bonification_date_fin]]=""),"",MIN(I214,L214))</f>
        <v/>
      </c>
      <c r="E214" s="13">
        <v>44561</v>
      </c>
      <c r="G214" s="12">
        <f>_xlfn.MAXIFS(fiche_version[index_version],fiche_version[code],fiche_bonification[[#This Row],[code_fiche]])</f>
        <v>15.1</v>
      </c>
      <c r="H214" s="13">
        <f>_xlfn.MINIFS(fiche_version[date_debut],fiche_version[code],fiche_bonification[[#This Row],[code_fiche]])</f>
        <v>42005</v>
      </c>
      <c r="I214" s="13" t="str" cm="1">
        <f t="array" ref="I214">INDEX(fiche_version[date_fin],MATCH(1,(fiche_version[index_version]=fiche_bonification[[#This Row],[fiche_version]]) * (fiche_version[code]=fiche_bonification[[#This Row],[code_fiche]]),0),1)</f>
        <v/>
      </c>
      <c r="J214" s="12">
        <f>_xlfn.MAXIFS(bonification_version[index_version],bonification_version[code],fiche_bonification[[#This Row],[code_bonification]])</f>
        <v>39.1</v>
      </c>
      <c r="K214" s="13">
        <f>_xlfn.MINIFS(bonification_version[date_debut],bonification_version[code],fiche_bonification[[#This Row],[code_bonification]])</f>
        <v>42005</v>
      </c>
      <c r="L214" s="12" t="str" cm="1">
        <f t="array" ref="L21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15" spans="1:12" x14ac:dyDescent="0.3">
      <c r="A215" s="12" t="s">
        <v>257</v>
      </c>
      <c r="B215" s="12" t="s">
        <v>17</v>
      </c>
      <c r="C215" s="13">
        <f t="shared" si="3"/>
        <v>42005</v>
      </c>
      <c r="D215" s="13" t="str">
        <f>IF(AND(fiche_bonification[[#This Row],[fiche_date_fin]]="",fiche_bonification[[#This Row],[bonification_date_fin]]=""),"",MIN(I215,L215))</f>
        <v/>
      </c>
      <c r="E215" s="13">
        <v>44561</v>
      </c>
      <c r="G215" s="12">
        <f>_xlfn.MAXIFS(fiche_version[index_version],fiche_version[code],fiche_bonification[[#This Row],[code_fiche]])</f>
        <v>14.1</v>
      </c>
      <c r="H215" s="13">
        <f>_xlfn.MINIFS(fiche_version[date_debut],fiche_version[code],fiche_bonification[[#This Row],[code_fiche]])</f>
        <v>42005</v>
      </c>
      <c r="I215" s="13" t="str" cm="1">
        <f t="array" ref="I215">INDEX(fiche_version[date_fin],MATCH(1,(fiche_version[index_version]=fiche_bonification[[#This Row],[fiche_version]]) * (fiche_version[code]=fiche_bonification[[#This Row],[code_fiche]]),0),1)</f>
        <v/>
      </c>
      <c r="J215" s="12">
        <f>_xlfn.MAXIFS(bonification_version[index_version],bonification_version[code],fiche_bonification[[#This Row],[code_bonification]])</f>
        <v>39.1</v>
      </c>
      <c r="K215" s="13">
        <f>_xlfn.MINIFS(bonification_version[date_debut],bonification_version[code],fiche_bonification[[#This Row],[code_bonification]])</f>
        <v>42005</v>
      </c>
      <c r="L215" s="12" t="str" cm="1">
        <f t="array" ref="L21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16" spans="1:12" x14ac:dyDescent="0.3">
      <c r="A216" s="12" t="s">
        <v>258</v>
      </c>
      <c r="B216" s="12" t="s">
        <v>17</v>
      </c>
      <c r="C216" s="13">
        <f t="shared" si="3"/>
        <v>42005</v>
      </c>
      <c r="D216" s="13" t="str">
        <f>IF(AND(fiche_bonification[[#This Row],[fiche_date_fin]]="",fiche_bonification[[#This Row],[bonification_date_fin]]=""),"",MIN(I216,L216))</f>
        <v/>
      </c>
      <c r="E216" s="13">
        <v>44561</v>
      </c>
      <c r="G216" s="12">
        <f>_xlfn.MAXIFS(fiche_version[index_version],fiche_version[code],fiche_bonification[[#This Row],[code_fiche]])</f>
        <v>35.4</v>
      </c>
      <c r="H216" s="13">
        <f>_xlfn.MINIFS(fiche_version[date_debut],fiche_version[code],fiche_bonification[[#This Row],[code_fiche]])</f>
        <v>42005</v>
      </c>
      <c r="I216" s="13" t="str" cm="1">
        <f t="array" ref="I216">INDEX(fiche_version[date_fin],MATCH(1,(fiche_version[index_version]=fiche_bonification[[#This Row],[fiche_version]]) * (fiche_version[code]=fiche_bonification[[#This Row],[code_fiche]]),0),1)</f>
        <v/>
      </c>
      <c r="J216" s="12">
        <f>_xlfn.MAXIFS(bonification_version[index_version],bonification_version[code],fiche_bonification[[#This Row],[code_bonification]])</f>
        <v>39.1</v>
      </c>
      <c r="K216" s="13">
        <f>_xlfn.MINIFS(bonification_version[date_debut],bonification_version[code],fiche_bonification[[#This Row],[code_bonification]])</f>
        <v>42005</v>
      </c>
      <c r="L216" s="12" t="str" cm="1">
        <f t="array" ref="L21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17" spans="1:12" x14ac:dyDescent="0.3">
      <c r="A217" s="12" t="s">
        <v>259</v>
      </c>
      <c r="B217" s="12" t="s">
        <v>17</v>
      </c>
      <c r="C217" s="13">
        <f t="shared" si="3"/>
        <v>42005</v>
      </c>
      <c r="D217" s="13" t="str">
        <f>IF(AND(fiche_bonification[[#This Row],[fiche_date_fin]]="",fiche_bonification[[#This Row],[bonification_date_fin]]=""),"",MIN(I217,L217))</f>
        <v/>
      </c>
      <c r="E217" s="13">
        <v>44561</v>
      </c>
      <c r="G217" s="12">
        <f>_xlfn.MAXIFS(fiche_version[index_version],fiche_version[code],fiche_bonification[[#This Row],[code_fiche]])</f>
        <v>14.1</v>
      </c>
      <c r="H217" s="13">
        <f>_xlfn.MINIFS(fiche_version[date_debut],fiche_version[code],fiche_bonification[[#This Row],[code_fiche]])</f>
        <v>42005</v>
      </c>
      <c r="I217" s="13" t="str" cm="1">
        <f t="array" ref="I217">INDEX(fiche_version[date_fin],MATCH(1,(fiche_version[index_version]=fiche_bonification[[#This Row],[fiche_version]]) * (fiche_version[code]=fiche_bonification[[#This Row],[code_fiche]]),0),1)</f>
        <v/>
      </c>
      <c r="J217" s="12">
        <f>_xlfn.MAXIFS(bonification_version[index_version],bonification_version[code],fiche_bonification[[#This Row],[code_bonification]])</f>
        <v>39.1</v>
      </c>
      <c r="K217" s="13">
        <f>_xlfn.MINIFS(bonification_version[date_debut],bonification_version[code],fiche_bonification[[#This Row],[code_bonification]])</f>
        <v>42005</v>
      </c>
      <c r="L217" s="12" t="str" cm="1">
        <f t="array" ref="L21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18" spans="1:12" x14ac:dyDescent="0.3">
      <c r="A218" s="12" t="s">
        <v>260</v>
      </c>
      <c r="B218" s="12" t="s">
        <v>17</v>
      </c>
      <c r="C218" s="13">
        <f t="shared" si="3"/>
        <v>42005</v>
      </c>
      <c r="D218" s="13" t="str">
        <f>IF(AND(fiche_bonification[[#This Row],[fiche_date_fin]]="",fiche_bonification[[#This Row],[bonification_date_fin]]=""),"",MIN(I218,L218))</f>
        <v/>
      </c>
      <c r="E218" s="13">
        <v>44561</v>
      </c>
      <c r="G218" s="12">
        <f>_xlfn.MAXIFS(fiche_version[index_version],fiche_version[code],fiche_bonification[[#This Row],[code_fiche]])</f>
        <v>14.1</v>
      </c>
      <c r="H218" s="13">
        <f>_xlfn.MINIFS(fiche_version[date_debut],fiche_version[code],fiche_bonification[[#This Row],[code_fiche]])</f>
        <v>42005</v>
      </c>
      <c r="I218" s="13" t="str" cm="1">
        <f t="array" ref="I218">INDEX(fiche_version[date_fin],MATCH(1,(fiche_version[index_version]=fiche_bonification[[#This Row],[fiche_version]]) * (fiche_version[code]=fiche_bonification[[#This Row],[code_fiche]]),0),1)</f>
        <v/>
      </c>
      <c r="J218" s="12">
        <f>_xlfn.MAXIFS(bonification_version[index_version],bonification_version[code],fiche_bonification[[#This Row],[code_bonification]])</f>
        <v>39.1</v>
      </c>
      <c r="K218" s="13">
        <f>_xlfn.MINIFS(bonification_version[date_debut],bonification_version[code],fiche_bonification[[#This Row],[code_bonification]])</f>
        <v>42005</v>
      </c>
      <c r="L218" s="12" t="str" cm="1">
        <f t="array" ref="L21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19" spans="1:12" x14ac:dyDescent="0.3">
      <c r="A219" s="12" t="s">
        <v>262</v>
      </c>
      <c r="B219" s="12" t="s">
        <v>17</v>
      </c>
      <c r="C219" s="13">
        <f t="shared" si="3"/>
        <v>42005</v>
      </c>
      <c r="D219" s="13" t="str">
        <f>IF(AND(fiche_bonification[[#This Row],[fiche_date_fin]]="",fiche_bonification[[#This Row],[bonification_date_fin]]=""),"",MIN(I219,L219))</f>
        <v/>
      </c>
      <c r="E219" s="13">
        <v>44561</v>
      </c>
      <c r="G219" s="12">
        <f>_xlfn.MAXIFS(fiche_version[index_version],fiche_version[code],fiche_bonification[[#This Row],[code_fiche]])</f>
        <v>54.4</v>
      </c>
      <c r="H219" s="13">
        <f>_xlfn.MINIFS(fiche_version[date_debut],fiche_version[code],fiche_bonification[[#This Row],[code_fiche]])</f>
        <v>42005</v>
      </c>
      <c r="I219" s="13" t="str" cm="1">
        <f t="array" ref="I219">INDEX(fiche_version[date_fin],MATCH(1,(fiche_version[index_version]=fiche_bonification[[#This Row],[fiche_version]]) * (fiche_version[code]=fiche_bonification[[#This Row],[code_fiche]]),0),1)</f>
        <v/>
      </c>
      <c r="J219" s="12">
        <f>_xlfn.MAXIFS(bonification_version[index_version],bonification_version[code],fiche_bonification[[#This Row],[code_bonification]])</f>
        <v>39.1</v>
      </c>
      <c r="K219" s="13">
        <f>_xlfn.MINIFS(bonification_version[date_debut],bonification_version[code],fiche_bonification[[#This Row],[code_bonification]])</f>
        <v>42005</v>
      </c>
      <c r="L219" s="12" t="str" cm="1">
        <f t="array" ref="L21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20" spans="1:12" x14ac:dyDescent="0.3">
      <c r="A220" s="12" t="s">
        <v>264</v>
      </c>
      <c r="B220" s="12" t="s">
        <v>17</v>
      </c>
      <c r="C220" s="13">
        <f t="shared" si="3"/>
        <v>42005</v>
      </c>
      <c r="D220" s="13" t="str">
        <f>IF(AND(fiche_bonification[[#This Row],[fiche_date_fin]]="",fiche_bonification[[#This Row],[bonification_date_fin]]=""),"",MIN(I220,L220))</f>
        <v/>
      </c>
      <c r="E220" s="13">
        <v>44561</v>
      </c>
      <c r="G220" s="12">
        <f>_xlfn.MAXIFS(fiche_version[index_version],fiche_version[code],fiche_bonification[[#This Row],[code_fiche]])</f>
        <v>14.1</v>
      </c>
      <c r="H220" s="13">
        <f>_xlfn.MINIFS(fiche_version[date_debut],fiche_version[code],fiche_bonification[[#This Row],[code_fiche]])</f>
        <v>42005</v>
      </c>
      <c r="I220" s="13" t="str" cm="1">
        <f t="array" ref="I220">INDEX(fiche_version[date_fin],MATCH(1,(fiche_version[index_version]=fiche_bonification[[#This Row],[fiche_version]]) * (fiche_version[code]=fiche_bonification[[#This Row],[code_fiche]]),0),1)</f>
        <v/>
      </c>
      <c r="J220" s="12">
        <f>_xlfn.MAXIFS(bonification_version[index_version],bonification_version[code],fiche_bonification[[#This Row],[code_bonification]])</f>
        <v>39.1</v>
      </c>
      <c r="K220" s="13">
        <f>_xlfn.MINIFS(bonification_version[date_debut],bonification_version[code],fiche_bonification[[#This Row],[code_bonification]])</f>
        <v>42005</v>
      </c>
      <c r="L220" s="12" t="str" cm="1">
        <f t="array" ref="L22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21" spans="1:12" x14ac:dyDescent="0.3">
      <c r="A221" s="12" t="s">
        <v>266</v>
      </c>
      <c r="B221" s="12" t="s">
        <v>17</v>
      </c>
      <c r="C221" s="13">
        <f t="shared" si="3"/>
        <v>42005</v>
      </c>
      <c r="D221" s="13">
        <f>IF(AND(fiche_bonification[[#This Row],[fiche_date_fin]]="",fiche_bonification[[#This Row],[bonification_date_fin]]=""),"",MIN(I221,L221))</f>
        <v>44804</v>
      </c>
      <c r="E221" s="13">
        <v>44561</v>
      </c>
      <c r="G221" s="12">
        <f>_xlfn.MAXIFS(fiche_version[index_version],fiche_version[code],fiche_bonification[[#This Row],[code_fiche]])</f>
        <v>14.1</v>
      </c>
      <c r="H221" s="13">
        <f>_xlfn.MINIFS(fiche_version[date_debut],fiche_version[code],fiche_bonification[[#This Row],[code_fiche]])</f>
        <v>42005</v>
      </c>
      <c r="I221" s="13" cm="1">
        <f t="array" ref="I221">INDEX(fiche_version[date_fin],MATCH(1,(fiche_version[index_version]=fiche_bonification[[#This Row],[fiche_version]]) * (fiche_version[code]=fiche_bonification[[#This Row],[code_fiche]]),0),1)</f>
        <v>44804</v>
      </c>
      <c r="J221" s="12">
        <f>_xlfn.MAXIFS(bonification_version[index_version],bonification_version[code],fiche_bonification[[#This Row],[code_bonification]])</f>
        <v>39.1</v>
      </c>
      <c r="K221" s="13">
        <f>_xlfn.MINIFS(bonification_version[date_debut],bonification_version[code],fiche_bonification[[#This Row],[code_bonification]])</f>
        <v>42005</v>
      </c>
      <c r="L221" s="12" t="str" cm="1">
        <f t="array" ref="L22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22" spans="1:12" x14ac:dyDescent="0.3">
      <c r="A222" s="12" t="s">
        <v>267</v>
      </c>
      <c r="B222" s="12" t="s">
        <v>17</v>
      </c>
      <c r="C222" s="13">
        <f t="shared" si="3"/>
        <v>42005</v>
      </c>
      <c r="D222" s="13" t="str">
        <f>IF(AND(fiche_bonification[[#This Row],[fiche_date_fin]]="",fiche_bonification[[#This Row],[bonification_date_fin]]=""),"",MIN(I222,L222))</f>
        <v/>
      </c>
      <c r="E222" s="13">
        <v>44561</v>
      </c>
      <c r="G222" s="12">
        <f>_xlfn.MAXIFS(fiche_version[index_version],fiche_version[code],fiche_bonification[[#This Row],[code_fiche]])</f>
        <v>14.1</v>
      </c>
      <c r="H222" s="13">
        <f>_xlfn.MINIFS(fiche_version[date_debut],fiche_version[code],fiche_bonification[[#This Row],[code_fiche]])</f>
        <v>42005</v>
      </c>
      <c r="I222" s="13" t="str" cm="1">
        <f t="array" ref="I222">INDEX(fiche_version[date_fin],MATCH(1,(fiche_version[index_version]=fiche_bonification[[#This Row],[fiche_version]]) * (fiche_version[code]=fiche_bonification[[#This Row],[code_fiche]]),0),1)</f>
        <v/>
      </c>
      <c r="J222" s="12">
        <f>_xlfn.MAXIFS(bonification_version[index_version],bonification_version[code],fiche_bonification[[#This Row],[code_bonification]])</f>
        <v>39.1</v>
      </c>
      <c r="K222" s="13">
        <f>_xlfn.MINIFS(bonification_version[date_debut],bonification_version[code],fiche_bonification[[#This Row],[code_bonification]])</f>
        <v>42005</v>
      </c>
      <c r="L222" s="12" t="str" cm="1">
        <f t="array" ref="L22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23" spans="1:12" x14ac:dyDescent="0.3">
      <c r="A223" s="12" t="s">
        <v>268</v>
      </c>
      <c r="B223" s="12" t="s">
        <v>17</v>
      </c>
      <c r="C223" s="13">
        <f t="shared" si="3"/>
        <v>42005</v>
      </c>
      <c r="D223" s="13" t="str">
        <f>IF(AND(fiche_bonification[[#This Row],[fiche_date_fin]]="",fiche_bonification[[#This Row],[bonification_date_fin]]=""),"",MIN(I223,L223))</f>
        <v/>
      </c>
      <c r="E223" s="13">
        <v>44561</v>
      </c>
      <c r="G223" s="12">
        <f>_xlfn.MAXIFS(fiche_version[index_version],fiche_version[code],fiche_bonification[[#This Row],[code_fiche]])</f>
        <v>14.1</v>
      </c>
      <c r="H223" s="13">
        <f>_xlfn.MINIFS(fiche_version[date_debut],fiche_version[code],fiche_bonification[[#This Row],[code_fiche]])</f>
        <v>42005</v>
      </c>
      <c r="I223" s="13" t="str" cm="1">
        <f t="array" ref="I223">INDEX(fiche_version[date_fin],MATCH(1,(fiche_version[index_version]=fiche_bonification[[#This Row],[fiche_version]]) * (fiche_version[code]=fiche_bonification[[#This Row],[code_fiche]]),0),1)</f>
        <v/>
      </c>
      <c r="J223" s="12">
        <f>_xlfn.MAXIFS(bonification_version[index_version],bonification_version[code],fiche_bonification[[#This Row],[code_bonification]])</f>
        <v>39.1</v>
      </c>
      <c r="K223" s="13">
        <f>_xlfn.MINIFS(bonification_version[date_debut],bonification_version[code],fiche_bonification[[#This Row],[code_bonification]])</f>
        <v>42005</v>
      </c>
      <c r="L223" s="12" t="str" cm="1">
        <f t="array" ref="L22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24" spans="1:12" x14ac:dyDescent="0.3">
      <c r="A224" s="12" t="s">
        <v>270</v>
      </c>
      <c r="B224" s="12" t="s">
        <v>17</v>
      </c>
      <c r="C224" s="13">
        <f t="shared" si="3"/>
        <v>42005</v>
      </c>
      <c r="D224" s="13" t="str">
        <f>IF(AND(fiche_bonification[[#This Row],[fiche_date_fin]]="",fiche_bonification[[#This Row],[bonification_date_fin]]=""),"",MIN(I224,L224))</f>
        <v/>
      </c>
      <c r="E224" s="13">
        <v>44561</v>
      </c>
      <c r="G224" s="12">
        <f>_xlfn.MAXIFS(fiche_version[index_version],fiche_version[code],fiche_bonification[[#This Row],[code_fiche]])</f>
        <v>25.2</v>
      </c>
      <c r="H224" s="13">
        <f>_xlfn.MINIFS(fiche_version[date_debut],fiche_version[code],fiche_bonification[[#This Row],[code_fiche]])</f>
        <v>42005</v>
      </c>
      <c r="I224" s="13" t="str" cm="1">
        <f t="array" ref="I224">INDEX(fiche_version[date_fin],MATCH(1,(fiche_version[index_version]=fiche_bonification[[#This Row],[fiche_version]]) * (fiche_version[code]=fiche_bonification[[#This Row],[code_fiche]]),0),1)</f>
        <v/>
      </c>
      <c r="J224" s="12">
        <f>_xlfn.MAXIFS(bonification_version[index_version],bonification_version[code],fiche_bonification[[#This Row],[code_bonification]])</f>
        <v>39.1</v>
      </c>
      <c r="K224" s="13">
        <f>_xlfn.MINIFS(bonification_version[date_debut],bonification_version[code],fiche_bonification[[#This Row],[code_bonification]])</f>
        <v>42005</v>
      </c>
      <c r="L224" s="12" t="str" cm="1">
        <f t="array" ref="L22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25" spans="1:12" x14ac:dyDescent="0.3">
      <c r="A225" s="12" t="s">
        <v>272</v>
      </c>
      <c r="B225" s="12" t="s">
        <v>17</v>
      </c>
      <c r="C225" s="13">
        <f t="shared" si="3"/>
        <v>42005</v>
      </c>
      <c r="D225" s="13" t="str">
        <f>IF(AND(fiche_bonification[[#This Row],[fiche_date_fin]]="",fiche_bonification[[#This Row],[bonification_date_fin]]=""),"",MIN(I225,L225))</f>
        <v/>
      </c>
      <c r="E225" s="13">
        <v>44561</v>
      </c>
      <c r="G225" s="12">
        <f>_xlfn.MAXIFS(fiche_version[index_version],fiche_version[code],fiche_bonification[[#This Row],[code_fiche]])</f>
        <v>32.299999999999997</v>
      </c>
      <c r="H225" s="13">
        <f>_xlfn.MINIFS(fiche_version[date_debut],fiche_version[code],fiche_bonification[[#This Row],[code_fiche]])</f>
        <v>42005</v>
      </c>
      <c r="I225" s="13" t="str" cm="1">
        <f t="array" ref="I225">INDEX(fiche_version[date_fin],MATCH(1,(fiche_version[index_version]=fiche_bonification[[#This Row],[fiche_version]]) * (fiche_version[code]=fiche_bonification[[#This Row],[code_fiche]]),0),1)</f>
        <v/>
      </c>
      <c r="J225" s="12">
        <f>_xlfn.MAXIFS(bonification_version[index_version],bonification_version[code],fiche_bonification[[#This Row],[code_bonification]])</f>
        <v>39.1</v>
      </c>
      <c r="K225" s="13">
        <f>_xlfn.MINIFS(bonification_version[date_debut],bonification_version[code],fiche_bonification[[#This Row],[code_bonification]])</f>
        <v>42005</v>
      </c>
      <c r="L225" s="12" t="str" cm="1">
        <f t="array" ref="L22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26" spans="1:12" x14ac:dyDescent="0.3">
      <c r="A226" s="12" t="s">
        <v>273</v>
      </c>
      <c r="B226" s="12" t="s">
        <v>17</v>
      </c>
      <c r="C226" s="13">
        <f t="shared" si="3"/>
        <v>42373</v>
      </c>
      <c r="D226" s="13" t="str">
        <f>IF(AND(fiche_bonification[[#This Row],[fiche_date_fin]]="",fiche_bonification[[#This Row],[bonification_date_fin]]=""),"",MIN(I226,L226))</f>
        <v/>
      </c>
      <c r="E226" s="13">
        <v>44561</v>
      </c>
      <c r="G226" s="12">
        <f>_xlfn.MAXIFS(fiche_version[index_version],fiche_version[code],fiche_bonification[[#This Row],[code_fiche]])</f>
        <v>19.100000000000001</v>
      </c>
      <c r="H226" s="13">
        <f>_xlfn.MINIFS(fiche_version[date_debut],fiche_version[code],fiche_bonification[[#This Row],[code_fiche]])</f>
        <v>42373</v>
      </c>
      <c r="I226" s="13" t="str" cm="1">
        <f t="array" ref="I226">INDEX(fiche_version[date_fin],MATCH(1,(fiche_version[index_version]=fiche_bonification[[#This Row],[fiche_version]]) * (fiche_version[code]=fiche_bonification[[#This Row],[code_fiche]]),0),1)</f>
        <v/>
      </c>
      <c r="J226" s="12">
        <f>_xlfn.MAXIFS(bonification_version[index_version],bonification_version[code],fiche_bonification[[#This Row],[code_bonification]])</f>
        <v>39.1</v>
      </c>
      <c r="K226" s="13">
        <f>_xlfn.MINIFS(bonification_version[date_debut],bonification_version[code],fiche_bonification[[#This Row],[code_bonification]])</f>
        <v>42005</v>
      </c>
      <c r="L226" s="12" t="str" cm="1">
        <f t="array" ref="L22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27" spans="1:12" x14ac:dyDescent="0.3">
      <c r="A227" s="12" t="s">
        <v>274</v>
      </c>
      <c r="B227" s="12" t="s">
        <v>17</v>
      </c>
      <c r="C227" s="13">
        <f t="shared" si="3"/>
        <v>42727</v>
      </c>
      <c r="D227" s="13" t="str">
        <f>IF(AND(fiche_bonification[[#This Row],[fiche_date_fin]]="",fiche_bonification[[#This Row],[bonification_date_fin]]=""),"",MIN(I227,L227))</f>
        <v/>
      </c>
      <c r="E227" s="13">
        <v>44561</v>
      </c>
      <c r="G227" s="12">
        <f>_xlfn.MAXIFS(fiche_version[index_version],fiche_version[code],fiche_bonification[[#This Row],[code_fiche]])</f>
        <v>37.200000000000003</v>
      </c>
      <c r="H227" s="13">
        <f>_xlfn.MINIFS(fiche_version[date_debut],fiche_version[code],fiche_bonification[[#This Row],[code_fiche]])</f>
        <v>42727</v>
      </c>
      <c r="I227" s="13" t="str" cm="1">
        <f t="array" ref="I227">INDEX(fiche_version[date_fin],MATCH(1,(fiche_version[index_version]=fiche_bonification[[#This Row],[fiche_version]]) * (fiche_version[code]=fiche_bonification[[#This Row],[code_fiche]]),0),1)</f>
        <v/>
      </c>
      <c r="J227" s="12">
        <f>_xlfn.MAXIFS(bonification_version[index_version],bonification_version[code],fiche_bonification[[#This Row],[code_bonification]])</f>
        <v>39.1</v>
      </c>
      <c r="K227" s="13">
        <f>_xlfn.MINIFS(bonification_version[date_debut],bonification_version[code],fiche_bonification[[#This Row],[code_bonification]])</f>
        <v>42005</v>
      </c>
      <c r="L227" s="12" t="str" cm="1">
        <f t="array" ref="L22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28" spans="1:12" x14ac:dyDescent="0.3">
      <c r="A228" s="12" t="s">
        <v>276</v>
      </c>
      <c r="B228" s="12" t="s">
        <v>17</v>
      </c>
      <c r="C228" s="13">
        <f t="shared" si="3"/>
        <v>42956</v>
      </c>
      <c r="D228" s="13" t="str">
        <f>IF(AND(fiche_bonification[[#This Row],[fiche_date_fin]]="",fiche_bonification[[#This Row],[bonification_date_fin]]=""),"",MIN(I228,L228))</f>
        <v/>
      </c>
      <c r="E228" s="13">
        <v>44561</v>
      </c>
      <c r="G228" s="12">
        <f>_xlfn.MAXIFS(fiche_version[index_version],fiche_version[code],fiche_bonification[[#This Row],[code_fiche]])</f>
        <v>26.1</v>
      </c>
      <c r="H228" s="13">
        <f>_xlfn.MINIFS(fiche_version[date_debut],fiche_version[code],fiche_bonification[[#This Row],[code_fiche]])</f>
        <v>42956</v>
      </c>
      <c r="I228" s="13" t="str" cm="1">
        <f t="array" ref="I228">INDEX(fiche_version[date_fin],MATCH(1,(fiche_version[index_version]=fiche_bonification[[#This Row],[fiche_version]]) * (fiche_version[code]=fiche_bonification[[#This Row],[code_fiche]]),0),1)</f>
        <v/>
      </c>
      <c r="J228" s="12">
        <f>_xlfn.MAXIFS(bonification_version[index_version],bonification_version[code],fiche_bonification[[#This Row],[code_bonification]])</f>
        <v>39.1</v>
      </c>
      <c r="K228" s="13">
        <f>_xlfn.MINIFS(bonification_version[date_debut],bonification_version[code],fiche_bonification[[#This Row],[code_bonification]])</f>
        <v>42005</v>
      </c>
      <c r="L228" s="12" t="str" cm="1">
        <f t="array" ref="L22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29" spans="1:12" x14ac:dyDescent="0.3">
      <c r="A229" s="12" t="s">
        <v>277</v>
      </c>
      <c r="B229" s="12" t="s">
        <v>17</v>
      </c>
      <c r="C229" s="13">
        <f t="shared" si="3"/>
        <v>43453</v>
      </c>
      <c r="D229" s="13" t="str">
        <f>IF(AND(fiche_bonification[[#This Row],[fiche_date_fin]]="",fiche_bonification[[#This Row],[bonification_date_fin]]=""),"",MIN(I229,L229))</f>
        <v/>
      </c>
      <c r="E229" s="13">
        <v>44561</v>
      </c>
      <c r="G229" s="12">
        <f>_xlfn.MAXIFS(fiche_version[index_version],fiche_version[code],fiche_bonification[[#This Row],[code_fiche]])</f>
        <v>28.1</v>
      </c>
      <c r="H229" s="13">
        <f>_xlfn.MINIFS(fiche_version[date_debut],fiche_version[code],fiche_bonification[[#This Row],[code_fiche]])</f>
        <v>43453</v>
      </c>
      <c r="I229" s="13" t="str" cm="1">
        <f t="array" ref="I229">INDEX(fiche_version[date_fin],MATCH(1,(fiche_version[index_version]=fiche_bonification[[#This Row],[fiche_version]]) * (fiche_version[code]=fiche_bonification[[#This Row],[code_fiche]]),0),1)</f>
        <v/>
      </c>
      <c r="J229" s="12">
        <f>_xlfn.MAXIFS(bonification_version[index_version],bonification_version[code],fiche_bonification[[#This Row],[code_bonification]])</f>
        <v>39.1</v>
      </c>
      <c r="K229" s="13">
        <f>_xlfn.MINIFS(bonification_version[date_debut],bonification_version[code],fiche_bonification[[#This Row],[code_bonification]])</f>
        <v>42005</v>
      </c>
      <c r="L229" s="12" t="str" cm="1">
        <f t="array" ref="L22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30" spans="1:12" x14ac:dyDescent="0.3">
      <c r="A230" s="12" t="s">
        <v>278</v>
      </c>
      <c r="B230" s="12" t="s">
        <v>17</v>
      </c>
      <c r="C230" s="13">
        <f t="shared" si="3"/>
        <v>43453</v>
      </c>
      <c r="D230" s="13" t="str">
        <f>IF(AND(fiche_bonification[[#This Row],[fiche_date_fin]]="",fiche_bonification[[#This Row],[bonification_date_fin]]=""),"",MIN(I230,L230))</f>
        <v/>
      </c>
      <c r="E230" s="13">
        <v>44561</v>
      </c>
      <c r="G230" s="12">
        <f>_xlfn.MAXIFS(fiche_version[index_version],fiche_version[code],fiche_bonification[[#This Row],[code_fiche]])</f>
        <v>35.200000000000003</v>
      </c>
      <c r="H230" s="13">
        <f>_xlfn.MINIFS(fiche_version[date_debut],fiche_version[code],fiche_bonification[[#This Row],[code_fiche]])</f>
        <v>43453</v>
      </c>
      <c r="I230" s="13" t="str" cm="1">
        <f t="array" ref="I230">INDEX(fiche_version[date_fin],MATCH(1,(fiche_version[index_version]=fiche_bonification[[#This Row],[fiche_version]]) * (fiche_version[code]=fiche_bonification[[#This Row],[code_fiche]]),0),1)</f>
        <v/>
      </c>
      <c r="J230" s="12">
        <f>_xlfn.MAXIFS(bonification_version[index_version],bonification_version[code],fiche_bonification[[#This Row],[code_bonification]])</f>
        <v>39.1</v>
      </c>
      <c r="K230" s="13">
        <f>_xlfn.MINIFS(bonification_version[date_debut],bonification_version[code],fiche_bonification[[#This Row],[code_bonification]])</f>
        <v>42005</v>
      </c>
      <c r="L230" s="12" t="str" cm="1">
        <f t="array" ref="L23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31" spans="1:12" x14ac:dyDescent="0.3">
      <c r="A231" s="12" t="s">
        <v>279</v>
      </c>
      <c r="B231" s="12" t="s">
        <v>17</v>
      </c>
      <c r="C231" s="13">
        <f t="shared" si="3"/>
        <v>43709</v>
      </c>
      <c r="D231" s="13" t="str">
        <f>IF(AND(fiche_bonification[[#This Row],[fiche_date_fin]]="",fiche_bonification[[#This Row],[bonification_date_fin]]=""),"",MIN(I231,L231))</f>
        <v/>
      </c>
      <c r="E231" s="13">
        <v>44561</v>
      </c>
      <c r="G231" s="12">
        <f>_xlfn.MAXIFS(fiche_version[index_version],fiche_version[code],fiche_bonification[[#This Row],[code_fiche]])</f>
        <v>31.1</v>
      </c>
      <c r="H231" s="13">
        <f>_xlfn.MINIFS(fiche_version[date_debut],fiche_version[code],fiche_bonification[[#This Row],[code_fiche]])</f>
        <v>43709</v>
      </c>
      <c r="I231" s="13" t="str" cm="1">
        <f t="array" ref="I231">INDEX(fiche_version[date_fin],MATCH(1,(fiche_version[index_version]=fiche_bonification[[#This Row],[fiche_version]]) * (fiche_version[code]=fiche_bonification[[#This Row],[code_fiche]]),0),1)</f>
        <v/>
      </c>
      <c r="J231" s="12">
        <f>_xlfn.MAXIFS(bonification_version[index_version],bonification_version[code],fiche_bonification[[#This Row],[code_bonification]])</f>
        <v>39.1</v>
      </c>
      <c r="K231" s="13">
        <f>_xlfn.MINIFS(bonification_version[date_debut],bonification_version[code],fiche_bonification[[#This Row],[code_bonification]])</f>
        <v>42005</v>
      </c>
      <c r="L231" s="12" t="str" cm="1">
        <f t="array" ref="L23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32" spans="1:12" x14ac:dyDescent="0.3">
      <c r="A232" s="12" t="s">
        <v>281</v>
      </c>
      <c r="B232" s="12" t="s">
        <v>17</v>
      </c>
      <c r="C232" s="13">
        <f t="shared" si="3"/>
        <v>43709</v>
      </c>
      <c r="D232" s="13" t="str">
        <f>IF(AND(fiche_bonification[[#This Row],[fiche_date_fin]]="",fiche_bonification[[#This Row],[bonification_date_fin]]=""),"",MIN(I232,L232))</f>
        <v/>
      </c>
      <c r="E232" s="13">
        <v>44561</v>
      </c>
      <c r="G232" s="12">
        <f>_xlfn.MAXIFS(fiche_version[index_version],fiche_version[code],fiche_bonification[[#This Row],[code_fiche]])</f>
        <v>31.1</v>
      </c>
      <c r="H232" s="13">
        <f>_xlfn.MINIFS(fiche_version[date_debut],fiche_version[code],fiche_bonification[[#This Row],[code_fiche]])</f>
        <v>43709</v>
      </c>
      <c r="I232" s="13" t="str" cm="1">
        <f t="array" ref="I232">INDEX(fiche_version[date_fin],MATCH(1,(fiche_version[index_version]=fiche_bonification[[#This Row],[fiche_version]]) * (fiche_version[code]=fiche_bonification[[#This Row],[code_fiche]]),0),1)</f>
        <v/>
      </c>
      <c r="J232" s="12">
        <f>_xlfn.MAXIFS(bonification_version[index_version],bonification_version[code],fiche_bonification[[#This Row],[code_bonification]])</f>
        <v>39.1</v>
      </c>
      <c r="K232" s="13">
        <f>_xlfn.MINIFS(bonification_version[date_debut],bonification_version[code],fiche_bonification[[#This Row],[code_bonification]])</f>
        <v>42005</v>
      </c>
      <c r="L232" s="12" t="str" cm="1">
        <f t="array" ref="L23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33" spans="1:12" x14ac:dyDescent="0.3">
      <c r="A233" s="12" t="s">
        <v>282</v>
      </c>
      <c r="B233" s="12" t="s">
        <v>17</v>
      </c>
      <c r="C233" s="13">
        <f t="shared" si="3"/>
        <v>42005</v>
      </c>
      <c r="D233" s="13" t="str">
        <f>IF(AND(fiche_bonification[[#This Row],[fiche_date_fin]]="",fiche_bonification[[#This Row],[bonification_date_fin]]=""),"",MIN(I233,L233))</f>
        <v/>
      </c>
      <c r="E233" s="13">
        <v>44561</v>
      </c>
      <c r="G233" s="12">
        <f>_xlfn.MAXIFS(fiche_version[index_version],fiche_version[code],fiche_bonification[[#This Row],[code_fiche]])</f>
        <v>16.100000000000001</v>
      </c>
      <c r="H233" s="13">
        <f>_xlfn.MINIFS(fiche_version[date_debut],fiche_version[code],fiche_bonification[[#This Row],[code_fiche]])</f>
        <v>42005</v>
      </c>
      <c r="I233" s="13" t="str" cm="1">
        <f t="array" ref="I233">INDEX(fiche_version[date_fin],MATCH(1,(fiche_version[index_version]=fiche_bonification[[#This Row],[fiche_version]]) * (fiche_version[code]=fiche_bonification[[#This Row],[code_fiche]]),0),1)</f>
        <v/>
      </c>
      <c r="J233" s="12">
        <f>_xlfn.MAXIFS(bonification_version[index_version],bonification_version[code],fiche_bonification[[#This Row],[code_bonification]])</f>
        <v>39.1</v>
      </c>
      <c r="K233" s="13">
        <f>_xlfn.MINIFS(bonification_version[date_debut],bonification_version[code],fiche_bonification[[#This Row],[code_bonification]])</f>
        <v>42005</v>
      </c>
      <c r="L233" s="12" t="str" cm="1">
        <f t="array" ref="L23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34" spans="1:12" x14ac:dyDescent="0.3">
      <c r="A234" s="12" t="s">
        <v>284</v>
      </c>
      <c r="B234" s="12" t="s">
        <v>17</v>
      </c>
      <c r="C234" s="13">
        <f t="shared" si="3"/>
        <v>42005</v>
      </c>
      <c r="D234" s="13" t="str">
        <f>IF(AND(fiche_bonification[[#This Row],[fiche_date_fin]]="",fiche_bonification[[#This Row],[bonification_date_fin]]=""),"",MIN(I234,L234))</f>
        <v/>
      </c>
      <c r="E234" s="13">
        <v>44561</v>
      </c>
      <c r="G234" s="12">
        <f>_xlfn.MAXIFS(fiche_version[index_version],fiche_version[code],fiche_bonification[[#This Row],[code_fiche]])</f>
        <v>36.299999999999997</v>
      </c>
      <c r="H234" s="13">
        <f>_xlfn.MINIFS(fiche_version[date_debut],fiche_version[code],fiche_bonification[[#This Row],[code_fiche]])</f>
        <v>42005</v>
      </c>
      <c r="I234" s="13" t="str" cm="1">
        <f t="array" ref="I234">INDEX(fiche_version[date_fin],MATCH(1,(fiche_version[index_version]=fiche_bonification[[#This Row],[fiche_version]]) * (fiche_version[code]=fiche_bonification[[#This Row],[code_fiche]]),0),1)</f>
        <v/>
      </c>
      <c r="J234" s="12">
        <f>_xlfn.MAXIFS(bonification_version[index_version],bonification_version[code],fiche_bonification[[#This Row],[code_bonification]])</f>
        <v>39.1</v>
      </c>
      <c r="K234" s="13">
        <f>_xlfn.MINIFS(bonification_version[date_debut],bonification_version[code],fiche_bonification[[#This Row],[code_bonification]])</f>
        <v>42005</v>
      </c>
      <c r="L234" s="12" t="str" cm="1">
        <f t="array" ref="L23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35" spans="1:12" x14ac:dyDescent="0.3">
      <c r="A235" s="12" t="s">
        <v>286</v>
      </c>
      <c r="B235" s="12" t="s">
        <v>17</v>
      </c>
      <c r="C235" s="13">
        <f t="shared" si="3"/>
        <v>42005</v>
      </c>
      <c r="D235" s="13" t="str">
        <f>IF(AND(fiche_bonification[[#This Row],[fiche_date_fin]]="",fiche_bonification[[#This Row],[bonification_date_fin]]=""),"",MIN(I235,L235))</f>
        <v/>
      </c>
      <c r="E235" s="13">
        <v>44561</v>
      </c>
      <c r="G235" s="12">
        <f>_xlfn.MAXIFS(fiche_version[index_version],fiche_version[code],fiche_bonification[[#This Row],[code_fiche]])</f>
        <v>36.299999999999997</v>
      </c>
      <c r="H235" s="13">
        <f>_xlfn.MINIFS(fiche_version[date_debut],fiche_version[code],fiche_bonification[[#This Row],[code_fiche]])</f>
        <v>42005</v>
      </c>
      <c r="I235" s="13" t="str" cm="1">
        <f t="array" ref="I235">INDEX(fiche_version[date_fin],MATCH(1,(fiche_version[index_version]=fiche_bonification[[#This Row],[fiche_version]]) * (fiche_version[code]=fiche_bonification[[#This Row],[code_fiche]]),0),1)</f>
        <v/>
      </c>
      <c r="J235" s="12">
        <f>_xlfn.MAXIFS(bonification_version[index_version],bonification_version[code],fiche_bonification[[#This Row],[code_bonification]])</f>
        <v>39.1</v>
      </c>
      <c r="K235" s="13">
        <f>_xlfn.MINIFS(bonification_version[date_debut],bonification_version[code],fiche_bonification[[#This Row],[code_bonification]])</f>
        <v>42005</v>
      </c>
      <c r="L235" s="12" t="str" cm="1">
        <f t="array" ref="L23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36" spans="1:12" x14ac:dyDescent="0.3">
      <c r="A236" s="12" t="s">
        <v>287</v>
      </c>
      <c r="B236" s="12" t="s">
        <v>17</v>
      </c>
      <c r="C236" s="13">
        <f t="shared" si="3"/>
        <v>42727</v>
      </c>
      <c r="D236" s="13" t="str">
        <f>IF(AND(fiche_bonification[[#This Row],[fiche_date_fin]]="",fiche_bonification[[#This Row],[bonification_date_fin]]=""),"",MIN(I236,L236))</f>
        <v/>
      </c>
      <c r="E236" s="13">
        <v>44561</v>
      </c>
      <c r="G236" s="12">
        <f>_xlfn.MAXIFS(fiche_version[index_version],fiche_version[code],fiche_bonification[[#This Row],[code_fiche]])</f>
        <v>36.299999999999997</v>
      </c>
      <c r="H236" s="13">
        <f>_xlfn.MINIFS(fiche_version[date_debut],fiche_version[code],fiche_bonification[[#This Row],[code_fiche]])</f>
        <v>42727</v>
      </c>
      <c r="I236" s="13" t="str" cm="1">
        <f t="array" ref="I236">INDEX(fiche_version[date_fin],MATCH(1,(fiche_version[index_version]=fiche_bonification[[#This Row],[fiche_version]]) * (fiche_version[code]=fiche_bonification[[#This Row],[code_fiche]]),0),1)</f>
        <v/>
      </c>
      <c r="J236" s="12">
        <f>_xlfn.MAXIFS(bonification_version[index_version],bonification_version[code],fiche_bonification[[#This Row],[code_bonification]])</f>
        <v>39.1</v>
      </c>
      <c r="K236" s="13">
        <f>_xlfn.MINIFS(bonification_version[date_debut],bonification_version[code],fiche_bonification[[#This Row],[code_bonification]])</f>
        <v>42005</v>
      </c>
      <c r="L236" s="12" t="str" cm="1">
        <f t="array" ref="L23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37" spans="1:12" x14ac:dyDescent="0.3">
      <c r="A237" s="12" t="s">
        <v>288</v>
      </c>
      <c r="B237" s="12" t="s">
        <v>17</v>
      </c>
      <c r="C237" s="13">
        <f t="shared" si="3"/>
        <v>42005</v>
      </c>
      <c r="D237" s="13" t="str">
        <f>IF(AND(fiche_bonification[[#This Row],[fiche_date_fin]]="",fiche_bonification[[#This Row],[bonification_date_fin]]=""),"",MIN(I237,L237))</f>
        <v/>
      </c>
      <c r="E237" s="13">
        <v>44561</v>
      </c>
      <c r="G237" s="12">
        <f>_xlfn.MAXIFS(fiche_version[index_version],fiche_version[code],fiche_bonification[[#This Row],[code_fiche]])</f>
        <v>60.4</v>
      </c>
      <c r="H237" s="13">
        <f>_xlfn.MINIFS(fiche_version[date_debut],fiche_version[code],fiche_bonification[[#This Row],[code_fiche]])</f>
        <v>42005</v>
      </c>
      <c r="I237" s="13" t="str" cm="1">
        <f t="array" ref="I237">INDEX(fiche_version[date_fin],MATCH(1,(fiche_version[index_version]=fiche_bonification[[#This Row],[fiche_version]]) * (fiche_version[code]=fiche_bonification[[#This Row],[code_fiche]]),0),1)</f>
        <v/>
      </c>
      <c r="J237" s="12">
        <f>_xlfn.MAXIFS(bonification_version[index_version],bonification_version[code],fiche_bonification[[#This Row],[code_bonification]])</f>
        <v>39.1</v>
      </c>
      <c r="K237" s="13">
        <f>_xlfn.MINIFS(bonification_version[date_debut],bonification_version[code],fiche_bonification[[#This Row],[code_bonification]])</f>
        <v>42005</v>
      </c>
      <c r="L237" s="12" t="str" cm="1">
        <f t="array" ref="L23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38" spans="1:12" x14ac:dyDescent="0.3">
      <c r="A238" s="12" t="s">
        <v>289</v>
      </c>
      <c r="B238" s="12" t="s">
        <v>17</v>
      </c>
      <c r="C238" s="13">
        <f t="shared" si="3"/>
        <v>42727</v>
      </c>
      <c r="D238" s="13" t="str">
        <f>IF(AND(fiche_bonification[[#This Row],[fiche_date_fin]]="",fiche_bonification[[#This Row],[bonification_date_fin]]=""),"",MIN(I238,L238))</f>
        <v/>
      </c>
      <c r="E238" s="13">
        <v>44561</v>
      </c>
      <c r="G238" s="12">
        <f>_xlfn.MAXIFS(fiche_version[index_version],fiche_version[code],fiche_bonification[[#This Row],[code_fiche]])</f>
        <v>60.4</v>
      </c>
      <c r="H238" s="13">
        <f>_xlfn.MINIFS(fiche_version[date_debut],fiche_version[code],fiche_bonification[[#This Row],[code_fiche]])</f>
        <v>42727</v>
      </c>
      <c r="I238" s="13" t="str" cm="1">
        <f t="array" ref="I238">INDEX(fiche_version[date_fin],MATCH(1,(fiche_version[index_version]=fiche_bonification[[#This Row],[fiche_version]]) * (fiche_version[code]=fiche_bonification[[#This Row],[code_fiche]]),0),1)</f>
        <v/>
      </c>
      <c r="J238" s="12">
        <f>_xlfn.MAXIFS(bonification_version[index_version],bonification_version[code],fiche_bonification[[#This Row],[code_bonification]])</f>
        <v>39.1</v>
      </c>
      <c r="K238" s="13">
        <f>_xlfn.MINIFS(bonification_version[date_debut],bonification_version[code],fiche_bonification[[#This Row],[code_bonification]])</f>
        <v>42005</v>
      </c>
      <c r="L238" s="12" t="str" cm="1">
        <f t="array" ref="L23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39" spans="1:12" x14ac:dyDescent="0.3">
      <c r="A239" s="12" t="s">
        <v>290</v>
      </c>
      <c r="B239" s="12" t="s">
        <v>17</v>
      </c>
      <c r="C239" s="13">
        <f t="shared" si="3"/>
        <v>43922</v>
      </c>
      <c r="D239" s="13">
        <f>IF(AND(fiche_bonification[[#This Row],[fiche_date_fin]]="",fiche_bonification[[#This Row],[bonification_date_fin]]=""),"",MIN(I239,L239))</f>
        <v>47026</v>
      </c>
      <c r="E239" s="13">
        <v>44561</v>
      </c>
      <c r="G239" s="12">
        <f>_xlfn.MAXIFS(fiche_version[index_version],fiche_version[code],fiche_bonification[[#This Row],[code_fiche]])</f>
        <v>53.4</v>
      </c>
      <c r="H239" s="13">
        <f>_xlfn.MINIFS(fiche_version[date_debut],fiche_version[code],fiche_bonification[[#This Row],[code_fiche]])</f>
        <v>43922</v>
      </c>
      <c r="I239" s="13" cm="1">
        <f t="array" ref="I239">INDEX(fiche_version[date_fin],MATCH(1,(fiche_version[index_version]=fiche_bonification[[#This Row],[fiche_version]]) * (fiche_version[code]=fiche_bonification[[#This Row],[code_fiche]]),0),1)</f>
        <v>47026</v>
      </c>
      <c r="J239" s="12">
        <f>_xlfn.MAXIFS(bonification_version[index_version],bonification_version[code],fiche_bonification[[#This Row],[code_bonification]])</f>
        <v>39.1</v>
      </c>
      <c r="K239" s="13">
        <f>_xlfn.MINIFS(bonification_version[date_debut],bonification_version[code],fiche_bonification[[#This Row],[code_bonification]])</f>
        <v>42005</v>
      </c>
      <c r="L239" s="12" t="str" cm="1">
        <f t="array" ref="L23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40" spans="1:12" x14ac:dyDescent="0.3">
      <c r="A240" s="12" t="s">
        <v>291</v>
      </c>
      <c r="B240" s="12" t="s">
        <v>17</v>
      </c>
      <c r="C240" s="13">
        <f t="shared" si="3"/>
        <v>42005</v>
      </c>
      <c r="D240" s="13">
        <f>IF(AND(fiche_bonification[[#This Row],[fiche_date_fin]]="",fiche_bonification[[#This Row],[bonification_date_fin]]=""),"",MIN(I240,L240))</f>
        <v>44651</v>
      </c>
      <c r="E240" s="13">
        <v>44561</v>
      </c>
      <c r="G240" s="12">
        <f>_xlfn.MAXIFS(fiche_version[index_version],fiche_version[code],fiche_bonification[[#This Row],[code_fiche]])</f>
        <v>14.1</v>
      </c>
      <c r="H240" s="13">
        <f>_xlfn.MINIFS(fiche_version[date_debut],fiche_version[code],fiche_bonification[[#This Row],[code_fiche]])</f>
        <v>42005</v>
      </c>
      <c r="I240" s="13" cm="1">
        <f t="array" ref="I240">INDEX(fiche_version[date_fin],MATCH(1,(fiche_version[index_version]=fiche_bonification[[#This Row],[fiche_version]]) * (fiche_version[code]=fiche_bonification[[#This Row],[code_fiche]]),0),1)</f>
        <v>44651</v>
      </c>
      <c r="J240" s="12">
        <f>_xlfn.MAXIFS(bonification_version[index_version],bonification_version[code],fiche_bonification[[#This Row],[code_bonification]])</f>
        <v>39.1</v>
      </c>
      <c r="K240" s="13">
        <f>_xlfn.MINIFS(bonification_version[date_debut],bonification_version[code],fiche_bonification[[#This Row],[code_bonification]])</f>
        <v>42005</v>
      </c>
      <c r="L240" s="12" t="str" cm="1">
        <f t="array" ref="L24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41" spans="1:12" x14ac:dyDescent="0.3">
      <c r="A241" s="12" t="s">
        <v>292</v>
      </c>
      <c r="B241" s="12" t="s">
        <v>17</v>
      </c>
      <c r="C241" s="13">
        <f t="shared" si="3"/>
        <v>42005</v>
      </c>
      <c r="D241" s="13">
        <f>IF(AND(fiche_bonification[[#This Row],[fiche_date_fin]]="",fiche_bonification[[#This Row],[bonification_date_fin]]=""),"",MIN(I241,L241))</f>
        <v>44651</v>
      </c>
      <c r="E241" s="13">
        <v>44561</v>
      </c>
      <c r="G241" s="12">
        <f>_xlfn.MAXIFS(fiche_version[index_version],fiche_version[code],fiche_bonification[[#This Row],[code_fiche]])</f>
        <v>14.1</v>
      </c>
      <c r="H241" s="13">
        <f>_xlfn.MINIFS(fiche_version[date_debut],fiche_version[code],fiche_bonification[[#This Row],[code_fiche]])</f>
        <v>42005</v>
      </c>
      <c r="I241" s="13" cm="1">
        <f t="array" ref="I241">INDEX(fiche_version[date_fin],MATCH(1,(fiche_version[index_version]=fiche_bonification[[#This Row],[fiche_version]]) * (fiche_version[code]=fiche_bonification[[#This Row],[code_fiche]]),0),1)</f>
        <v>44651</v>
      </c>
      <c r="J241" s="12">
        <f>_xlfn.MAXIFS(bonification_version[index_version],bonification_version[code],fiche_bonification[[#This Row],[code_bonification]])</f>
        <v>39.1</v>
      </c>
      <c r="K241" s="13">
        <f>_xlfn.MINIFS(bonification_version[date_debut],bonification_version[code],fiche_bonification[[#This Row],[code_bonification]])</f>
        <v>42005</v>
      </c>
      <c r="L241" s="12" t="str" cm="1">
        <f t="array" ref="L24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42" spans="1:12" x14ac:dyDescent="0.3">
      <c r="A242" s="12" t="s">
        <v>293</v>
      </c>
      <c r="B242" s="12" t="s">
        <v>17</v>
      </c>
      <c r="C242" s="13">
        <f t="shared" si="3"/>
        <v>42005</v>
      </c>
      <c r="D242" s="13" t="str">
        <f>IF(AND(fiche_bonification[[#This Row],[fiche_date_fin]]="",fiche_bonification[[#This Row],[bonification_date_fin]]=""),"",MIN(I242,L242))</f>
        <v/>
      </c>
      <c r="E242" s="13">
        <v>44561</v>
      </c>
      <c r="G242" s="12">
        <f>_xlfn.MAXIFS(fiche_version[index_version],fiche_version[code],fiche_bonification[[#This Row],[code_fiche]])</f>
        <v>14.1</v>
      </c>
      <c r="H242" s="13">
        <f>_xlfn.MINIFS(fiche_version[date_debut],fiche_version[code],fiche_bonification[[#This Row],[code_fiche]])</f>
        <v>42005</v>
      </c>
      <c r="I242" s="13" t="str" cm="1">
        <f t="array" ref="I242">INDEX(fiche_version[date_fin],MATCH(1,(fiche_version[index_version]=fiche_bonification[[#This Row],[fiche_version]]) * (fiche_version[code]=fiche_bonification[[#This Row],[code_fiche]]),0),1)</f>
        <v/>
      </c>
      <c r="J242" s="12">
        <f>_xlfn.MAXIFS(bonification_version[index_version],bonification_version[code],fiche_bonification[[#This Row],[code_bonification]])</f>
        <v>39.1</v>
      </c>
      <c r="K242" s="13">
        <f>_xlfn.MINIFS(bonification_version[date_debut],bonification_version[code],fiche_bonification[[#This Row],[code_bonification]])</f>
        <v>42005</v>
      </c>
      <c r="L242" s="12" t="str" cm="1">
        <f t="array" ref="L24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43" spans="1:12" x14ac:dyDescent="0.3">
      <c r="A243" s="12" t="s">
        <v>295</v>
      </c>
      <c r="B243" s="12" t="s">
        <v>17</v>
      </c>
      <c r="C243" s="13">
        <f t="shared" si="3"/>
        <v>42005</v>
      </c>
      <c r="D243" s="13" t="str">
        <f>IF(AND(fiche_bonification[[#This Row],[fiche_date_fin]]="",fiche_bonification[[#This Row],[bonification_date_fin]]=""),"",MIN(I243,L243))</f>
        <v/>
      </c>
      <c r="E243" s="13">
        <v>44561</v>
      </c>
      <c r="G243" s="12">
        <f>_xlfn.MAXIFS(fiche_version[index_version],fiche_version[code],fiche_bonification[[#This Row],[code_fiche]])</f>
        <v>14.1</v>
      </c>
      <c r="H243" s="13">
        <f>_xlfn.MINIFS(fiche_version[date_debut],fiche_version[code],fiche_bonification[[#This Row],[code_fiche]])</f>
        <v>42005</v>
      </c>
      <c r="I243" s="13" t="str" cm="1">
        <f t="array" ref="I243">INDEX(fiche_version[date_fin],MATCH(1,(fiche_version[index_version]=fiche_bonification[[#This Row],[fiche_version]]) * (fiche_version[code]=fiche_bonification[[#This Row],[code_fiche]]),0),1)</f>
        <v/>
      </c>
      <c r="J243" s="12">
        <f>_xlfn.MAXIFS(bonification_version[index_version],bonification_version[code],fiche_bonification[[#This Row],[code_bonification]])</f>
        <v>39.1</v>
      </c>
      <c r="K243" s="13">
        <f>_xlfn.MINIFS(bonification_version[date_debut],bonification_version[code],fiche_bonification[[#This Row],[code_bonification]])</f>
        <v>42005</v>
      </c>
      <c r="L243" s="12" t="str" cm="1">
        <f t="array" ref="L24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44" spans="1:12" x14ac:dyDescent="0.3">
      <c r="A244" s="12" t="s">
        <v>296</v>
      </c>
      <c r="B244" s="12" t="s">
        <v>17</v>
      </c>
      <c r="C244" s="13">
        <f t="shared" si="3"/>
        <v>42005</v>
      </c>
      <c r="D244" s="13">
        <f>IF(AND(fiche_bonification[[#This Row],[fiche_date_fin]]="",fiche_bonification[[#This Row],[bonification_date_fin]]=""),"",MIN(I244,L244))</f>
        <v>44651</v>
      </c>
      <c r="E244" s="13">
        <v>44561</v>
      </c>
      <c r="G244" s="12">
        <f>_xlfn.MAXIFS(fiche_version[index_version],fiche_version[code],fiche_bonification[[#This Row],[code_fiche]])</f>
        <v>14.1</v>
      </c>
      <c r="H244" s="13">
        <f>_xlfn.MINIFS(fiche_version[date_debut],fiche_version[code],fiche_bonification[[#This Row],[code_fiche]])</f>
        <v>42005</v>
      </c>
      <c r="I244" s="13" cm="1">
        <f t="array" ref="I244">INDEX(fiche_version[date_fin],MATCH(1,(fiche_version[index_version]=fiche_bonification[[#This Row],[fiche_version]]) * (fiche_version[code]=fiche_bonification[[#This Row],[code_fiche]]),0),1)</f>
        <v>44651</v>
      </c>
      <c r="J244" s="12">
        <f>_xlfn.MAXIFS(bonification_version[index_version],bonification_version[code],fiche_bonification[[#This Row],[code_bonification]])</f>
        <v>39.1</v>
      </c>
      <c r="K244" s="13">
        <f>_xlfn.MINIFS(bonification_version[date_debut],bonification_version[code],fiche_bonification[[#This Row],[code_bonification]])</f>
        <v>42005</v>
      </c>
      <c r="L244" s="12" t="str" cm="1">
        <f t="array" ref="L24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45" spans="1:12" x14ac:dyDescent="0.3">
      <c r="A245" s="12" t="s">
        <v>297</v>
      </c>
      <c r="B245" s="12" t="s">
        <v>17</v>
      </c>
      <c r="C245" s="13">
        <f t="shared" si="3"/>
        <v>42005</v>
      </c>
      <c r="D245" s="13" t="str">
        <f>IF(AND(fiche_bonification[[#This Row],[fiche_date_fin]]="",fiche_bonification[[#This Row],[bonification_date_fin]]=""),"",MIN(I245,L245))</f>
        <v/>
      </c>
      <c r="E245" s="13">
        <v>44561</v>
      </c>
      <c r="G245" s="12">
        <f>_xlfn.MAXIFS(fiche_version[index_version],fiche_version[code],fiche_bonification[[#This Row],[code_fiche]])</f>
        <v>14.1</v>
      </c>
      <c r="H245" s="13">
        <f>_xlfn.MINIFS(fiche_version[date_debut],fiche_version[code],fiche_bonification[[#This Row],[code_fiche]])</f>
        <v>42005</v>
      </c>
      <c r="I245" s="13" t="str" cm="1">
        <f t="array" ref="I245">INDEX(fiche_version[date_fin],MATCH(1,(fiche_version[index_version]=fiche_bonification[[#This Row],[fiche_version]]) * (fiche_version[code]=fiche_bonification[[#This Row],[code_fiche]]),0),1)</f>
        <v/>
      </c>
      <c r="J245" s="12">
        <f>_xlfn.MAXIFS(bonification_version[index_version],bonification_version[code],fiche_bonification[[#This Row],[code_bonification]])</f>
        <v>39.1</v>
      </c>
      <c r="K245" s="13">
        <f>_xlfn.MINIFS(bonification_version[date_debut],bonification_version[code],fiche_bonification[[#This Row],[code_bonification]])</f>
        <v>42005</v>
      </c>
      <c r="L245" s="12" t="str" cm="1">
        <f t="array" ref="L24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46" spans="1:12" x14ac:dyDescent="0.3">
      <c r="A246" s="12" t="s">
        <v>298</v>
      </c>
      <c r="B246" s="12" t="s">
        <v>17</v>
      </c>
      <c r="C246" s="13">
        <f t="shared" si="3"/>
        <v>42005</v>
      </c>
      <c r="D246" s="13" t="str">
        <f>IF(AND(fiche_bonification[[#This Row],[fiche_date_fin]]="",fiche_bonification[[#This Row],[bonification_date_fin]]=""),"",MIN(I246,L246))</f>
        <v/>
      </c>
      <c r="E246" s="13">
        <v>44561</v>
      </c>
      <c r="G246" s="12">
        <f>_xlfn.MAXIFS(fiche_version[index_version],fiche_version[code],fiche_bonification[[#This Row],[code_fiche]])</f>
        <v>14.1</v>
      </c>
      <c r="H246" s="13">
        <f>_xlfn.MINIFS(fiche_version[date_debut],fiche_version[code],fiche_bonification[[#This Row],[code_fiche]])</f>
        <v>42005</v>
      </c>
      <c r="I246" s="13" t="str" cm="1">
        <f t="array" ref="I246">INDEX(fiche_version[date_fin],MATCH(1,(fiche_version[index_version]=fiche_bonification[[#This Row],[fiche_version]]) * (fiche_version[code]=fiche_bonification[[#This Row],[code_fiche]]),0),1)</f>
        <v/>
      </c>
      <c r="J246" s="12">
        <f>_xlfn.MAXIFS(bonification_version[index_version],bonification_version[code],fiche_bonification[[#This Row],[code_bonification]])</f>
        <v>39.1</v>
      </c>
      <c r="K246" s="13">
        <f>_xlfn.MINIFS(bonification_version[date_debut],bonification_version[code],fiche_bonification[[#This Row],[code_bonification]])</f>
        <v>42005</v>
      </c>
      <c r="L246" s="12" t="str" cm="1">
        <f t="array" ref="L24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47" spans="1:12" x14ac:dyDescent="0.3">
      <c r="A247" s="12" t="s">
        <v>299</v>
      </c>
      <c r="B247" s="12" t="s">
        <v>17</v>
      </c>
      <c r="C247" s="13">
        <f t="shared" si="3"/>
        <v>42005</v>
      </c>
      <c r="D247" s="13" t="str">
        <f>IF(AND(fiche_bonification[[#This Row],[fiche_date_fin]]="",fiche_bonification[[#This Row],[bonification_date_fin]]=""),"",MIN(I247,L247))</f>
        <v/>
      </c>
      <c r="E247" s="13">
        <v>44561</v>
      </c>
      <c r="G247" s="12">
        <f>_xlfn.MAXIFS(fiche_version[index_version],fiche_version[code],fiche_bonification[[#This Row],[code_fiche]])</f>
        <v>14.1</v>
      </c>
      <c r="H247" s="13">
        <f>_xlfn.MINIFS(fiche_version[date_debut],fiche_version[code],fiche_bonification[[#This Row],[code_fiche]])</f>
        <v>42005</v>
      </c>
      <c r="I247" s="13" t="str" cm="1">
        <f t="array" ref="I247">INDEX(fiche_version[date_fin],MATCH(1,(fiche_version[index_version]=fiche_bonification[[#This Row],[fiche_version]]) * (fiche_version[code]=fiche_bonification[[#This Row],[code_fiche]]),0),1)</f>
        <v/>
      </c>
      <c r="J247" s="12">
        <f>_xlfn.MAXIFS(bonification_version[index_version],bonification_version[code],fiche_bonification[[#This Row],[code_bonification]])</f>
        <v>39.1</v>
      </c>
      <c r="K247" s="13">
        <f>_xlfn.MINIFS(bonification_version[date_debut],bonification_version[code],fiche_bonification[[#This Row],[code_bonification]])</f>
        <v>42005</v>
      </c>
      <c r="L247" s="12" t="str" cm="1">
        <f t="array" ref="L24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48" spans="1:12" x14ac:dyDescent="0.3">
      <c r="A248" s="12" t="s">
        <v>300</v>
      </c>
      <c r="B248" s="12" t="s">
        <v>17</v>
      </c>
      <c r="C248" s="13">
        <f t="shared" si="3"/>
        <v>42005</v>
      </c>
      <c r="D248" s="13" t="str">
        <f>IF(AND(fiche_bonification[[#This Row],[fiche_date_fin]]="",fiche_bonification[[#This Row],[bonification_date_fin]]=""),"",MIN(I248,L248))</f>
        <v/>
      </c>
      <c r="E248" s="13">
        <v>44561</v>
      </c>
      <c r="G248" s="12">
        <f>_xlfn.MAXIFS(fiche_version[index_version],fiche_version[code],fiche_bonification[[#This Row],[code_fiche]])</f>
        <v>14.1</v>
      </c>
      <c r="H248" s="13">
        <f>_xlfn.MINIFS(fiche_version[date_debut],fiche_version[code],fiche_bonification[[#This Row],[code_fiche]])</f>
        <v>42005</v>
      </c>
      <c r="I248" s="13" t="str" cm="1">
        <f t="array" ref="I248">INDEX(fiche_version[date_fin],MATCH(1,(fiche_version[index_version]=fiche_bonification[[#This Row],[fiche_version]]) * (fiche_version[code]=fiche_bonification[[#This Row],[code_fiche]]),0),1)</f>
        <v/>
      </c>
      <c r="J248" s="12">
        <f>_xlfn.MAXIFS(bonification_version[index_version],bonification_version[code],fiche_bonification[[#This Row],[code_bonification]])</f>
        <v>39.1</v>
      </c>
      <c r="K248" s="13">
        <f>_xlfn.MINIFS(bonification_version[date_debut],bonification_version[code],fiche_bonification[[#This Row],[code_bonification]])</f>
        <v>42005</v>
      </c>
      <c r="L248" s="12" t="str" cm="1">
        <f t="array" ref="L24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49" spans="1:12" x14ac:dyDescent="0.3">
      <c r="A249" s="12" t="s">
        <v>301</v>
      </c>
      <c r="B249" s="12" t="s">
        <v>17</v>
      </c>
      <c r="C249" s="13">
        <f t="shared" si="3"/>
        <v>42005</v>
      </c>
      <c r="D249" s="13" t="str">
        <f>IF(AND(fiche_bonification[[#This Row],[fiche_date_fin]]="",fiche_bonification[[#This Row],[bonification_date_fin]]=""),"",MIN(I249,L249))</f>
        <v/>
      </c>
      <c r="E249" s="13">
        <v>44561</v>
      </c>
      <c r="G249" s="12">
        <f>_xlfn.MAXIFS(fiche_version[index_version],fiche_version[code],fiche_bonification[[#This Row],[code_fiche]])</f>
        <v>17.100000000000001</v>
      </c>
      <c r="H249" s="13">
        <f>_xlfn.MINIFS(fiche_version[date_debut],fiche_version[code],fiche_bonification[[#This Row],[code_fiche]])</f>
        <v>42005</v>
      </c>
      <c r="I249" s="13" t="str" cm="1">
        <f t="array" ref="I249">INDEX(fiche_version[date_fin],MATCH(1,(fiche_version[index_version]=fiche_bonification[[#This Row],[fiche_version]]) * (fiche_version[code]=fiche_bonification[[#This Row],[code_fiche]]),0),1)</f>
        <v/>
      </c>
      <c r="J249" s="12">
        <f>_xlfn.MAXIFS(bonification_version[index_version],bonification_version[code],fiche_bonification[[#This Row],[code_bonification]])</f>
        <v>39.1</v>
      </c>
      <c r="K249" s="13">
        <f>_xlfn.MINIFS(bonification_version[date_debut],bonification_version[code],fiche_bonification[[#This Row],[code_bonification]])</f>
        <v>42005</v>
      </c>
      <c r="L249" s="12" t="str" cm="1">
        <f t="array" ref="L24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50" spans="1:12" x14ac:dyDescent="0.3">
      <c r="A250" s="12" t="s">
        <v>303</v>
      </c>
      <c r="B250" s="12" t="s">
        <v>17</v>
      </c>
      <c r="C250" s="13">
        <f t="shared" si="3"/>
        <v>42005</v>
      </c>
      <c r="D250" s="13" t="str">
        <f>IF(AND(fiche_bonification[[#This Row],[fiche_date_fin]]="",fiche_bonification[[#This Row],[bonification_date_fin]]=""),"",MIN(I250,L250))</f>
        <v/>
      </c>
      <c r="E250" s="13">
        <v>44561</v>
      </c>
      <c r="G250" s="12">
        <f>_xlfn.MAXIFS(fiche_version[index_version],fiche_version[code],fiche_bonification[[#This Row],[code_fiche]])</f>
        <v>37.6</v>
      </c>
      <c r="H250" s="13">
        <f>_xlfn.MINIFS(fiche_version[date_debut],fiche_version[code],fiche_bonification[[#This Row],[code_fiche]])</f>
        <v>42005</v>
      </c>
      <c r="I250" s="13" t="str" cm="1">
        <f t="array" ref="I250">INDEX(fiche_version[date_fin],MATCH(1,(fiche_version[index_version]=fiche_bonification[[#This Row],[fiche_version]]) * (fiche_version[code]=fiche_bonification[[#This Row],[code_fiche]]),0),1)</f>
        <v/>
      </c>
      <c r="J250" s="12">
        <f>_xlfn.MAXIFS(bonification_version[index_version],bonification_version[code],fiche_bonification[[#This Row],[code_bonification]])</f>
        <v>39.1</v>
      </c>
      <c r="K250" s="13">
        <f>_xlfn.MINIFS(bonification_version[date_debut],bonification_version[code],fiche_bonification[[#This Row],[code_bonification]])</f>
        <v>42005</v>
      </c>
      <c r="L250" s="12" t="str" cm="1">
        <f t="array" ref="L25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51" spans="1:12" x14ac:dyDescent="0.3">
      <c r="A251" s="12" t="s">
        <v>305</v>
      </c>
      <c r="B251" s="12" t="s">
        <v>17</v>
      </c>
      <c r="C251" s="13">
        <f t="shared" si="3"/>
        <v>42005</v>
      </c>
      <c r="D251" s="13" t="str">
        <f>IF(AND(fiche_bonification[[#This Row],[fiche_date_fin]]="",fiche_bonification[[#This Row],[bonification_date_fin]]=""),"",MIN(I251,L251))</f>
        <v/>
      </c>
      <c r="E251" s="13">
        <v>44561</v>
      </c>
      <c r="G251" s="12">
        <f>_xlfn.MAXIFS(fiche_version[index_version],fiche_version[code],fiche_bonification[[#This Row],[code_fiche]])</f>
        <v>17.100000000000001</v>
      </c>
      <c r="H251" s="13">
        <f>_xlfn.MINIFS(fiche_version[date_debut],fiche_version[code],fiche_bonification[[#This Row],[code_fiche]])</f>
        <v>42005</v>
      </c>
      <c r="I251" s="13" t="str" cm="1">
        <f t="array" ref="I251">INDEX(fiche_version[date_fin],MATCH(1,(fiche_version[index_version]=fiche_bonification[[#This Row],[fiche_version]]) * (fiche_version[code]=fiche_bonification[[#This Row],[code_fiche]]),0),1)</f>
        <v/>
      </c>
      <c r="J251" s="12">
        <f>_xlfn.MAXIFS(bonification_version[index_version],bonification_version[code],fiche_bonification[[#This Row],[code_bonification]])</f>
        <v>39.1</v>
      </c>
      <c r="K251" s="13">
        <f>_xlfn.MINIFS(bonification_version[date_debut],bonification_version[code],fiche_bonification[[#This Row],[code_bonification]])</f>
        <v>42005</v>
      </c>
      <c r="L251" s="12" t="str" cm="1">
        <f t="array" ref="L25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52" spans="1:12" x14ac:dyDescent="0.3">
      <c r="A252" s="12" t="s">
        <v>307</v>
      </c>
      <c r="B252" s="12" t="s">
        <v>17</v>
      </c>
      <c r="C252" s="13">
        <f t="shared" si="3"/>
        <v>42005</v>
      </c>
      <c r="D252" s="13" t="str">
        <f>IF(AND(fiche_bonification[[#This Row],[fiche_date_fin]]="",fiche_bonification[[#This Row],[bonification_date_fin]]=""),"",MIN(I252,L252))</f>
        <v/>
      </c>
      <c r="E252" s="13">
        <v>44561</v>
      </c>
      <c r="G252" s="12">
        <f>_xlfn.MAXIFS(fiche_version[index_version],fiche_version[code],fiche_bonification[[#This Row],[code_fiche]])</f>
        <v>19.100000000000001</v>
      </c>
      <c r="H252" s="13">
        <f>_xlfn.MINIFS(fiche_version[date_debut],fiche_version[code],fiche_bonification[[#This Row],[code_fiche]])</f>
        <v>42005</v>
      </c>
      <c r="I252" s="13" t="str" cm="1">
        <f t="array" ref="I252">INDEX(fiche_version[date_fin],MATCH(1,(fiche_version[index_version]=fiche_bonification[[#This Row],[fiche_version]]) * (fiche_version[code]=fiche_bonification[[#This Row],[code_fiche]]),0),1)</f>
        <v/>
      </c>
      <c r="J252" s="12">
        <f>_xlfn.MAXIFS(bonification_version[index_version],bonification_version[code],fiche_bonification[[#This Row],[code_bonification]])</f>
        <v>39.1</v>
      </c>
      <c r="K252" s="13">
        <f>_xlfn.MINIFS(bonification_version[date_debut],bonification_version[code],fiche_bonification[[#This Row],[code_bonification]])</f>
        <v>42005</v>
      </c>
      <c r="L252" s="12" t="str" cm="1">
        <f t="array" ref="L25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53" spans="1:12" x14ac:dyDescent="0.3">
      <c r="A253" s="12" t="s">
        <v>308</v>
      </c>
      <c r="B253" s="12" t="s">
        <v>17</v>
      </c>
      <c r="C253" s="13">
        <f t="shared" si="3"/>
        <v>42727</v>
      </c>
      <c r="D253" s="13" t="str">
        <f>IF(AND(fiche_bonification[[#This Row],[fiche_date_fin]]="",fiche_bonification[[#This Row],[bonification_date_fin]]=""),"",MIN(I253,L253))</f>
        <v/>
      </c>
      <c r="E253" s="13">
        <v>44561</v>
      </c>
      <c r="G253" s="12">
        <f>_xlfn.MAXIFS(fiche_version[index_version],fiche_version[code],fiche_bonification[[#This Row],[code_fiche]])</f>
        <v>24.1</v>
      </c>
      <c r="H253" s="13">
        <f>_xlfn.MINIFS(fiche_version[date_debut],fiche_version[code],fiche_bonification[[#This Row],[code_fiche]])</f>
        <v>42727</v>
      </c>
      <c r="I253" s="13" t="str" cm="1">
        <f t="array" ref="I253">INDEX(fiche_version[date_fin],MATCH(1,(fiche_version[index_version]=fiche_bonification[[#This Row],[fiche_version]]) * (fiche_version[code]=fiche_bonification[[#This Row],[code_fiche]]),0),1)</f>
        <v/>
      </c>
      <c r="J253" s="12">
        <f>_xlfn.MAXIFS(bonification_version[index_version],bonification_version[code],fiche_bonification[[#This Row],[code_bonification]])</f>
        <v>39.1</v>
      </c>
      <c r="K253" s="13">
        <f>_xlfn.MINIFS(bonification_version[date_debut],bonification_version[code],fiche_bonification[[#This Row],[code_bonification]])</f>
        <v>42005</v>
      </c>
      <c r="L253" s="12" t="str" cm="1">
        <f t="array" ref="L25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54" spans="1:12" x14ac:dyDescent="0.3">
      <c r="A254" s="12" t="s">
        <v>309</v>
      </c>
      <c r="B254" s="12" t="s">
        <v>17</v>
      </c>
      <c r="C254" s="13">
        <f t="shared" si="3"/>
        <v>42005</v>
      </c>
      <c r="D254" s="13" t="str">
        <f>IF(AND(fiche_bonification[[#This Row],[fiche_date_fin]]="",fiche_bonification[[#This Row],[bonification_date_fin]]=""),"",MIN(I254,L254))</f>
        <v/>
      </c>
      <c r="E254" s="13">
        <v>44561</v>
      </c>
      <c r="G254" s="12">
        <f>_xlfn.MAXIFS(fiche_version[index_version],fiche_version[code],fiche_bonification[[#This Row],[code_fiche]])</f>
        <v>14.1</v>
      </c>
      <c r="H254" s="13">
        <f>_xlfn.MINIFS(fiche_version[date_debut],fiche_version[code],fiche_bonification[[#This Row],[code_fiche]])</f>
        <v>42005</v>
      </c>
      <c r="I254" s="13" t="str" cm="1">
        <f t="array" ref="I254">INDEX(fiche_version[date_fin],MATCH(1,(fiche_version[index_version]=fiche_bonification[[#This Row],[fiche_version]]) * (fiche_version[code]=fiche_bonification[[#This Row],[code_fiche]]),0),1)</f>
        <v/>
      </c>
      <c r="J254" s="12">
        <f>_xlfn.MAXIFS(bonification_version[index_version],bonification_version[code],fiche_bonification[[#This Row],[code_bonification]])</f>
        <v>39.1</v>
      </c>
      <c r="K254" s="13">
        <f>_xlfn.MINIFS(bonification_version[date_debut],bonification_version[code],fiche_bonification[[#This Row],[code_bonification]])</f>
        <v>42005</v>
      </c>
      <c r="L254" s="12" t="str" cm="1">
        <f t="array" ref="L25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55" spans="1:12" x14ac:dyDescent="0.3">
      <c r="A255" s="12" t="s">
        <v>310</v>
      </c>
      <c r="B255" s="12" t="s">
        <v>17</v>
      </c>
      <c r="C255" s="13">
        <f t="shared" si="3"/>
        <v>42005</v>
      </c>
      <c r="D255" s="13" t="str">
        <f>IF(AND(fiche_bonification[[#This Row],[fiche_date_fin]]="",fiche_bonification[[#This Row],[bonification_date_fin]]=""),"",MIN(I255,L255))</f>
        <v/>
      </c>
      <c r="E255" s="13">
        <v>44561</v>
      </c>
      <c r="G255" s="12">
        <f>_xlfn.MAXIFS(fiche_version[index_version],fiche_version[code],fiche_bonification[[#This Row],[code_fiche]])</f>
        <v>16.100000000000001</v>
      </c>
      <c r="H255" s="13">
        <f>_xlfn.MINIFS(fiche_version[date_debut],fiche_version[code],fiche_bonification[[#This Row],[code_fiche]])</f>
        <v>42005</v>
      </c>
      <c r="I255" s="13" t="str" cm="1">
        <f t="array" ref="I255">INDEX(fiche_version[date_fin],MATCH(1,(fiche_version[index_version]=fiche_bonification[[#This Row],[fiche_version]]) * (fiche_version[code]=fiche_bonification[[#This Row],[code_fiche]]),0),1)</f>
        <v/>
      </c>
      <c r="J255" s="12">
        <f>_xlfn.MAXIFS(bonification_version[index_version],bonification_version[code],fiche_bonification[[#This Row],[code_bonification]])</f>
        <v>39.1</v>
      </c>
      <c r="K255" s="13">
        <f>_xlfn.MINIFS(bonification_version[date_debut],bonification_version[code],fiche_bonification[[#This Row],[code_bonification]])</f>
        <v>42005</v>
      </c>
      <c r="L255" s="12" t="str" cm="1">
        <f t="array" ref="L25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56" spans="1:12" x14ac:dyDescent="0.3">
      <c r="A256" s="12" t="s">
        <v>312</v>
      </c>
      <c r="B256" s="12" t="s">
        <v>17</v>
      </c>
      <c r="C256" s="13">
        <f t="shared" si="3"/>
        <v>42005</v>
      </c>
      <c r="D256" s="13" t="str">
        <f>IF(AND(fiche_bonification[[#This Row],[fiche_date_fin]]="",fiche_bonification[[#This Row],[bonification_date_fin]]=""),"",MIN(I256,L256))</f>
        <v/>
      </c>
      <c r="E256" s="13">
        <v>44561</v>
      </c>
      <c r="G256" s="12">
        <f>_xlfn.MAXIFS(fiche_version[index_version],fiche_version[code],fiche_bonification[[#This Row],[code_fiche]])</f>
        <v>14.1</v>
      </c>
      <c r="H256" s="13">
        <f>_xlfn.MINIFS(fiche_version[date_debut],fiche_version[code],fiche_bonification[[#This Row],[code_fiche]])</f>
        <v>42005</v>
      </c>
      <c r="I256" s="13" t="str" cm="1">
        <f t="array" ref="I256">INDEX(fiche_version[date_fin],MATCH(1,(fiche_version[index_version]=fiche_bonification[[#This Row],[fiche_version]]) * (fiche_version[code]=fiche_bonification[[#This Row],[code_fiche]]),0),1)</f>
        <v/>
      </c>
      <c r="J256" s="12">
        <f>_xlfn.MAXIFS(bonification_version[index_version],bonification_version[code],fiche_bonification[[#This Row],[code_bonification]])</f>
        <v>39.1</v>
      </c>
      <c r="K256" s="13">
        <f>_xlfn.MINIFS(bonification_version[date_debut],bonification_version[code],fiche_bonification[[#This Row],[code_bonification]])</f>
        <v>42005</v>
      </c>
      <c r="L256" s="12" t="str" cm="1">
        <f t="array" ref="L25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57" spans="1:12" x14ac:dyDescent="0.3">
      <c r="A257" s="12" t="s">
        <v>313</v>
      </c>
      <c r="B257" s="12" t="s">
        <v>17</v>
      </c>
      <c r="C257" s="13">
        <f t="shared" si="3"/>
        <v>42005</v>
      </c>
      <c r="D257" s="13" t="str">
        <f>IF(AND(fiche_bonification[[#This Row],[fiche_date_fin]]="",fiche_bonification[[#This Row],[bonification_date_fin]]=""),"",MIN(I257,L257))</f>
        <v/>
      </c>
      <c r="E257" s="13">
        <v>44561</v>
      </c>
      <c r="G257" s="12">
        <f>_xlfn.MAXIFS(fiche_version[index_version],fiche_version[code],fiche_bonification[[#This Row],[code_fiche]])</f>
        <v>16.100000000000001</v>
      </c>
      <c r="H257" s="13">
        <f>_xlfn.MINIFS(fiche_version[date_debut],fiche_version[code],fiche_bonification[[#This Row],[code_fiche]])</f>
        <v>42005</v>
      </c>
      <c r="I257" s="13" t="str" cm="1">
        <f t="array" ref="I257">INDEX(fiche_version[date_fin],MATCH(1,(fiche_version[index_version]=fiche_bonification[[#This Row],[fiche_version]]) * (fiche_version[code]=fiche_bonification[[#This Row],[code_fiche]]),0),1)</f>
        <v/>
      </c>
      <c r="J257" s="12">
        <f>_xlfn.MAXIFS(bonification_version[index_version],bonification_version[code],fiche_bonification[[#This Row],[code_bonification]])</f>
        <v>39.1</v>
      </c>
      <c r="K257" s="13">
        <f>_xlfn.MINIFS(bonification_version[date_debut],bonification_version[code],fiche_bonification[[#This Row],[code_bonification]])</f>
        <v>42005</v>
      </c>
      <c r="L257" s="12" t="str" cm="1">
        <f t="array" ref="L25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58" spans="1:12" x14ac:dyDescent="0.3">
      <c r="A258" s="12" t="s">
        <v>314</v>
      </c>
      <c r="B258" s="12" t="s">
        <v>17</v>
      </c>
      <c r="C258" s="13">
        <f t="shared" si="3"/>
        <v>42005</v>
      </c>
      <c r="D258" s="13" t="str">
        <f>IF(AND(fiche_bonification[[#This Row],[fiche_date_fin]]="",fiche_bonification[[#This Row],[bonification_date_fin]]=""),"",MIN(I258,L258))</f>
        <v/>
      </c>
      <c r="E258" s="13">
        <v>44561</v>
      </c>
      <c r="G258" s="12">
        <f>_xlfn.MAXIFS(fiche_version[index_version],fiche_version[code],fiche_bonification[[#This Row],[code_fiche]])</f>
        <v>15.1</v>
      </c>
      <c r="H258" s="13">
        <f>_xlfn.MINIFS(fiche_version[date_debut],fiche_version[code],fiche_bonification[[#This Row],[code_fiche]])</f>
        <v>42005</v>
      </c>
      <c r="I258" s="13" t="str" cm="1">
        <f t="array" ref="I258">INDEX(fiche_version[date_fin],MATCH(1,(fiche_version[index_version]=fiche_bonification[[#This Row],[fiche_version]]) * (fiche_version[code]=fiche_bonification[[#This Row],[code_fiche]]),0),1)</f>
        <v/>
      </c>
      <c r="J258" s="12">
        <f>_xlfn.MAXIFS(bonification_version[index_version],bonification_version[code],fiche_bonification[[#This Row],[code_bonification]])</f>
        <v>39.1</v>
      </c>
      <c r="K258" s="13">
        <f>_xlfn.MINIFS(bonification_version[date_debut],bonification_version[code],fiche_bonification[[#This Row],[code_bonification]])</f>
        <v>42005</v>
      </c>
      <c r="L258" s="12" t="str" cm="1">
        <f t="array" ref="L25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59" spans="1:12" x14ac:dyDescent="0.3">
      <c r="A259" s="12" t="s">
        <v>315</v>
      </c>
      <c r="B259" s="12" t="s">
        <v>17</v>
      </c>
      <c r="C259" s="13">
        <f t="shared" ref="C259:C322" si="4">MAX(H259,K259)</f>
        <v>42005</v>
      </c>
      <c r="D259" s="13" t="str">
        <f>IF(AND(fiche_bonification[[#This Row],[fiche_date_fin]]="",fiche_bonification[[#This Row],[bonification_date_fin]]=""),"",MIN(I259,L259))</f>
        <v/>
      </c>
      <c r="E259" s="13">
        <v>44561</v>
      </c>
      <c r="G259" s="12">
        <f>_xlfn.MAXIFS(fiche_version[index_version],fiche_version[code],fiche_bonification[[#This Row],[code_fiche]])</f>
        <v>17.2</v>
      </c>
      <c r="H259" s="13">
        <f>_xlfn.MINIFS(fiche_version[date_debut],fiche_version[code],fiche_bonification[[#This Row],[code_fiche]])</f>
        <v>42005</v>
      </c>
      <c r="I259" s="13" t="str" cm="1">
        <f t="array" ref="I259">INDEX(fiche_version[date_fin],MATCH(1,(fiche_version[index_version]=fiche_bonification[[#This Row],[fiche_version]]) * (fiche_version[code]=fiche_bonification[[#This Row],[code_fiche]]),0),1)</f>
        <v/>
      </c>
      <c r="J259" s="12">
        <f>_xlfn.MAXIFS(bonification_version[index_version],bonification_version[code],fiche_bonification[[#This Row],[code_bonification]])</f>
        <v>39.1</v>
      </c>
      <c r="K259" s="13">
        <f>_xlfn.MINIFS(bonification_version[date_debut],bonification_version[code],fiche_bonification[[#This Row],[code_bonification]])</f>
        <v>42005</v>
      </c>
      <c r="L259" s="12" t="str" cm="1">
        <f t="array" ref="L25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60" spans="1:12" x14ac:dyDescent="0.3">
      <c r="A260" s="12" t="s">
        <v>316</v>
      </c>
      <c r="B260" s="12" t="s">
        <v>17</v>
      </c>
      <c r="C260" s="13">
        <f t="shared" si="4"/>
        <v>43111</v>
      </c>
      <c r="D260" s="13" t="str">
        <f>IF(AND(fiche_bonification[[#This Row],[fiche_date_fin]]="",fiche_bonification[[#This Row],[bonification_date_fin]]=""),"",MIN(I260,L260))</f>
        <v/>
      </c>
      <c r="E260" s="13">
        <v>44561</v>
      </c>
      <c r="G260" s="12">
        <f>_xlfn.MAXIFS(fiche_version[index_version],fiche_version[code],fiche_bonification[[#This Row],[code_fiche]])</f>
        <v>27.1</v>
      </c>
      <c r="H260" s="13">
        <f>_xlfn.MINIFS(fiche_version[date_debut],fiche_version[code],fiche_bonification[[#This Row],[code_fiche]])</f>
        <v>43111</v>
      </c>
      <c r="I260" s="13" t="str" cm="1">
        <f t="array" ref="I260">INDEX(fiche_version[date_fin],MATCH(1,(fiche_version[index_version]=fiche_bonification[[#This Row],[fiche_version]]) * (fiche_version[code]=fiche_bonification[[#This Row],[code_fiche]]),0),1)</f>
        <v/>
      </c>
      <c r="J260" s="12">
        <f>_xlfn.MAXIFS(bonification_version[index_version],bonification_version[code],fiche_bonification[[#This Row],[code_bonification]])</f>
        <v>39.1</v>
      </c>
      <c r="K260" s="13">
        <f>_xlfn.MINIFS(bonification_version[date_debut],bonification_version[code],fiche_bonification[[#This Row],[code_bonification]])</f>
        <v>42005</v>
      </c>
      <c r="L260" s="12" t="str" cm="1">
        <f t="array" ref="L26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61" spans="1:12" x14ac:dyDescent="0.3">
      <c r="A261" s="12" t="s">
        <v>318</v>
      </c>
      <c r="B261" s="12" t="s">
        <v>17</v>
      </c>
      <c r="C261" s="13">
        <f t="shared" si="4"/>
        <v>43453</v>
      </c>
      <c r="D261" s="13">
        <f>IF(AND(fiche_bonification[[#This Row],[fiche_date_fin]]="",fiche_bonification[[#This Row],[bonification_date_fin]]=""),"",MIN(I261,L261))</f>
        <v>46934</v>
      </c>
      <c r="E261" s="13">
        <v>44561</v>
      </c>
      <c r="G261" s="12">
        <f>_xlfn.MAXIFS(fiche_version[index_version],fiche_version[code],fiche_bonification[[#This Row],[code_fiche]])</f>
        <v>54.2</v>
      </c>
      <c r="H261" s="13">
        <f>_xlfn.MINIFS(fiche_version[date_debut],fiche_version[code],fiche_bonification[[#This Row],[code_fiche]])</f>
        <v>43453</v>
      </c>
      <c r="I261" s="13" cm="1">
        <f t="array" ref="I261">INDEX(fiche_version[date_fin],MATCH(1,(fiche_version[index_version]=fiche_bonification[[#This Row],[fiche_version]]) * (fiche_version[code]=fiche_bonification[[#This Row],[code_fiche]]),0),1)</f>
        <v>46934</v>
      </c>
      <c r="J261" s="12">
        <f>_xlfn.MAXIFS(bonification_version[index_version],bonification_version[code],fiche_bonification[[#This Row],[code_bonification]])</f>
        <v>39.1</v>
      </c>
      <c r="K261" s="13">
        <f>_xlfn.MINIFS(bonification_version[date_debut],bonification_version[code],fiche_bonification[[#This Row],[code_bonification]])</f>
        <v>42005</v>
      </c>
      <c r="L261" s="12" t="str" cm="1">
        <f t="array" ref="L26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62" spans="1:12" x14ac:dyDescent="0.3">
      <c r="A262" s="12" t="s">
        <v>856</v>
      </c>
      <c r="B262" s="12" t="s">
        <v>17</v>
      </c>
      <c r="C262" s="13">
        <f t="shared" si="4"/>
        <v>43861</v>
      </c>
      <c r="D262" s="13" t="str">
        <f>IF(AND(fiche_bonification[[#This Row],[fiche_date_fin]]="",fiche_bonification[[#This Row],[bonification_date_fin]]=""),"",MIN(I262,L262))</f>
        <v/>
      </c>
      <c r="E262" s="13">
        <v>44561</v>
      </c>
      <c r="G262" s="12">
        <f>_xlfn.MAXIFS(fiche_version[index_version],fiche_version[code],fiche_bonification[[#This Row],[code_fiche]])</f>
        <v>32.1</v>
      </c>
      <c r="H262" s="13">
        <f>_xlfn.MINIFS(fiche_version[date_debut],fiche_version[code],fiche_bonification[[#This Row],[code_fiche]])</f>
        <v>43861</v>
      </c>
      <c r="I262" s="13" t="str" cm="1">
        <f t="array" ref="I262">INDEX(fiche_version[date_fin],MATCH(1,(fiche_version[index_version]=fiche_bonification[[#This Row],[fiche_version]]) * (fiche_version[code]=fiche_bonification[[#This Row],[code_fiche]]),0),1)</f>
        <v/>
      </c>
      <c r="J262" s="12">
        <f>_xlfn.MAXIFS(bonification_version[index_version],bonification_version[code],fiche_bonification[[#This Row],[code_bonification]])</f>
        <v>39.1</v>
      </c>
      <c r="K262" s="13">
        <f>_xlfn.MINIFS(bonification_version[date_debut],bonification_version[code],fiche_bonification[[#This Row],[code_bonification]])</f>
        <v>42005</v>
      </c>
      <c r="L262" s="12" t="str" cm="1">
        <f t="array" ref="L26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63" spans="1:12" x14ac:dyDescent="0.3">
      <c r="A263" s="12" t="s">
        <v>320</v>
      </c>
      <c r="B263" s="12" t="s">
        <v>17</v>
      </c>
      <c r="C263" s="13">
        <f t="shared" si="4"/>
        <v>43861</v>
      </c>
      <c r="D263" s="13" t="str">
        <f>IF(AND(fiche_bonification[[#This Row],[fiche_date_fin]]="",fiche_bonification[[#This Row],[bonification_date_fin]]=""),"",MIN(I263,L263))</f>
        <v/>
      </c>
      <c r="E263" s="13">
        <v>44561</v>
      </c>
      <c r="G263" s="12">
        <f>_xlfn.MAXIFS(fiche_version[index_version],fiche_version[code],fiche_bonification[[#This Row],[code_fiche]])</f>
        <v>38.200000000000003</v>
      </c>
      <c r="H263" s="13">
        <f>_xlfn.MINIFS(fiche_version[date_debut],fiche_version[code],fiche_bonification[[#This Row],[code_fiche]])</f>
        <v>43861</v>
      </c>
      <c r="I263" s="13" t="str" cm="1">
        <f t="array" ref="I263">INDEX(fiche_version[date_fin],MATCH(1,(fiche_version[index_version]=fiche_bonification[[#This Row],[fiche_version]]) * (fiche_version[code]=fiche_bonification[[#This Row],[code_fiche]]),0),1)</f>
        <v/>
      </c>
      <c r="J263" s="12">
        <f>_xlfn.MAXIFS(bonification_version[index_version],bonification_version[code],fiche_bonification[[#This Row],[code_bonification]])</f>
        <v>39.1</v>
      </c>
      <c r="K263" s="13">
        <f>_xlfn.MINIFS(bonification_version[date_debut],bonification_version[code],fiche_bonification[[#This Row],[code_bonification]])</f>
        <v>42005</v>
      </c>
      <c r="L263" s="12" t="str" cm="1">
        <f t="array" ref="L26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64" spans="1:12" x14ac:dyDescent="0.3">
      <c r="A264" s="12" t="s">
        <v>321</v>
      </c>
      <c r="B264" s="12" t="s">
        <v>17</v>
      </c>
      <c r="C264" s="13">
        <f t="shared" si="4"/>
        <v>44046</v>
      </c>
      <c r="D264" s="13" t="str">
        <f>IF(AND(fiche_bonification[[#This Row],[fiche_date_fin]]="",fiche_bonification[[#This Row],[bonification_date_fin]]=""),"",MIN(I264,L264))</f>
        <v/>
      </c>
      <c r="E264" s="13">
        <v>44561</v>
      </c>
      <c r="G264" s="12">
        <f>_xlfn.MAXIFS(fiche_version[index_version],fiche_version[code],fiche_bonification[[#This Row],[code_fiche]])</f>
        <v>35.1</v>
      </c>
      <c r="H264" s="13">
        <f>_xlfn.MINIFS(fiche_version[date_debut],fiche_version[code],fiche_bonification[[#This Row],[code_fiche]])</f>
        <v>44046</v>
      </c>
      <c r="I264" s="13" t="str" cm="1">
        <f t="array" ref="I264">INDEX(fiche_version[date_fin],MATCH(1,(fiche_version[index_version]=fiche_bonification[[#This Row],[fiche_version]]) * (fiche_version[code]=fiche_bonification[[#This Row],[code_fiche]]),0),1)</f>
        <v/>
      </c>
      <c r="J264" s="12">
        <f>_xlfn.MAXIFS(bonification_version[index_version],bonification_version[code],fiche_bonification[[#This Row],[code_bonification]])</f>
        <v>39.1</v>
      </c>
      <c r="K264" s="13">
        <f>_xlfn.MINIFS(bonification_version[date_debut],bonification_version[code],fiche_bonification[[#This Row],[code_bonification]])</f>
        <v>42005</v>
      </c>
      <c r="L264" s="12" t="str" cm="1">
        <f t="array" ref="L26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65" spans="1:12" x14ac:dyDescent="0.3">
      <c r="A265" s="12" t="s">
        <v>323</v>
      </c>
      <c r="B265" s="12" t="s">
        <v>17</v>
      </c>
      <c r="C265" s="13">
        <f t="shared" si="4"/>
        <v>44408</v>
      </c>
      <c r="D265" s="13" t="str">
        <f>IF(AND(fiche_bonification[[#This Row],[fiche_date_fin]]="",fiche_bonification[[#This Row],[bonification_date_fin]]=""),"",MIN(I265,L265))</f>
        <v/>
      </c>
      <c r="E265" s="13">
        <v>44561</v>
      </c>
      <c r="G265" s="12">
        <f>_xlfn.MAXIFS(fiche_version[index_version],fiche_version[code],fiche_bonification[[#This Row],[code_fiche]])</f>
        <v>40.200000000000003</v>
      </c>
      <c r="H265" s="13">
        <f>_xlfn.MINIFS(fiche_version[date_debut],fiche_version[code],fiche_bonification[[#This Row],[code_fiche]])</f>
        <v>44408</v>
      </c>
      <c r="I265" s="13" t="str" cm="1">
        <f t="array" ref="I265">INDEX(fiche_version[date_fin],MATCH(1,(fiche_version[index_version]=fiche_bonification[[#This Row],[fiche_version]]) * (fiche_version[code]=fiche_bonification[[#This Row],[code_fiche]]),0),1)</f>
        <v/>
      </c>
      <c r="J265" s="12">
        <f>_xlfn.MAXIFS(bonification_version[index_version],bonification_version[code],fiche_bonification[[#This Row],[code_bonification]])</f>
        <v>39.1</v>
      </c>
      <c r="K265" s="13">
        <f>_xlfn.MINIFS(bonification_version[date_debut],bonification_version[code],fiche_bonification[[#This Row],[code_bonification]])</f>
        <v>42005</v>
      </c>
      <c r="L265" s="12" t="str" cm="1">
        <f t="array" ref="L26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66" spans="1:12" x14ac:dyDescent="0.3">
      <c r="A266" s="12" t="s">
        <v>324</v>
      </c>
      <c r="B266" s="12" t="s">
        <v>17</v>
      </c>
      <c r="C266" s="13">
        <f t="shared" si="4"/>
        <v>44615</v>
      </c>
      <c r="D266" s="13" t="str">
        <f>IF(AND(fiche_bonification[[#This Row],[fiche_date_fin]]="",fiche_bonification[[#This Row],[bonification_date_fin]]=""),"",MIN(I266,L266))</f>
        <v/>
      </c>
      <c r="E266" s="13">
        <v>44561</v>
      </c>
      <c r="G266" s="12">
        <f>_xlfn.MAXIFS(fiche_version[index_version],fiche_version[code],fiche_bonification[[#This Row],[code_fiche]])</f>
        <v>43.1</v>
      </c>
      <c r="H266" s="13">
        <f>_xlfn.MINIFS(fiche_version[date_debut],fiche_version[code],fiche_bonification[[#This Row],[code_fiche]])</f>
        <v>44615</v>
      </c>
      <c r="I266" s="13" t="str" cm="1">
        <f t="array" ref="I266">INDEX(fiche_version[date_fin],MATCH(1,(fiche_version[index_version]=fiche_bonification[[#This Row],[fiche_version]]) * (fiche_version[code]=fiche_bonification[[#This Row],[code_fiche]]),0),1)</f>
        <v/>
      </c>
      <c r="J266" s="12">
        <f>_xlfn.MAXIFS(bonification_version[index_version],bonification_version[code],fiche_bonification[[#This Row],[code_bonification]])</f>
        <v>39.1</v>
      </c>
      <c r="K266" s="13">
        <f>_xlfn.MINIFS(bonification_version[date_debut],bonification_version[code],fiche_bonification[[#This Row],[code_bonification]])</f>
        <v>42005</v>
      </c>
      <c r="L266" s="12" t="str" cm="1">
        <f t="array" ref="L26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67" spans="1:12" x14ac:dyDescent="0.3">
      <c r="A267" s="12" t="s">
        <v>681</v>
      </c>
      <c r="B267" s="12" t="s">
        <v>17</v>
      </c>
      <c r="C267" s="13">
        <f t="shared" si="4"/>
        <v>45199</v>
      </c>
      <c r="D267" s="13">
        <f>IF(AND(fiche_bonification[[#This Row],[fiche_date_fin]]="",fiche_bonification[[#This Row],[bonification_date_fin]]=""),"",MIN(I267,L267))</f>
        <v>46934</v>
      </c>
      <c r="E267" s="13">
        <v>44561</v>
      </c>
      <c r="G267" s="12">
        <f>_xlfn.MAXIFS(fiche_version[index_version],fiche_version[code],fiche_bonification[[#This Row],[code_fiche]])</f>
        <v>54.1</v>
      </c>
      <c r="H267" s="13">
        <f>_xlfn.MINIFS(fiche_version[date_debut],fiche_version[code],fiche_bonification[[#This Row],[code_fiche]])</f>
        <v>45199</v>
      </c>
      <c r="I267" s="13" cm="1">
        <f t="array" ref="I267">INDEX(fiche_version[date_fin],MATCH(1,(fiche_version[index_version]=fiche_bonification[[#This Row],[fiche_version]]) * (fiche_version[code]=fiche_bonification[[#This Row],[code_fiche]]),0),1)</f>
        <v>46934</v>
      </c>
      <c r="J267" s="12">
        <f>_xlfn.MAXIFS(bonification_version[index_version],bonification_version[code],fiche_bonification[[#This Row],[code_bonification]])</f>
        <v>39.1</v>
      </c>
      <c r="K267" s="13">
        <f>_xlfn.MINIFS(bonification_version[date_debut],bonification_version[code],fiche_bonification[[#This Row],[code_bonification]])</f>
        <v>42005</v>
      </c>
      <c r="L267" s="12" t="str" cm="1">
        <f t="array" ref="L26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68" spans="1:12" x14ac:dyDescent="0.3">
      <c r="A268" s="12" t="s">
        <v>713</v>
      </c>
      <c r="B268" s="12" t="s">
        <v>17</v>
      </c>
      <c r="C268" s="13">
        <f t="shared" si="4"/>
        <v>45289</v>
      </c>
      <c r="D268" s="13">
        <f>IF(AND(fiche_bonification[[#This Row],[fiche_date_fin]]="",fiche_bonification[[#This Row],[bonification_date_fin]]=""),"",MIN(I268,L268))</f>
        <v>47118</v>
      </c>
      <c r="E268" s="13">
        <v>44561</v>
      </c>
      <c r="G268" s="12">
        <f>_xlfn.MAXIFS(fiche_version[index_version],fiche_version[code],fiche_bonification[[#This Row],[code_fiche]])</f>
        <v>58.1</v>
      </c>
      <c r="H268" s="13">
        <f>_xlfn.MINIFS(fiche_version[date_debut],fiche_version[code],fiche_bonification[[#This Row],[code_fiche]])</f>
        <v>45289</v>
      </c>
      <c r="I268" s="13" cm="1">
        <f t="array" ref="I268">INDEX(fiche_version[date_fin],MATCH(1,(fiche_version[index_version]=fiche_bonification[[#This Row],[fiche_version]]) * (fiche_version[code]=fiche_bonification[[#This Row],[code_fiche]]),0),1)</f>
        <v>47118</v>
      </c>
      <c r="J268" s="12">
        <f>_xlfn.MAXIFS(bonification_version[index_version],bonification_version[code],fiche_bonification[[#This Row],[code_bonification]])</f>
        <v>39.1</v>
      </c>
      <c r="K268" s="13">
        <f>_xlfn.MINIFS(bonification_version[date_debut],bonification_version[code],fiche_bonification[[#This Row],[code_bonification]])</f>
        <v>42005</v>
      </c>
      <c r="L268" s="12" t="str" cm="1">
        <f t="array" ref="L26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69" spans="1:12" x14ac:dyDescent="0.3">
      <c r="A269" s="12" t="s">
        <v>325</v>
      </c>
      <c r="B269" s="12" t="s">
        <v>17</v>
      </c>
      <c r="C269" s="13">
        <f t="shared" si="4"/>
        <v>42005</v>
      </c>
      <c r="D269" s="13" t="str">
        <f>IF(AND(fiche_bonification[[#This Row],[fiche_date_fin]]="",fiche_bonification[[#This Row],[bonification_date_fin]]=""),"",MIN(I269,L269))</f>
        <v/>
      </c>
      <c r="E269" s="13">
        <v>44561</v>
      </c>
      <c r="G269" s="12">
        <f>_xlfn.MAXIFS(fiche_version[index_version],fiche_version[code],fiche_bonification[[#This Row],[code_fiche]])</f>
        <v>14.1</v>
      </c>
      <c r="H269" s="13">
        <f>_xlfn.MINIFS(fiche_version[date_debut],fiche_version[code],fiche_bonification[[#This Row],[code_fiche]])</f>
        <v>42005</v>
      </c>
      <c r="I269" s="13" t="str" cm="1">
        <f t="array" ref="I269">INDEX(fiche_version[date_fin],MATCH(1,(fiche_version[index_version]=fiche_bonification[[#This Row],[fiche_version]]) * (fiche_version[code]=fiche_bonification[[#This Row],[code_fiche]]),0),1)</f>
        <v/>
      </c>
      <c r="J269" s="12">
        <f>_xlfn.MAXIFS(bonification_version[index_version],bonification_version[code],fiche_bonification[[#This Row],[code_bonification]])</f>
        <v>39.1</v>
      </c>
      <c r="K269" s="13">
        <f>_xlfn.MINIFS(bonification_version[date_debut],bonification_version[code],fiche_bonification[[#This Row],[code_bonification]])</f>
        <v>42005</v>
      </c>
      <c r="L269" s="12" t="str" cm="1">
        <f t="array" ref="L26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70" spans="1:12" x14ac:dyDescent="0.3">
      <c r="A270" s="12" t="s">
        <v>326</v>
      </c>
      <c r="B270" s="12" t="s">
        <v>17</v>
      </c>
      <c r="C270" s="13">
        <f t="shared" si="4"/>
        <v>42005</v>
      </c>
      <c r="D270" s="13" t="str">
        <f>IF(AND(fiche_bonification[[#This Row],[fiche_date_fin]]="",fiche_bonification[[#This Row],[bonification_date_fin]]=""),"",MIN(I270,L270))</f>
        <v/>
      </c>
      <c r="E270" s="13">
        <v>44561</v>
      </c>
      <c r="G270" s="12">
        <f>_xlfn.MAXIFS(fiche_version[index_version],fiche_version[code],fiche_bonification[[#This Row],[code_fiche]])</f>
        <v>14.1</v>
      </c>
      <c r="H270" s="13">
        <f>_xlfn.MINIFS(fiche_version[date_debut],fiche_version[code],fiche_bonification[[#This Row],[code_fiche]])</f>
        <v>42005</v>
      </c>
      <c r="I270" s="13" t="str" cm="1">
        <f t="array" ref="I270">INDEX(fiche_version[date_fin],MATCH(1,(fiche_version[index_version]=fiche_bonification[[#This Row],[fiche_version]]) * (fiche_version[code]=fiche_bonification[[#This Row],[code_fiche]]),0),1)</f>
        <v/>
      </c>
      <c r="J270" s="12">
        <f>_xlfn.MAXIFS(bonification_version[index_version],bonification_version[code],fiche_bonification[[#This Row],[code_bonification]])</f>
        <v>39.1</v>
      </c>
      <c r="K270" s="13">
        <f>_xlfn.MINIFS(bonification_version[date_debut],bonification_version[code],fiche_bonification[[#This Row],[code_bonification]])</f>
        <v>42005</v>
      </c>
      <c r="L270" s="12" t="str" cm="1">
        <f t="array" ref="L27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71" spans="1:12" x14ac:dyDescent="0.3">
      <c r="A271" s="12" t="s">
        <v>328</v>
      </c>
      <c r="B271" s="12" t="s">
        <v>17</v>
      </c>
      <c r="C271" s="13">
        <f t="shared" si="4"/>
        <v>42005</v>
      </c>
      <c r="D271" s="13" t="str">
        <f>IF(AND(fiche_bonification[[#This Row],[fiche_date_fin]]="",fiche_bonification[[#This Row],[bonification_date_fin]]=""),"",MIN(I271,L271))</f>
        <v/>
      </c>
      <c r="E271" s="13">
        <v>44561</v>
      </c>
      <c r="G271" s="12">
        <f>_xlfn.MAXIFS(fiche_version[index_version],fiche_version[code],fiche_bonification[[#This Row],[code_fiche]])</f>
        <v>14.1</v>
      </c>
      <c r="H271" s="13">
        <f>_xlfn.MINIFS(fiche_version[date_debut],fiche_version[code],fiche_bonification[[#This Row],[code_fiche]])</f>
        <v>42005</v>
      </c>
      <c r="I271" s="13" t="str" cm="1">
        <f t="array" ref="I271">INDEX(fiche_version[date_fin],MATCH(1,(fiche_version[index_version]=fiche_bonification[[#This Row],[fiche_version]]) * (fiche_version[code]=fiche_bonification[[#This Row],[code_fiche]]),0),1)</f>
        <v/>
      </c>
      <c r="J271" s="12">
        <f>_xlfn.MAXIFS(bonification_version[index_version],bonification_version[code],fiche_bonification[[#This Row],[code_bonification]])</f>
        <v>39.1</v>
      </c>
      <c r="K271" s="13">
        <f>_xlfn.MINIFS(bonification_version[date_debut],bonification_version[code],fiche_bonification[[#This Row],[code_bonification]])</f>
        <v>42005</v>
      </c>
      <c r="L271" s="12" t="str" cm="1">
        <f t="array" ref="L27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72" spans="1:12" x14ac:dyDescent="0.3">
      <c r="A272" s="12" t="s">
        <v>330</v>
      </c>
      <c r="B272" s="12" t="s">
        <v>17</v>
      </c>
      <c r="C272" s="13">
        <f t="shared" si="4"/>
        <v>42005</v>
      </c>
      <c r="D272" s="13" t="str">
        <f>IF(AND(fiche_bonification[[#This Row],[fiche_date_fin]]="",fiche_bonification[[#This Row],[bonification_date_fin]]=""),"",MIN(I272,L272))</f>
        <v/>
      </c>
      <c r="E272" s="13">
        <v>44561</v>
      </c>
      <c r="G272" s="12">
        <f>_xlfn.MAXIFS(fiche_version[index_version],fiche_version[code],fiche_bonification[[#This Row],[code_fiche]])</f>
        <v>14.1</v>
      </c>
      <c r="H272" s="13">
        <f>_xlfn.MINIFS(fiche_version[date_debut],fiche_version[code],fiche_bonification[[#This Row],[code_fiche]])</f>
        <v>42005</v>
      </c>
      <c r="I272" s="13" t="str" cm="1">
        <f t="array" ref="I272">INDEX(fiche_version[date_fin],MATCH(1,(fiche_version[index_version]=fiche_bonification[[#This Row],[fiche_version]]) * (fiche_version[code]=fiche_bonification[[#This Row],[code_fiche]]),0),1)</f>
        <v/>
      </c>
      <c r="J272" s="12">
        <f>_xlfn.MAXIFS(bonification_version[index_version],bonification_version[code],fiche_bonification[[#This Row],[code_bonification]])</f>
        <v>39.1</v>
      </c>
      <c r="K272" s="13">
        <f>_xlfn.MINIFS(bonification_version[date_debut],bonification_version[code],fiche_bonification[[#This Row],[code_bonification]])</f>
        <v>42005</v>
      </c>
      <c r="L272" s="12" t="str" cm="1">
        <f t="array" ref="L27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73" spans="1:12" x14ac:dyDescent="0.3">
      <c r="A273" s="12" t="s">
        <v>331</v>
      </c>
      <c r="B273" s="12" t="s">
        <v>17</v>
      </c>
      <c r="C273" s="13">
        <f t="shared" si="4"/>
        <v>42005</v>
      </c>
      <c r="D273" s="13" t="str">
        <f>IF(AND(fiche_bonification[[#This Row],[fiche_date_fin]]="",fiche_bonification[[#This Row],[bonification_date_fin]]=""),"",MIN(I273,L273))</f>
        <v/>
      </c>
      <c r="E273" s="13">
        <v>44561</v>
      </c>
      <c r="G273" s="12">
        <f>_xlfn.MAXIFS(fiche_version[index_version],fiche_version[code],fiche_bonification[[#This Row],[code_fiche]])</f>
        <v>19.2</v>
      </c>
      <c r="H273" s="13">
        <f>_xlfn.MINIFS(fiche_version[date_debut],fiche_version[code],fiche_bonification[[#This Row],[code_fiche]])</f>
        <v>42005</v>
      </c>
      <c r="I273" s="13" t="str" cm="1">
        <f t="array" ref="I273">INDEX(fiche_version[date_fin],MATCH(1,(fiche_version[index_version]=fiche_bonification[[#This Row],[fiche_version]]) * (fiche_version[code]=fiche_bonification[[#This Row],[code_fiche]]),0),1)</f>
        <v/>
      </c>
      <c r="J273" s="12">
        <f>_xlfn.MAXIFS(bonification_version[index_version],bonification_version[code],fiche_bonification[[#This Row],[code_bonification]])</f>
        <v>39.1</v>
      </c>
      <c r="K273" s="13">
        <f>_xlfn.MINIFS(bonification_version[date_debut],bonification_version[code],fiche_bonification[[#This Row],[code_bonification]])</f>
        <v>42005</v>
      </c>
      <c r="L273" s="12" t="str" cm="1">
        <f t="array" ref="L27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74" spans="1:12" x14ac:dyDescent="0.3">
      <c r="A274" s="12" t="s">
        <v>333</v>
      </c>
      <c r="B274" s="12" t="s">
        <v>17</v>
      </c>
      <c r="C274" s="13">
        <f t="shared" si="4"/>
        <v>42005</v>
      </c>
      <c r="D274" s="13" t="str">
        <f>IF(AND(fiche_bonification[[#This Row],[fiche_date_fin]]="",fiche_bonification[[#This Row],[bonification_date_fin]]=""),"",MIN(I274,L274))</f>
        <v/>
      </c>
      <c r="E274" s="13">
        <v>44561</v>
      </c>
      <c r="G274" s="12">
        <f>_xlfn.MAXIFS(fiche_version[index_version],fiche_version[code],fiche_bonification[[#This Row],[code_fiche]])</f>
        <v>19.100000000000001</v>
      </c>
      <c r="H274" s="13">
        <f>_xlfn.MINIFS(fiche_version[date_debut],fiche_version[code],fiche_bonification[[#This Row],[code_fiche]])</f>
        <v>42005</v>
      </c>
      <c r="I274" s="13" t="str" cm="1">
        <f t="array" ref="I274">INDEX(fiche_version[date_fin],MATCH(1,(fiche_version[index_version]=fiche_bonification[[#This Row],[fiche_version]]) * (fiche_version[code]=fiche_bonification[[#This Row],[code_fiche]]),0),1)</f>
        <v/>
      </c>
      <c r="J274" s="12">
        <f>_xlfn.MAXIFS(bonification_version[index_version],bonification_version[code],fiche_bonification[[#This Row],[code_bonification]])</f>
        <v>39.1</v>
      </c>
      <c r="K274" s="13">
        <f>_xlfn.MINIFS(bonification_version[date_debut],bonification_version[code],fiche_bonification[[#This Row],[code_bonification]])</f>
        <v>42005</v>
      </c>
      <c r="L274" s="12" t="str" cm="1">
        <f t="array" ref="L27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75" spans="1:12" x14ac:dyDescent="0.3">
      <c r="A275" s="12" t="s">
        <v>334</v>
      </c>
      <c r="B275" s="12" t="s">
        <v>17</v>
      </c>
      <c r="C275" s="13">
        <f t="shared" si="4"/>
        <v>42005</v>
      </c>
      <c r="D275" s="13" t="str">
        <f>IF(AND(fiche_bonification[[#This Row],[fiche_date_fin]]="",fiche_bonification[[#This Row],[bonification_date_fin]]=""),"",MIN(I275,L275))</f>
        <v/>
      </c>
      <c r="E275" s="13">
        <v>44561</v>
      </c>
      <c r="G275" s="12">
        <f>_xlfn.MAXIFS(fiche_version[index_version],fiche_version[code],fiche_bonification[[#This Row],[code_fiche]])</f>
        <v>14.1</v>
      </c>
      <c r="H275" s="13">
        <f>_xlfn.MINIFS(fiche_version[date_debut],fiche_version[code],fiche_bonification[[#This Row],[code_fiche]])</f>
        <v>42005</v>
      </c>
      <c r="I275" s="13" t="str" cm="1">
        <f t="array" ref="I275">INDEX(fiche_version[date_fin],MATCH(1,(fiche_version[index_version]=fiche_bonification[[#This Row],[fiche_version]]) * (fiche_version[code]=fiche_bonification[[#This Row],[code_fiche]]),0),1)</f>
        <v/>
      </c>
      <c r="J275" s="12">
        <f>_xlfn.MAXIFS(bonification_version[index_version],bonification_version[code],fiche_bonification[[#This Row],[code_bonification]])</f>
        <v>39.1</v>
      </c>
      <c r="K275" s="13">
        <f>_xlfn.MINIFS(bonification_version[date_debut],bonification_version[code],fiche_bonification[[#This Row],[code_bonification]])</f>
        <v>42005</v>
      </c>
      <c r="L275" s="12" t="str" cm="1">
        <f t="array" ref="L27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76" spans="1:12" x14ac:dyDescent="0.3">
      <c r="A276" s="12" t="s">
        <v>335</v>
      </c>
      <c r="B276" s="12" t="s">
        <v>17</v>
      </c>
      <c r="C276" s="13">
        <f t="shared" si="4"/>
        <v>42005</v>
      </c>
      <c r="D276" s="13" t="str">
        <f>IF(AND(fiche_bonification[[#This Row],[fiche_date_fin]]="",fiche_bonification[[#This Row],[bonification_date_fin]]=""),"",MIN(I276,L276))</f>
        <v/>
      </c>
      <c r="E276" s="13">
        <v>44561</v>
      </c>
      <c r="G276" s="12">
        <f>_xlfn.MAXIFS(fiche_version[index_version],fiche_version[code],fiche_bonification[[#This Row],[code_fiche]])</f>
        <v>14.1</v>
      </c>
      <c r="H276" s="13">
        <f>_xlfn.MINIFS(fiche_version[date_debut],fiche_version[code],fiche_bonification[[#This Row],[code_fiche]])</f>
        <v>42005</v>
      </c>
      <c r="I276" s="13" t="str" cm="1">
        <f t="array" ref="I276">INDEX(fiche_version[date_fin],MATCH(1,(fiche_version[index_version]=fiche_bonification[[#This Row],[fiche_version]]) * (fiche_version[code]=fiche_bonification[[#This Row],[code_fiche]]),0),1)</f>
        <v/>
      </c>
      <c r="J276" s="12">
        <f>_xlfn.MAXIFS(bonification_version[index_version],bonification_version[code],fiche_bonification[[#This Row],[code_bonification]])</f>
        <v>39.1</v>
      </c>
      <c r="K276" s="13">
        <f>_xlfn.MINIFS(bonification_version[date_debut],bonification_version[code],fiche_bonification[[#This Row],[code_bonification]])</f>
        <v>42005</v>
      </c>
      <c r="L276" s="12" t="str" cm="1">
        <f t="array" ref="L27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77" spans="1:12" x14ac:dyDescent="0.3">
      <c r="A277" s="12" t="s">
        <v>336</v>
      </c>
      <c r="B277" s="12" t="s">
        <v>17</v>
      </c>
      <c r="C277" s="13">
        <f t="shared" si="4"/>
        <v>42005</v>
      </c>
      <c r="D277" s="13" t="str">
        <f>IF(AND(fiche_bonification[[#This Row],[fiche_date_fin]]="",fiche_bonification[[#This Row],[bonification_date_fin]]=""),"",MIN(I277,L277))</f>
        <v/>
      </c>
      <c r="E277" s="13">
        <v>44561</v>
      </c>
      <c r="G277" s="12">
        <f>_xlfn.MAXIFS(fiche_version[index_version],fiche_version[code],fiche_bonification[[#This Row],[code_fiche]])</f>
        <v>14.1</v>
      </c>
      <c r="H277" s="13">
        <f>_xlfn.MINIFS(fiche_version[date_debut],fiche_version[code],fiche_bonification[[#This Row],[code_fiche]])</f>
        <v>42005</v>
      </c>
      <c r="I277" s="13" t="str" cm="1">
        <f t="array" ref="I277">INDEX(fiche_version[date_fin],MATCH(1,(fiche_version[index_version]=fiche_bonification[[#This Row],[fiche_version]]) * (fiche_version[code]=fiche_bonification[[#This Row],[code_fiche]]),0),1)</f>
        <v/>
      </c>
      <c r="J277" s="12">
        <f>_xlfn.MAXIFS(bonification_version[index_version],bonification_version[code],fiche_bonification[[#This Row],[code_bonification]])</f>
        <v>39.1</v>
      </c>
      <c r="K277" s="13">
        <f>_xlfn.MINIFS(bonification_version[date_debut],bonification_version[code],fiche_bonification[[#This Row],[code_bonification]])</f>
        <v>42005</v>
      </c>
      <c r="L277" s="12" t="str" cm="1">
        <f t="array" ref="L27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78" spans="1:12" x14ac:dyDescent="0.3">
      <c r="A278" s="12" t="s">
        <v>337</v>
      </c>
      <c r="B278" s="12" t="s">
        <v>17</v>
      </c>
      <c r="C278" s="13">
        <f t="shared" si="4"/>
        <v>42005</v>
      </c>
      <c r="D278" s="13" t="str">
        <f>IF(AND(fiche_bonification[[#This Row],[fiche_date_fin]]="",fiche_bonification[[#This Row],[bonification_date_fin]]=""),"",MIN(I278,L278))</f>
        <v/>
      </c>
      <c r="E278" s="13">
        <v>44561</v>
      </c>
      <c r="G278" s="12">
        <f>_xlfn.MAXIFS(fiche_version[index_version],fiche_version[code],fiche_bonification[[#This Row],[code_fiche]])</f>
        <v>14.1</v>
      </c>
      <c r="H278" s="13">
        <f>_xlfn.MINIFS(fiche_version[date_debut],fiche_version[code],fiche_bonification[[#This Row],[code_fiche]])</f>
        <v>42005</v>
      </c>
      <c r="I278" s="13" t="str" cm="1">
        <f t="array" ref="I278">INDEX(fiche_version[date_fin],MATCH(1,(fiche_version[index_version]=fiche_bonification[[#This Row],[fiche_version]]) * (fiche_version[code]=fiche_bonification[[#This Row],[code_fiche]]),0),1)</f>
        <v/>
      </c>
      <c r="J278" s="12">
        <f>_xlfn.MAXIFS(bonification_version[index_version],bonification_version[code],fiche_bonification[[#This Row],[code_bonification]])</f>
        <v>39.1</v>
      </c>
      <c r="K278" s="13">
        <f>_xlfn.MINIFS(bonification_version[date_debut],bonification_version[code],fiche_bonification[[#This Row],[code_bonification]])</f>
        <v>42005</v>
      </c>
      <c r="L278" s="12" t="str" cm="1">
        <f t="array" ref="L27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79" spans="1:12" x14ac:dyDescent="0.3">
      <c r="A279" s="12" t="s">
        <v>339</v>
      </c>
      <c r="B279" s="12" t="s">
        <v>17</v>
      </c>
      <c r="C279" s="13">
        <f t="shared" si="4"/>
        <v>42005</v>
      </c>
      <c r="D279" s="13" t="str">
        <f>IF(AND(fiche_bonification[[#This Row],[fiche_date_fin]]="",fiche_bonification[[#This Row],[bonification_date_fin]]=""),"",MIN(I279,L279))</f>
        <v/>
      </c>
      <c r="E279" s="13">
        <v>44561</v>
      </c>
      <c r="G279" s="12">
        <f>_xlfn.MAXIFS(fiche_version[index_version],fiche_version[code],fiche_bonification[[#This Row],[code_fiche]])</f>
        <v>15.1</v>
      </c>
      <c r="H279" s="13">
        <f>_xlfn.MINIFS(fiche_version[date_debut],fiche_version[code],fiche_bonification[[#This Row],[code_fiche]])</f>
        <v>42005</v>
      </c>
      <c r="I279" s="13" t="str" cm="1">
        <f t="array" ref="I279">INDEX(fiche_version[date_fin],MATCH(1,(fiche_version[index_version]=fiche_bonification[[#This Row],[fiche_version]]) * (fiche_version[code]=fiche_bonification[[#This Row],[code_fiche]]),0),1)</f>
        <v/>
      </c>
      <c r="J279" s="12">
        <f>_xlfn.MAXIFS(bonification_version[index_version],bonification_version[code],fiche_bonification[[#This Row],[code_bonification]])</f>
        <v>39.1</v>
      </c>
      <c r="K279" s="13">
        <f>_xlfn.MINIFS(bonification_version[date_debut],bonification_version[code],fiche_bonification[[#This Row],[code_bonification]])</f>
        <v>42005</v>
      </c>
      <c r="L279" s="12" t="str" cm="1">
        <f t="array" ref="L27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80" spans="1:12" x14ac:dyDescent="0.3">
      <c r="A280" s="12" t="s">
        <v>340</v>
      </c>
      <c r="B280" s="12" t="s">
        <v>17</v>
      </c>
      <c r="C280" s="13">
        <f t="shared" si="4"/>
        <v>42005</v>
      </c>
      <c r="D280" s="13" t="str">
        <f>IF(AND(fiche_bonification[[#This Row],[fiche_date_fin]]="",fiche_bonification[[#This Row],[bonification_date_fin]]=""),"",MIN(I280,L280))</f>
        <v/>
      </c>
      <c r="E280" s="13">
        <v>44561</v>
      </c>
      <c r="G280" s="12">
        <f>_xlfn.MAXIFS(fiche_version[index_version],fiche_version[code],fiche_bonification[[#This Row],[code_fiche]])</f>
        <v>14.1</v>
      </c>
      <c r="H280" s="13">
        <f>_xlfn.MINIFS(fiche_version[date_debut],fiche_version[code],fiche_bonification[[#This Row],[code_fiche]])</f>
        <v>42005</v>
      </c>
      <c r="I280" s="13" t="str" cm="1">
        <f t="array" ref="I280">INDEX(fiche_version[date_fin],MATCH(1,(fiche_version[index_version]=fiche_bonification[[#This Row],[fiche_version]]) * (fiche_version[code]=fiche_bonification[[#This Row],[code_fiche]]),0),1)</f>
        <v/>
      </c>
      <c r="J280" s="12">
        <f>_xlfn.MAXIFS(bonification_version[index_version],bonification_version[code],fiche_bonification[[#This Row],[code_bonification]])</f>
        <v>39.1</v>
      </c>
      <c r="K280" s="13">
        <f>_xlfn.MINIFS(bonification_version[date_debut],bonification_version[code],fiche_bonification[[#This Row],[code_bonification]])</f>
        <v>42005</v>
      </c>
      <c r="L280" s="12" t="str" cm="1">
        <f t="array" ref="L28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81" spans="1:12" x14ac:dyDescent="0.3">
      <c r="A281" s="12" t="s">
        <v>429</v>
      </c>
      <c r="B281" s="12" t="s">
        <v>17</v>
      </c>
      <c r="C281" s="13">
        <f t="shared" si="4"/>
        <v>44927</v>
      </c>
      <c r="D281" s="13" t="str">
        <f>IF(AND(fiche_bonification[[#This Row],[fiche_date_fin]]="",fiche_bonification[[#This Row],[bonification_date_fin]]=""),"",MIN(I281,L281))</f>
        <v/>
      </c>
      <c r="E281" s="13">
        <v>44561</v>
      </c>
      <c r="G281" s="12">
        <f>_xlfn.MAXIFS(fiche_version[index_version],fiche_version[code],fiche_bonification[[#This Row],[code_fiche]])</f>
        <v>47.1</v>
      </c>
      <c r="H281" s="13">
        <f>_xlfn.MINIFS(fiche_version[date_debut],fiche_version[code],fiche_bonification[[#This Row],[code_fiche]])</f>
        <v>44927</v>
      </c>
      <c r="I281" s="13" t="str" cm="1">
        <f t="array" ref="I281">INDEX(fiche_version[date_fin],MATCH(1,(fiche_version[index_version]=fiche_bonification[[#This Row],[fiche_version]]) * (fiche_version[code]=fiche_bonification[[#This Row],[code_fiche]]),0),1)</f>
        <v/>
      </c>
      <c r="J281" s="12">
        <f>_xlfn.MAXIFS(bonification_version[index_version],bonification_version[code],fiche_bonification[[#This Row],[code_bonification]])</f>
        <v>39.1</v>
      </c>
      <c r="K281" s="13">
        <f>_xlfn.MINIFS(bonification_version[date_debut],bonification_version[code],fiche_bonification[[#This Row],[code_bonification]])</f>
        <v>42005</v>
      </c>
      <c r="L281" s="12" t="str" cm="1">
        <f t="array" ref="L28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82" spans="1:12" x14ac:dyDescent="0.3">
      <c r="A282" s="12" t="s">
        <v>430</v>
      </c>
      <c r="B282" s="12" t="s">
        <v>17</v>
      </c>
      <c r="C282" s="13">
        <f t="shared" si="4"/>
        <v>44927</v>
      </c>
      <c r="D282" s="13" t="str">
        <f>IF(AND(fiche_bonification[[#This Row],[fiche_date_fin]]="",fiche_bonification[[#This Row],[bonification_date_fin]]=""),"",MIN(I282,L282))</f>
        <v/>
      </c>
      <c r="E282" s="13">
        <v>44561</v>
      </c>
      <c r="G282" s="12">
        <f>_xlfn.MAXIFS(fiche_version[index_version],fiche_version[code],fiche_bonification[[#This Row],[code_fiche]])</f>
        <v>47.1</v>
      </c>
      <c r="H282" s="13">
        <f>_xlfn.MINIFS(fiche_version[date_debut],fiche_version[code],fiche_bonification[[#This Row],[code_fiche]])</f>
        <v>44927</v>
      </c>
      <c r="I282" s="13" t="str" cm="1">
        <f t="array" ref="I282">INDEX(fiche_version[date_fin],MATCH(1,(fiche_version[index_version]=fiche_bonification[[#This Row],[fiche_version]]) * (fiche_version[code]=fiche_bonification[[#This Row],[code_fiche]]),0),1)</f>
        <v/>
      </c>
      <c r="J282" s="12">
        <f>_xlfn.MAXIFS(bonification_version[index_version],bonification_version[code],fiche_bonification[[#This Row],[code_bonification]])</f>
        <v>39.1</v>
      </c>
      <c r="K282" s="13">
        <f>_xlfn.MINIFS(bonification_version[date_debut],bonification_version[code],fiche_bonification[[#This Row],[code_bonification]])</f>
        <v>42005</v>
      </c>
      <c r="L282" s="12" t="str" cm="1">
        <f t="array" ref="L28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83" spans="1:12" x14ac:dyDescent="0.3">
      <c r="A283" s="12" t="s">
        <v>431</v>
      </c>
      <c r="B283" s="12" t="s">
        <v>17</v>
      </c>
      <c r="C283" s="13">
        <f t="shared" si="4"/>
        <v>44863</v>
      </c>
      <c r="D283" s="13">
        <f>IF(AND(fiche_bonification[[#This Row],[fiche_date_fin]]="",fiche_bonification[[#This Row],[bonification_date_fin]]=""),"",MIN(I283,L283))</f>
        <v>46934</v>
      </c>
      <c r="E283" s="13">
        <v>44561</v>
      </c>
      <c r="G283" s="12">
        <f>_xlfn.MAXIFS(fiche_version[index_version],fiche_version[code],fiche_bonification[[#This Row],[code_fiche]])</f>
        <v>54.2</v>
      </c>
      <c r="H283" s="13">
        <f>_xlfn.MINIFS(fiche_version[date_debut],fiche_version[code],fiche_bonification[[#This Row],[code_fiche]])</f>
        <v>44863</v>
      </c>
      <c r="I283" s="13" cm="1">
        <f t="array" ref="I283">INDEX(fiche_version[date_fin],MATCH(1,(fiche_version[index_version]=fiche_bonification[[#This Row],[fiche_version]]) * (fiche_version[code]=fiche_bonification[[#This Row],[code_fiche]]),0),1)</f>
        <v>46934</v>
      </c>
      <c r="J283" s="12">
        <f>_xlfn.MAXIFS(bonification_version[index_version],bonification_version[code],fiche_bonification[[#This Row],[code_bonification]])</f>
        <v>39.1</v>
      </c>
      <c r="K283" s="13">
        <f>_xlfn.MINIFS(bonification_version[date_debut],bonification_version[code],fiche_bonification[[#This Row],[code_bonification]])</f>
        <v>42005</v>
      </c>
      <c r="L283" s="12" t="str" cm="1">
        <f t="array" ref="L28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84" spans="1:12" x14ac:dyDescent="0.3">
      <c r="A284" s="12" t="s">
        <v>136</v>
      </c>
      <c r="B284" s="12" t="s">
        <v>20</v>
      </c>
      <c r="C284" s="13">
        <f t="shared" si="4"/>
        <v>43191</v>
      </c>
      <c r="D284" s="13" t="str">
        <f>IF(AND(fiche_bonification[[#This Row],[fiche_date_fin]]="",fiche_bonification[[#This Row],[bonification_date_fin]]=""),"",MIN(I284,L284))</f>
        <v/>
      </c>
      <c r="E284" s="13">
        <v>46022</v>
      </c>
      <c r="F284" s="13">
        <v>46387</v>
      </c>
      <c r="G284" s="12">
        <f>_xlfn.MAXIFS(fiche_version[index_version],fiche_version[code],fiche_bonification[[#This Row],[code_fiche]])</f>
        <v>52.4</v>
      </c>
      <c r="H284" s="13">
        <f>_xlfn.MINIFS(fiche_version[date_debut],fiche_version[code],fiche_bonification[[#This Row],[code_fiche]])</f>
        <v>42005</v>
      </c>
      <c r="I284" s="13" t="str" cm="1">
        <f t="array" ref="I284">INDEX(fiche_version[date_fin],MATCH(1,(fiche_version[index_version]=fiche_bonification[[#This Row],[fiche_version]]) * (fiche_version[code]=fiche_bonification[[#This Row],[code_fiche]]),0),1)</f>
        <v/>
      </c>
      <c r="J284" s="12">
        <f>_xlfn.MAXIFS(bonification_version[index_version],bonification_version[code],fiche_bonification[[#This Row],[code_bonification]])</f>
        <v>51.1</v>
      </c>
      <c r="K284" s="13">
        <f>_xlfn.MINIFS(bonification_version[date_debut],bonification_version[code],fiche_bonification[[#This Row],[code_bonification]])</f>
        <v>43191</v>
      </c>
      <c r="L284" s="12" t="str" cm="1">
        <f t="array" ref="L28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85" spans="1:12" x14ac:dyDescent="0.3">
      <c r="A285" s="12" t="s">
        <v>151</v>
      </c>
      <c r="B285" s="12" t="s">
        <v>21</v>
      </c>
      <c r="C285" s="13">
        <f t="shared" si="4"/>
        <v>44116</v>
      </c>
      <c r="D285" s="13">
        <f>IF(AND(fiche_bonification[[#This Row],[fiche_date_fin]]="",fiche_bonification[[#This Row],[bonification_date_fin]]=""),"",MIN(I285,L285))</f>
        <v>45657</v>
      </c>
      <c r="E285" s="13">
        <v>46022</v>
      </c>
      <c r="F285" s="13">
        <v>46387</v>
      </c>
      <c r="G285" s="12">
        <f>_xlfn.MAXIFS(fiche_version[index_version],fiche_version[code],fiche_bonification[[#This Row],[code_fiche]])</f>
        <v>52.3</v>
      </c>
      <c r="H285" s="13">
        <f>_xlfn.MINIFS(fiche_version[date_debut],fiche_version[code],fiche_bonification[[#This Row],[code_fiche]])</f>
        <v>43709</v>
      </c>
      <c r="I285" s="13" cm="1">
        <f t="array" ref="I285">INDEX(fiche_version[date_fin],MATCH(1,(fiche_version[index_version]=fiche_bonification[[#This Row],[fiche_version]]) * (fiche_version[code]=fiche_bonification[[#This Row],[code_fiche]]),0),1)</f>
        <v>45657</v>
      </c>
      <c r="J285" s="12">
        <f>_xlfn.MAXIFS(bonification_version[index_version],bonification_version[code],fiche_bonification[[#This Row],[code_bonification]])</f>
        <v>54.2</v>
      </c>
      <c r="K285" s="13">
        <f>_xlfn.MINIFS(bonification_version[date_debut],bonification_version[code],fiche_bonification[[#This Row],[code_bonification]])</f>
        <v>44116</v>
      </c>
      <c r="L285" s="12" t="str" cm="1">
        <f t="array" ref="L28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86" spans="1:12" x14ac:dyDescent="0.3">
      <c r="A286" s="12" t="s">
        <v>115</v>
      </c>
      <c r="B286" s="12" t="s">
        <v>578</v>
      </c>
      <c r="C286" s="13">
        <f t="shared" si="4"/>
        <v>44007</v>
      </c>
      <c r="D286" s="13">
        <f>IF(AND(fiche_bonification[[#This Row],[fiche_date_fin]]="",fiche_bonification[[#This Row],[bonification_date_fin]]=""),"",MIN(I286,L286))</f>
        <v>45291</v>
      </c>
      <c r="E286" s="13">
        <v>44561</v>
      </c>
      <c r="F286" s="13">
        <v>44681</v>
      </c>
      <c r="G286" s="12">
        <f>_xlfn.MAXIFS(fiche_version[index_version],fiche_version[code],fiche_bonification[[#This Row],[code_fiche]])</f>
        <v>14.1</v>
      </c>
      <c r="H286" s="13">
        <f>_xlfn.MINIFS(fiche_version[date_debut],fiche_version[code],fiche_bonification[[#This Row],[code_fiche]])</f>
        <v>42005</v>
      </c>
      <c r="I286" s="13" cm="1">
        <f t="array" ref="I286">INDEX(fiche_version[date_fin],MATCH(1,(fiche_version[index_version]=fiche_bonification[[#This Row],[fiche_version]]) * (fiche_version[code]=fiche_bonification[[#This Row],[code_fiche]]),0),1)</f>
        <v>45291</v>
      </c>
      <c r="J286" s="12">
        <f>_xlfn.MAXIFS(bonification_version[index_version],bonification_version[code],fiche_bonification[[#This Row],[code_bonification]])</f>
        <v>35.1</v>
      </c>
      <c r="K286" s="13">
        <f>_xlfn.MINIFS(bonification_version[date_debut],bonification_version[code],fiche_bonification[[#This Row],[code_bonification]])</f>
        <v>44007</v>
      </c>
      <c r="L286" s="12" t="str" cm="1">
        <f t="array" ref="L28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87" spans="1:12" x14ac:dyDescent="0.3">
      <c r="A287" s="12" t="s">
        <v>23</v>
      </c>
      <c r="B287" s="12" t="s">
        <v>577</v>
      </c>
      <c r="C287" s="13">
        <f t="shared" si="4"/>
        <v>42005</v>
      </c>
      <c r="D287" s="13" t="str">
        <f>IF(AND(fiche_bonification[[#This Row],[fiche_date_fin]]="",fiche_bonification[[#This Row],[bonification_date_fin]]=""),"",MIN(I287,L287))</f>
        <v/>
      </c>
      <c r="E287" s="13">
        <v>44561</v>
      </c>
      <c r="F287" s="13">
        <v>46022</v>
      </c>
      <c r="G287" s="12">
        <f>_xlfn.MAXIFS(fiche_version[index_version],fiche_version[code],fiche_bonification[[#This Row],[code_fiche]])</f>
        <v>14.1</v>
      </c>
      <c r="H287" s="13">
        <f>_xlfn.MINIFS(fiche_version[date_debut],fiche_version[code],fiche_bonification[[#This Row],[code_fiche]])</f>
        <v>42005</v>
      </c>
      <c r="I287" s="13" t="str" cm="1">
        <f t="array" ref="I287">INDEX(fiche_version[date_fin],MATCH(1,(fiche_version[index_version]=fiche_bonification[[#This Row],[fiche_version]]) * (fiche_version[code]=fiche_bonification[[#This Row],[code_fiche]]),0),1)</f>
        <v/>
      </c>
      <c r="J287" s="12">
        <f>_xlfn.MAXIFS(bonification_version[index_version],bonification_version[code],fiche_bonification[[#This Row],[code_bonification]])</f>
        <v>39.1</v>
      </c>
      <c r="K287" s="13">
        <f>_xlfn.MINIFS(bonification_version[date_debut],bonification_version[code],fiche_bonification[[#This Row],[code_bonification]])</f>
        <v>42005</v>
      </c>
      <c r="L287" s="12" t="str" cm="1">
        <f t="array" ref="L28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88" spans="1:12" x14ac:dyDescent="0.3">
      <c r="A288" s="12" t="s">
        <v>25</v>
      </c>
      <c r="B288" s="12" t="s">
        <v>577</v>
      </c>
      <c r="C288" s="13">
        <f t="shared" si="4"/>
        <v>42005</v>
      </c>
      <c r="D288" s="13" t="str">
        <f>IF(AND(fiche_bonification[[#This Row],[fiche_date_fin]]="",fiche_bonification[[#This Row],[bonification_date_fin]]=""),"",MIN(I288,L288))</f>
        <v/>
      </c>
      <c r="E288" s="13">
        <v>44561</v>
      </c>
      <c r="F288" s="13">
        <v>46022</v>
      </c>
      <c r="G288" s="12">
        <f>_xlfn.MAXIFS(fiche_version[index_version],fiche_version[code],fiche_bonification[[#This Row],[code_fiche]])</f>
        <v>14.1</v>
      </c>
      <c r="H288" s="13">
        <f>_xlfn.MINIFS(fiche_version[date_debut],fiche_version[code],fiche_bonification[[#This Row],[code_fiche]])</f>
        <v>42005</v>
      </c>
      <c r="I288" s="13" t="str" cm="1">
        <f t="array" ref="I288">INDEX(fiche_version[date_fin],MATCH(1,(fiche_version[index_version]=fiche_bonification[[#This Row],[fiche_version]]) * (fiche_version[code]=fiche_bonification[[#This Row],[code_fiche]]),0),1)</f>
        <v/>
      </c>
      <c r="J288" s="12">
        <f>_xlfn.MAXIFS(bonification_version[index_version],bonification_version[code],fiche_bonification[[#This Row],[code_bonification]])</f>
        <v>39.1</v>
      </c>
      <c r="K288" s="13">
        <f>_xlfn.MINIFS(bonification_version[date_debut],bonification_version[code],fiche_bonification[[#This Row],[code_bonification]])</f>
        <v>42005</v>
      </c>
      <c r="L288" s="12" t="str" cm="1">
        <f t="array" ref="L28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89" spans="1:12" x14ac:dyDescent="0.3">
      <c r="A289" s="12" t="s">
        <v>27</v>
      </c>
      <c r="B289" s="12" t="s">
        <v>577</v>
      </c>
      <c r="C289" s="13">
        <f t="shared" si="4"/>
        <v>42005</v>
      </c>
      <c r="D289" s="13" t="str">
        <f>IF(AND(fiche_bonification[[#This Row],[fiche_date_fin]]="",fiche_bonification[[#This Row],[bonification_date_fin]]=""),"",MIN(I289,L289))</f>
        <v/>
      </c>
      <c r="E289" s="13">
        <v>44561</v>
      </c>
      <c r="F289" s="13">
        <v>46022</v>
      </c>
      <c r="G289" s="12">
        <f>_xlfn.MAXIFS(fiche_version[index_version],fiche_version[code],fiche_bonification[[#This Row],[code_fiche]])</f>
        <v>14.1</v>
      </c>
      <c r="H289" s="13">
        <f>_xlfn.MINIFS(fiche_version[date_debut],fiche_version[code],fiche_bonification[[#This Row],[code_fiche]])</f>
        <v>42005</v>
      </c>
      <c r="I289" s="13" t="str" cm="1">
        <f t="array" ref="I289">INDEX(fiche_version[date_fin],MATCH(1,(fiche_version[index_version]=fiche_bonification[[#This Row],[fiche_version]]) * (fiche_version[code]=fiche_bonification[[#This Row],[code_fiche]]),0),1)</f>
        <v/>
      </c>
      <c r="J289" s="12">
        <f>_xlfn.MAXIFS(bonification_version[index_version],bonification_version[code],fiche_bonification[[#This Row],[code_bonification]])</f>
        <v>39.1</v>
      </c>
      <c r="K289" s="13">
        <f>_xlfn.MINIFS(bonification_version[date_debut],bonification_version[code],fiche_bonification[[#This Row],[code_bonification]])</f>
        <v>42005</v>
      </c>
      <c r="L289" s="12" t="str" cm="1">
        <f t="array" ref="L28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90" spans="1:12" x14ac:dyDescent="0.3">
      <c r="A290" s="12" t="s">
        <v>28</v>
      </c>
      <c r="B290" s="12" t="s">
        <v>577</v>
      </c>
      <c r="C290" s="13">
        <f t="shared" si="4"/>
        <v>43453</v>
      </c>
      <c r="D290" s="13" t="str">
        <f>IF(AND(fiche_bonification[[#This Row],[fiche_date_fin]]="",fiche_bonification[[#This Row],[bonification_date_fin]]=""),"",MIN(I290,L290))</f>
        <v/>
      </c>
      <c r="E290" s="13">
        <v>44561</v>
      </c>
      <c r="F290" s="13">
        <v>46022</v>
      </c>
      <c r="G290" s="12">
        <f>_xlfn.MAXIFS(fiche_version[index_version],fiche_version[code],fiche_bonification[[#This Row],[code_fiche]])</f>
        <v>28.1</v>
      </c>
      <c r="H290" s="13">
        <f>_xlfn.MINIFS(fiche_version[date_debut],fiche_version[code],fiche_bonification[[#This Row],[code_fiche]])</f>
        <v>43453</v>
      </c>
      <c r="I290" s="13" t="str" cm="1">
        <f t="array" ref="I290">INDEX(fiche_version[date_fin],MATCH(1,(fiche_version[index_version]=fiche_bonification[[#This Row],[fiche_version]]) * (fiche_version[code]=fiche_bonification[[#This Row],[code_fiche]]),0),1)</f>
        <v/>
      </c>
      <c r="J290" s="12">
        <f>_xlfn.MAXIFS(bonification_version[index_version],bonification_version[code],fiche_bonification[[#This Row],[code_bonification]])</f>
        <v>39.1</v>
      </c>
      <c r="K290" s="13">
        <f>_xlfn.MINIFS(bonification_version[date_debut],bonification_version[code],fiche_bonification[[#This Row],[code_bonification]])</f>
        <v>42005</v>
      </c>
      <c r="L290" s="12" t="str" cm="1">
        <f t="array" ref="L29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91" spans="1:12" x14ac:dyDescent="0.3">
      <c r="A291" s="12" t="s">
        <v>768</v>
      </c>
      <c r="B291" s="12" t="s">
        <v>577</v>
      </c>
      <c r="C291" s="13">
        <f t="shared" si="4"/>
        <v>43861</v>
      </c>
      <c r="D291" s="13" t="str">
        <f>IF(AND(fiche_bonification[[#This Row],[fiche_date_fin]]="",fiche_bonification[[#This Row],[bonification_date_fin]]=""),"",MIN(I291,L291))</f>
        <v/>
      </c>
      <c r="E291" s="13">
        <v>44561</v>
      </c>
      <c r="F291" s="13">
        <v>46022</v>
      </c>
      <c r="G291" s="12">
        <f>_xlfn.MAXIFS(fiche_version[index_version],fiche_version[code],fiche_bonification[[#This Row],[code_fiche]])</f>
        <v>32.1</v>
      </c>
      <c r="H291" s="13">
        <f>_xlfn.MINIFS(fiche_version[date_debut],fiche_version[code],fiche_bonification[[#This Row],[code_fiche]])</f>
        <v>43861</v>
      </c>
      <c r="I291" s="13" t="str" cm="1">
        <f t="array" ref="I291">INDEX(fiche_version[date_fin],MATCH(1,(fiche_version[index_version]=fiche_bonification[[#This Row],[fiche_version]]) * (fiche_version[code]=fiche_bonification[[#This Row],[code_fiche]]),0),1)</f>
        <v/>
      </c>
      <c r="J291" s="12">
        <f>_xlfn.MAXIFS(bonification_version[index_version],bonification_version[code],fiche_bonification[[#This Row],[code_bonification]])</f>
        <v>39.1</v>
      </c>
      <c r="K291" s="13">
        <f>_xlfn.MINIFS(bonification_version[date_debut],bonification_version[code],fiche_bonification[[#This Row],[code_bonification]])</f>
        <v>42005</v>
      </c>
      <c r="L291" s="12" t="str" cm="1">
        <f t="array" ref="L29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92" spans="1:12" x14ac:dyDescent="0.3">
      <c r="A292" s="12" t="s">
        <v>30</v>
      </c>
      <c r="B292" s="12" t="s">
        <v>577</v>
      </c>
      <c r="C292" s="13">
        <f t="shared" si="4"/>
        <v>44408</v>
      </c>
      <c r="D292" s="13" t="str">
        <f>IF(AND(fiche_bonification[[#This Row],[fiche_date_fin]]="",fiche_bonification[[#This Row],[bonification_date_fin]]=""),"",MIN(I292,L292))</f>
        <v/>
      </c>
      <c r="E292" s="13">
        <v>44561</v>
      </c>
      <c r="F292" s="13">
        <v>46022</v>
      </c>
      <c r="G292" s="12">
        <f>_xlfn.MAXIFS(fiche_version[index_version],fiche_version[code],fiche_bonification[[#This Row],[code_fiche]])</f>
        <v>38.1</v>
      </c>
      <c r="H292" s="13">
        <f>_xlfn.MINIFS(fiche_version[date_debut],fiche_version[code],fiche_bonification[[#This Row],[code_fiche]])</f>
        <v>44408</v>
      </c>
      <c r="I292" s="13" t="str" cm="1">
        <f t="array" ref="I292">INDEX(fiche_version[date_fin],MATCH(1,(fiche_version[index_version]=fiche_bonification[[#This Row],[fiche_version]]) * (fiche_version[code]=fiche_bonification[[#This Row],[code_fiche]]),0),1)</f>
        <v/>
      </c>
      <c r="J292" s="12">
        <f>_xlfn.MAXIFS(bonification_version[index_version],bonification_version[code],fiche_bonification[[#This Row],[code_bonification]])</f>
        <v>39.1</v>
      </c>
      <c r="K292" s="13">
        <f>_xlfn.MINIFS(bonification_version[date_debut],bonification_version[code],fiche_bonification[[#This Row],[code_bonification]])</f>
        <v>42005</v>
      </c>
      <c r="L292" s="12" t="str" cm="1">
        <f t="array" ref="L29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93" spans="1:12" x14ac:dyDescent="0.3">
      <c r="A293" s="12" t="s">
        <v>32</v>
      </c>
      <c r="B293" s="12" t="s">
        <v>577</v>
      </c>
      <c r="C293" s="13">
        <f t="shared" si="4"/>
        <v>44408</v>
      </c>
      <c r="D293" s="13">
        <f>IF(AND(fiche_bonification[[#This Row],[fiche_date_fin]]="",fiche_bonification[[#This Row],[bonification_date_fin]]=""),"",MIN(I293,L293))</f>
        <v>47118</v>
      </c>
      <c r="E293" s="13">
        <v>44561</v>
      </c>
      <c r="F293" s="13">
        <v>46022</v>
      </c>
      <c r="G293" s="12">
        <f>_xlfn.MAXIFS(fiche_version[index_version],fiche_version[code],fiche_bonification[[#This Row],[code_fiche]])</f>
        <v>58.2</v>
      </c>
      <c r="H293" s="13">
        <f>_xlfn.MINIFS(fiche_version[date_debut],fiche_version[code],fiche_bonification[[#This Row],[code_fiche]])</f>
        <v>44408</v>
      </c>
      <c r="I293" s="13" cm="1">
        <f t="array" ref="I293">INDEX(fiche_version[date_fin],MATCH(1,(fiche_version[index_version]=fiche_bonification[[#This Row],[fiche_version]]) * (fiche_version[code]=fiche_bonification[[#This Row],[code_fiche]]),0),1)</f>
        <v>47118</v>
      </c>
      <c r="J293" s="12">
        <f>_xlfn.MAXIFS(bonification_version[index_version],bonification_version[code],fiche_bonification[[#This Row],[code_bonification]])</f>
        <v>39.1</v>
      </c>
      <c r="K293" s="13">
        <f>_xlfn.MINIFS(bonification_version[date_debut],bonification_version[code],fiche_bonification[[#This Row],[code_bonification]])</f>
        <v>42005</v>
      </c>
      <c r="L293" s="12" t="str" cm="1">
        <f t="array" ref="L29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94" spans="1:12" x14ac:dyDescent="0.3">
      <c r="A294" s="12" t="s">
        <v>34</v>
      </c>
      <c r="B294" s="12" t="s">
        <v>577</v>
      </c>
      <c r="C294" s="13">
        <f t="shared" si="4"/>
        <v>44408</v>
      </c>
      <c r="D294" s="13">
        <f>IF(AND(fiche_bonification[[#This Row],[fiche_date_fin]]="",fiche_bonification[[#This Row],[bonification_date_fin]]=""),"",MIN(I294,L294))</f>
        <v>47118</v>
      </c>
      <c r="E294" s="13">
        <v>44561</v>
      </c>
      <c r="F294" s="13">
        <v>46022</v>
      </c>
      <c r="G294" s="12">
        <f>_xlfn.MAXIFS(fiche_version[index_version],fiche_version[code],fiche_bonification[[#This Row],[code_fiche]])</f>
        <v>58.2</v>
      </c>
      <c r="H294" s="13">
        <f>_xlfn.MINIFS(fiche_version[date_debut],fiche_version[code],fiche_bonification[[#This Row],[code_fiche]])</f>
        <v>44408</v>
      </c>
      <c r="I294" s="13" cm="1">
        <f t="array" ref="I294">INDEX(fiche_version[date_fin],MATCH(1,(fiche_version[index_version]=fiche_bonification[[#This Row],[fiche_version]]) * (fiche_version[code]=fiche_bonification[[#This Row],[code_fiche]]),0),1)</f>
        <v>47118</v>
      </c>
      <c r="J294" s="12">
        <f>_xlfn.MAXIFS(bonification_version[index_version],bonification_version[code],fiche_bonification[[#This Row],[code_bonification]])</f>
        <v>39.1</v>
      </c>
      <c r="K294" s="13">
        <f>_xlfn.MINIFS(bonification_version[date_debut],bonification_version[code],fiche_bonification[[#This Row],[code_bonification]])</f>
        <v>42005</v>
      </c>
      <c r="L294" s="12" t="str" cm="1">
        <f t="array" ref="L29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95" spans="1:12" x14ac:dyDescent="0.3">
      <c r="A295" s="12" t="s">
        <v>35</v>
      </c>
      <c r="B295" s="12" t="s">
        <v>577</v>
      </c>
      <c r="C295" s="13">
        <f t="shared" si="4"/>
        <v>44408</v>
      </c>
      <c r="D295" s="13" t="str">
        <f>IF(AND(fiche_bonification[[#This Row],[fiche_date_fin]]="",fiche_bonification[[#This Row],[bonification_date_fin]]=""),"",MIN(I295,L295))</f>
        <v/>
      </c>
      <c r="E295" s="13">
        <v>44561</v>
      </c>
      <c r="F295" s="13">
        <v>46022</v>
      </c>
      <c r="G295" s="12">
        <f>_xlfn.MAXIFS(fiche_version[index_version],fiche_version[code],fiche_bonification[[#This Row],[code_fiche]])</f>
        <v>38.1</v>
      </c>
      <c r="H295" s="13">
        <f>_xlfn.MINIFS(fiche_version[date_debut],fiche_version[code],fiche_bonification[[#This Row],[code_fiche]])</f>
        <v>44408</v>
      </c>
      <c r="I295" s="13" t="str" cm="1">
        <f t="array" ref="I295">INDEX(fiche_version[date_fin],MATCH(1,(fiche_version[index_version]=fiche_bonification[[#This Row],[fiche_version]]) * (fiche_version[code]=fiche_bonification[[#This Row],[code_fiche]]),0),1)</f>
        <v/>
      </c>
      <c r="J295" s="12">
        <f>_xlfn.MAXIFS(bonification_version[index_version],bonification_version[code],fiche_bonification[[#This Row],[code_bonification]])</f>
        <v>39.1</v>
      </c>
      <c r="K295" s="13">
        <f>_xlfn.MINIFS(bonification_version[date_debut],bonification_version[code],fiche_bonification[[#This Row],[code_bonification]])</f>
        <v>42005</v>
      </c>
      <c r="L295" s="12" t="str" cm="1">
        <f t="array" ref="L29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96" spans="1:12" x14ac:dyDescent="0.3">
      <c r="A296" s="12" t="s">
        <v>36</v>
      </c>
      <c r="B296" s="12" t="s">
        <v>577</v>
      </c>
      <c r="C296" s="13">
        <f t="shared" si="4"/>
        <v>42373</v>
      </c>
      <c r="D296" s="13" t="str">
        <f>IF(AND(fiche_bonification[[#This Row],[fiche_date_fin]]="",fiche_bonification[[#This Row],[bonification_date_fin]]=""),"",MIN(I296,L296))</f>
        <v/>
      </c>
      <c r="E296" s="13">
        <v>44561</v>
      </c>
      <c r="F296" s="13">
        <v>46022</v>
      </c>
      <c r="G296" s="12">
        <f>_xlfn.MAXIFS(fiche_version[index_version],fiche_version[code],fiche_bonification[[#This Row],[code_fiche]])</f>
        <v>40.200000000000003</v>
      </c>
      <c r="H296" s="13">
        <f>_xlfn.MINIFS(fiche_version[date_debut],fiche_version[code],fiche_bonification[[#This Row],[code_fiche]])</f>
        <v>42373</v>
      </c>
      <c r="I296" s="13" t="str" cm="1">
        <f t="array" ref="I296">INDEX(fiche_version[date_fin],MATCH(1,(fiche_version[index_version]=fiche_bonification[[#This Row],[fiche_version]]) * (fiche_version[code]=fiche_bonification[[#This Row],[code_fiche]]),0),1)</f>
        <v/>
      </c>
      <c r="J296" s="12">
        <f>_xlfn.MAXIFS(bonification_version[index_version],bonification_version[code],fiche_bonification[[#This Row],[code_bonification]])</f>
        <v>39.1</v>
      </c>
      <c r="K296" s="13">
        <f>_xlfn.MINIFS(bonification_version[date_debut],bonification_version[code],fiche_bonification[[#This Row],[code_bonification]])</f>
        <v>42005</v>
      </c>
      <c r="L296" s="12" t="str" cm="1">
        <f t="array" ref="L29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97" spans="1:12" x14ac:dyDescent="0.3">
      <c r="A297" s="12" t="s">
        <v>37</v>
      </c>
      <c r="B297" s="12" t="s">
        <v>577</v>
      </c>
      <c r="C297" s="13">
        <f t="shared" si="4"/>
        <v>42005</v>
      </c>
      <c r="D297" s="13" t="str">
        <f>IF(AND(fiche_bonification[[#This Row],[fiche_date_fin]]="",fiche_bonification[[#This Row],[bonification_date_fin]]=""),"",MIN(I297,L297))</f>
        <v/>
      </c>
      <c r="E297" s="13">
        <v>44561</v>
      </c>
      <c r="F297" s="13">
        <v>46022</v>
      </c>
      <c r="G297" s="12">
        <f>_xlfn.MAXIFS(fiche_version[index_version],fiche_version[code],fiche_bonification[[#This Row],[code_fiche]])</f>
        <v>14.1</v>
      </c>
      <c r="H297" s="13">
        <f>_xlfn.MINIFS(fiche_version[date_debut],fiche_version[code],fiche_bonification[[#This Row],[code_fiche]])</f>
        <v>42005</v>
      </c>
      <c r="I297" s="13" t="str" cm="1">
        <f t="array" ref="I297">INDEX(fiche_version[date_fin],MATCH(1,(fiche_version[index_version]=fiche_bonification[[#This Row],[fiche_version]]) * (fiche_version[code]=fiche_bonification[[#This Row],[code_fiche]]),0),1)</f>
        <v/>
      </c>
      <c r="J297" s="12">
        <f>_xlfn.MAXIFS(bonification_version[index_version],bonification_version[code],fiche_bonification[[#This Row],[code_bonification]])</f>
        <v>39.1</v>
      </c>
      <c r="K297" s="13">
        <f>_xlfn.MINIFS(bonification_version[date_debut],bonification_version[code],fiche_bonification[[#This Row],[code_bonification]])</f>
        <v>42005</v>
      </c>
      <c r="L297" s="12" t="str" cm="1">
        <f t="array" ref="L29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98" spans="1:12" x14ac:dyDescent="0.3">
      <c r="A298" s="12" t="s">
        <v>39</v>
      </c>
      <c r="B298" s="12" t="s">
        <v>577</v>
      </c>
      <c r="C298" s="13">
        <f t="shared" si="4"/>
        <v>42005</v>
      </c>
      <c r="D298" s="13" t="str">
        <f>IF(AND(fiche_bonification[[#This Row],[fiche_date_fin]]="",fiche_bonification[[#This Row],[bonification_date_fin]]=""),"",MIN(I298,L298))</f>
        <v/>
      </c>
      <c r="E298" s="13">
        <v>44561</v>
      </c>
      <c r="F298" s="13">
        <v>46022</v>
      </c>
      <c r="G298" s="12">
        <f>_xlfn.MAXIFS(fiche_version[index_version],fiche_version[code],fiche_bonification[[#This Row],[code_fiche]])</f>
        <v>14.1</v>
      </c>
      <c r="H298" s="13">
        <f>_xlfn.MINIFS(fiche_version[date_debut],fiche_version[code],fiche_bonification[[#This Row],[code_fiche]])</f>
        <v>42005</v>
      </c>
      <c r="I298" s="13" t="str" cm="1">
        <f t="array" ref="I298">INDEX(fiche_version[date_fin],MATCH(1,(fiche_version[index_version]=fiche_bonification[[#This Row],[fiche_version]]) * (fiche_version[code]=fiche_bonification[[#This Row],[code_fiche]]),0),1)</f>
        <v/>
      </c>
      <c r="J298" s="12">
        <f>_xlfn.MAXIFS(bonification_version[index_version],bonification_version[code],fiche_bonification[[#This Row],[code_bonification]])</f>
        <v>39.1</v>
      </c>
      <c r="K298" s="13">
        <f>_xlfn.MINIFS(bonification_version[date_debut],bonification_version[code],fiche_bonification[[#This Row],[code_bonification]])</f>
        <v>42005</v>
      </c>
      <c r="L298" s="12" t="str" cm="1">
        <f t="array" ref="L29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299" spans="1:12" x14ac:dyDescent="0.3">
      <c r="A299" s="12" t="s">
        <v>41</v>
      </c>
      <c r="B299" s="12" t="s">
        <v>577</v>
      </c>
      <c r="C299" s="13">
        <f t="shared" si="4"/>
        <v>42005</v>
      </c>
      <c r="D299" s="13" t="str">
        <f>IF(AND(fiche_bonification[[#This Row],[fiche_date_fin]]="",fiche_bonification[[#This Row],[bonification_date_fin]]=""),"",MIN(I299,L299))</f>
        <v/>
      </c>
      <c r="E299" s="13">
        <v>44561</v>
      </c>
      <c r="F299" s="13">
        <v>46022</v>
      </c>
      <c r="G299" s="12">
        <f>_xlfn.MAXIFS(fiche_version[index_version],fiche_version[code],fiche_bonification[[#This Row],[code_fiche]])</f>
        <v>15.1</v>
      </c>
      <c r="H299" s="13">
        <f>_xlfn.MINIFS(fiche_version[date_debut],fiche_version[code],fiche_bonification[[#This Row],[code_fiche]])</f>
        <v>42005</v>
      </c>
      <c r="I299" s="13" t="str" cm="1">
        <f t="array" ref="I299">INDEX(fiche_version[date_fin],MATCH(1,(fiche_version[index_version]=fiche_bonification[[#This Row],[fiche_version]]) * (fiche_version[code]=fiche_bonification[[#This Row],[code_fiche]]),0),1)</f>
        <v/>
      </c>
      <c r="J299" s="12">
        <f>_xlfn.MAXIFS(bonification_version[index_version],bonification_version[code],fiche_bonification[[#This Row],[code_bonification]])</f>
        <v>39.1</v>
      </c>
      <c r="K299" s="13">
        <f>_xlfn.MINIFS(bonification_version[date_debut],bonification_version[code],fiche_bonification[[#This Row],[code_bonification]])</f>
        <v>42005</v>
      </c>
      <c r="L299" s="12" t="str" cm="1">
        <f t="array" ref="L29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00" spans="1:12" x14ac:dyDescent="0.3">
      <c r="A300" s="12" t="s">
        <v>42</v>
      </c>
      <c r="B300" s="12" t="s">
        <v>577</v>
      </c>
      <c r="C300" s="13">
        <f t="shared" si="4"/>
        <v>42005</v>
      </c>
      <c r="D300" s="13" t="str">
        <f>IF(AND(fiche_bonification[[#This Row],[fiche_date_fin]]="",fiche_bonification[[#This Row],[bonification_date_fin]]=""),"",MIN(I300,L300))</f>
        <v/>
      </c>
      <c r="E300" s="13">
        <v>44561</v>
      </c>
      <c r="F300" s="13">
        <v>46022</v>
      </c>
      <c r="G300" s="12">
        <f>_xlfn.MAXIFS(fiche_version[index_version],fiche_version[code],fiche_bonification[[#This Row],[code_fiche]])</f>
        <v>35.299999999999997</v>
      </c>
      <c r="H300" s="13">
        <f>_xlfn.MINIFS(fiche_version[date_debut],fiche_version[code],fiche_bonification[[#This Row],[code_fiche]])</f>
        <v>42005</v>
      </c>
      <c r="I300" s="13" t="str" cm="1">
        <f t="array" ref="I300">INDEX(fiche_version[date_fin],MATCH(1,(fiche_version[index_version]=fiche_bonification[[#This Row],[fiche_version]]) * (fiche_version[code]=fiche_bonification[[#This Row],[code_fiche]]),0),1)</f>
        <v/>
      </c>
      <c r="J300" s="12">
        <f>_xlfn.MAXIFS(bonification_version[index_version],bonification_version[code],fiche_bonification[[#This Row],[code_bonification]])</f>
        <v>39.1</v>
      </c>
      <c r="K300" s="13">
        <f>_xlfn.MINIFS(bonification_version[date_debut],bonification_version[code],fiche_bonification[[#This Row],[code_bonification]])</f>
        <v>42005</v>
      </c>
      <c r="L300" s="12" t="str" cm="1">
        <f t="array" ref="L30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01" spans="1:12" x14ac:dyDescent="0.3">
      <c r="A301" s="12" t="s">
        <v>44</v>
      </c>
      <c r="B301" s="12" t="s">
        <v>577</v>
      </c>
      <c r="C301" s="13">
        <f t="shared" si="4"/>
        <v>42005</v>
      </c>
      <c r="D301" s="13" t="str">
        <f>IF(AND(fiche_bonification[[#This Row],[fiche_date_fin]]="",fiche_bonification[[#This Row],[bonification_date_fin]]=""),"",MIN(I301,L301))</f>
        <v/>
      </c>
      <c r="E301" s="13">
        <v>44561</v>
      </c>
      <c r="F301" s="13">
        <v>46022</v>
      </c>
      <c r="G301" s="12">
        <f>_xlfn.MAXIFS(fiche_version[index_version],fiche_version[code],fiche_bonification[[#This Row],[code_fiche]])</f>
        <v>16.100000000000001</v>
      </c>
      <c r="H301" s="13">
        <f>_xlfn.MINIFS(fiche_version[date_debut],fiche_version[code],fiche_bonification[[#This Row],[code_fiche]])</f>
        <v>42005</v>
      </c>
      <c r="I301" s="13" t="str" cm="1">
        <f t="array" ref="I301">INDEX(fiche_version[date_fin],MATCH(1,(fiche_version[index_version]=fiche_bonification[[#This Row],[fiche_version]]) * (fiche_version[code]=fiche_bonification[[#This Row],[code_fiche]]),0),1)</f>
        <v/>
      </c>
      <c r="J301" s="12">
        <f>_xlfn.MAXIFS(bonification_version[index_version],bonification_version[code],fiche_bonification[[#This Row],[code_bonification]])</f>
        <v>39.1</v>
      </c>
      <c r="K301" s="13">
        <f>_xlfn.MINIFS(bonification_version[date_debut],bonification_version[code],fiche_bonification[[#This Row],[code_bonification]])</f>
        <v>42005</v>
      </c>
      <c r="L301" s="12" t="str" cm="1">
        <f t="array" ref="L30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02" spans="1:12" x14ac:dyDescent="0.3">
      <c r="A302" s="12" t="s">
        <v>46</v>
      </c>
      <c r="B302" s="12" t="s">
        <v>577</v>
      </c>
      <c r="C302" s="13">
        <f t="shared" si="4"/>
        <v>42005</v>
      </c>
      <c r="D302" s="13" t="str">
        <f>IF(AND(fiche_bonification[[#This Row],[fiche_date_fin]]="",fiche_bonification[[#This Row],[bonification_date_fin]]=""),"",MIN(I302,L302))</f>
        <v/>
      </c>
      <c r="E302" s="13">
        <v>44561</v>
      </c>
      <c r="F302" s="13">
        <v>46022</v>
      </c>
      <c r="G302" s="12">
        <f>_xlfn.MAXIFS(fiche_version[index_version],fiche_version[code],fiche_bonification[[#This Row],[code_fiche]])</f>
        <v>35.200000000000003</v>
      </c>
      <c r="H302" s="13">
        <f>_xlfn.MINIFS(fiche_version[date_debut],fiche_version[code],fiche_bonification[[#This Row],[code_fiche]])</f>
        <v>42005</v>
      </c>
      <c r="I302" s="13" t="str" cm="1">
        <f t="array" ref="I302">INDEX(fiche_version[date_fin],MATCH(1,(fiche_version[index_version]=fiche_bonification[[#This Row],[fiche_version]]) * (fiche_version[code]=fiche_bonification[[#This Row],[code_fiche]]),0),1)</f>
        <v/>
      </c>
      <c r="J302" s="12">
        <f>_xlfn.MAXIFS(bonification_version[index_version],bonification_version[code],fiche_bonification[[#This Row],[code_bonification]])</f>
        <v>39.1</v>
      </c>
      <c r="K302" s="13">
        <f>_xlfn.MINIFS(bonification_version[date_debut],bonification_version[code],fiche_bonification[[#This Row],[code_bonification]])</f>
        <v>42005</v>
      </c>
      <c r="L302" s="12" t="str" cm="1">
        <f t="array" ref="L30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03" spans="1:12" x14ac:dyDescent="0.3">
      <c r="A303" s="12" t="s">
        <v>47</v>
      </c>
      <c r="B303" s="12" t="s">
        <v>577</v>
      </c>
      <c r="C303" s="13">
        <f t="shared" si="4"/>
        <v>42005</v>
      </c>
      <c r="D303" s="13">
        <f>IF(AND(fiche_bonification[[#This Row],[fiche_date_fin]]="",fiche_bonification[[#This Row],[bonification_date_fin]]=""),"",MIN(I303,L303))</f>
        <v>46934</v>
      </c>
      <c r="E303" s="13">
        <v>44561</v>
      </c>
      <c r="F303" s="13">
        <v>46022</v>
      </c>
      <c r="G303" s="12">
        <f>_xlfn.MAXIFS(fiche_version[index_version],fiche_version[code],fiche_bonification[[#This Row],[code_fiche]])</f>
        <v>54.2</v>
      </c>
      <c r="H303" s="13">
        <f>_xlfn.MINIFS(fiche_version[date_debut],fiche_version[code],fiche_bonification[[#This Row],[code_fiche]])</f>
        <v>42005</v>
      </c>
      <c r="I303" s="13" cm="1">
        <f t="array" ref="I303">INDEX(fiche_version[date_fin],MATCH(1,(fiche_version[index_version]=fiche_bonification[[#This Row],[fiche_version]]) * (fiche_version[code]=fiche_bonification[[#This Row],[code_fiche]]),0),1)</f>
        <v>46934</v>
      </c>
      <c r="J303" s="12">
        <f>_xlfn.MAXIFS(bonification_version[index_version],bonification_version[code],fiche_bonification[[#This Row],[code_bonification]])</f>
        <v>39.1</v>
      </c>
      <c r="K303" s="13">
        <f>_xlfn.MINIFS(bonification_version[date_debut],bonification_version[code],fiche_bonification[[#This Row],[code_bonification]])</f>
        <v>42005</v>
      </c>
      <c r="L303" s="12" t="str" cm="1">
        <f t="array" ref="L30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04" spans="1:12" x14ac:dyDescent="0.3">
      <c r="A304" s="12" t="s">
        <v>49</v>
      </c>
      <c r="B304" s="12" t="s">
        <v>577</v>
      </c>
      <c r="C304" s="13">
        <f t="shared" si="4"/>
        <v>42005</v>
      </c>
      <c r="D304" s="13">
        <f>IF(AND(fiche_bonification[[#This Row],[fiche_date_fin]]="",fiche_bonification[[#This Row],[bonification_date_fin]]=""),"",MIN(I304,L304))</f>
        <v>46934</v>
      </c>
      <c r="E304" s="13">
        <v>44561</v>
      </c>
      <c r="F304" s="13">
        <v>46022</v>
      </c>
      <c r="G304" s="12">
        <f>_xlfn.MAXIFS(fiche_version[index_version],fiche_version[code],fiche_bonification[[#This Row],[code_fiche]])</f>
        <v>54.3</v>
      </c>
      <c r="H304" s="13">
        <f>_xlfn.MINIFS(fiche_version[date_debut],fiche_version[code],fiche_bonification[[#This Row],[code_fiche]])</f>
        <v>42005</v>
      </c>
      <c r="I304" s="13" cm="1">
        <f t="array" ref="I304">INDEX(fiche_version[date_fin],MATCH(1,(fiche_version[index_version]=fiche_bonification[[#This Row],[fiche_version]]) * (fiche_version[code]=fiche_bonification[[#This Row],[code_fiche]]),0),1)</f>
        <v>46934</v>
      </c>
      <c r="J304" s="12">
        <f>_xlfn.MAXIFS(bonification_version[index_version],bonification_version[code],fiche_bonification[[#This Row],[code_bonification]])</f>
        <v>39.1</v>
      </c>
      <c r="K304" s="13">
        <f>_xlfn.MINIFS(bonification_version[date_debut],bonification_version[code],fiche_bonification[[#This Row],[code_bonification]])</f>
        <v>42005</v>
      </c>
      <c r="L304" s="12" t="str" cm="1">
        <f t="array" ref="L30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05" spans="1:12" x14ac:dyDescent="0.3">
      <c r="A305" s="12" t="s">
        <v>50</v>
      </c>
      <c r="B305" s="12" t="s">
        <v>577</v>
      </c>
      <c r="C305" s="13">
        <f t="shared" si="4"/>
        <v>42005</v>
      </c>
      <c r="D305" s="13" t="str">
        <f>IF(AND(fiche_bonification[[#This Row],[fiche_date_fin]]="",fiche_bonification[[#This Row],[bonification_date_fin]]=""),"",MIN(I305,L305))</f>
        <v/>
      </c>
      <c r="E305" s="13">
        <v>44561</v>
      </c>
      <c r="F305" s="13">
        <v>46022</v>
      </c>
      <c r="G305" s="12">
        <f>_xlfn.MAXIFS(fiche_version[index_version],fiche_version[code],fiche_bonification[[#This Row],[code_fiche]])</f>
        <v>14.1</v>
      </c>
      <c r="H305" s="13">
        <f>_xlfn.MINIFS(fiche_version[date_debut],fiche_version[code],fiche_bonification[[#This Row],[code_fiche]])</f>
        <v>42005</v>
      </c>
      <c r="I305" s="13" t="str" cm="1">
        <f t="array" ref="I305">INDEX(fiche_version[date_fin],MATCH(1,(fiche_version[index_version]=fiche_bonification[[#This Row],[fiche_version]]) * (fiche_version[code]=fiche_bonification[[#This Row],[code_fiche]]),0),1)</f>
        <v/>
      </c>
      <c r="J305" s="12">
        <f>_xlfn.MAXIFS(bonification_version[index_version],bonification_version[code],fiche_bonification[[#This Row],[code_bonification]])</f>
        <v>39.1</v>
      </c>
      <c r="K305" s="13">
        <f>_xlfn.MINIFS(bonification_version[date_debut],bonification_version[code],fiche_bonification[[#This Row],[code_bonification]])</f>
        <v>42005</v>
      </c>
      <c r="L305" s="12" t="str" cm="1">
        <f t="array" ref="L30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06" spans="1:12" x14ac:dyDescent="0.3">
      <c r="A306" s="12" t="s">
        <v>51</v>
      </c>
      <c r="B306" s="12" t="s">
        <v>577</v>
      </c>
      <c r="C306" s="13">
        <f t="shared" si="4"/>
        <v>42005</v>
      </c>
      <c r="D306" s="13">
        <f>IF(AND(fiche_bonification[[#This Row],[fiche_date_fin]]="",fiche_bonification[[#This Row],[bonification_date_fin]]=""),"",MIN(I306,L306))</f>
        <v>43921</v>
      </c>
      <c r="E306" s="13">
        <v>44561</v>
      </c>
      <c r="F306" s="13">
        <v>46022</v>
      </c>
      <c r="G306" s="12">
        <f>_xlfn.MAXIFS(fiche_version[index_version],fiche_version[code],fiche_bonification[[#This Row],[code_fiche]])</f>
        <v>17.100000000000001</v>
      </c>
      <c r="H306" s="13">
        <f>_xlfn.MINIFS(fiche_version[date_debut],fiche_version[code],fiche_bonification[[#This Row],[code_fiche]])</f>
        <v>42005</v>
      </c>
      <c r="I306" s="13" cm="1">
        <f t="array" ref="I306">INDEX(fiche_version[date_fin],MATCH(1,(fiche_version[index_version]=fiche_bonification[[#This Row],[fiche_version]]) * (fiche_version[code]=fiche_bonification[[#This Row],[code_fiche]]),0),1)</f>
        <v>43921</v>
      </c>
      <c r="J306" s="12">
        <f>_xlfn.MAXIFS(bonification_version[index_version],bonification_version[code],fiche_bonification[[#This Row],[code_bonification]])</f>
        <v>39.1</v>
      </c>
      <c r="K306" s="13">
        <f>_xlfn.MINIFS(bonification_version[date_debut],bonification_version[code],fiche_bonification[[#This Row],[code_bonification]])</f>
        <v>42005</v>
      </c>
      <c r="L306" s="12" t="str" cm="1">
        <f t="array" ref="L30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07" spans="1:12" x14ac:dyDescent="0.3">
      <c r="A307" s="12" t="s">
        <v>53</v>
      </c>
      <c r="B307" s="12" t="s">
        <v>577</v>
      </c>
      <c r="C307" s="13">
        <f t="shared" si="4"/>
        <v>42005</v>
      </c>
      <c r="D307" s="13" t="str">
        <f>IF(AND(fiche_bonification[[#This Row],[fiche_date_fin]]="",fiche_bonification[[#This Row],[bonification_date_fin]]=""),"",MIN(I307,L307))</f>
        <v/>
      </c>
      <c r="E307" s="13">
        <v>44561</v>
      </c>
      <c r="F307" s="13">
        <v>46022</v>
      </c>
      <c r="G307" s="12">
        <f>_xlfn.MAXIFS(fiche_version[index_version],fiche_version[code],fiche_bonification[[#This Row],[code_fiche]])</f>
        <v>14.1</v>
      </c>
      <c r="H307" s="13">
        <f>_xlfn.MINIFS(fiche_version[date_debut],fiche_version[code],fiche_bonification[[#This Row],[code_fiche]])</f>
        <v>42005</v>
      </c>
      <c r="I307" s="13" t="str" cm="1">
        <f t="array" ref="I307">INDEX(fiche_version[date_fin],MATCH(1,(fiche_version[index_version]=fiche_bonification[[#This Row],[fiche_version]]) * (fiche_version[code]=fiche_bonification[[#This Row],[code_fiche]]),0),1)</f>
        <v/>
      </c>
      <c r="J307" s="12">
        <f>_xlfn.MAXIFS(bonification_version[index_version],bonification_version[code],fiche_bonification[[#This Row],[code_bonification]])</f>
        <v>39.1</v>
      </c>
      <c r="K307" s="13">
        <f>_xlfn.MINIFS(bonification_version[date_debut],bonification_version[code],fiche_bonification[[#This Row],[code_bonification]])</f>
        <v>42005</v>
      </c>
      <c r="L307" s="12" t="str" cm="1">
        <f t="array" ref="L30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08" spans="1:12" x14ac:dyDescent="0.3">
      <c r="A308" s="12" t="s">
        <v>55</v>
      </c>
      <c r="B308" s="12" t="s">
        <v>577</v>
      </c>
      <c r="C308" s="13">
        <f t="shared" si="4"/>
        <v>42005</v>
      </c>
      <c r="D308" s="13" t="str">
        <f>IF(AND(fiche_bonification[[#This Row],[fiche_date_fin]]="",fiche_bonification[[#This Row],[bonification_date_fin]]=""),"",MIN(I308,L308))</f>
        <v/>
      </c>
      <c r="E308" s="13">
        <v>44561</v>
      </c>
      <c r="F308" s="13">
        <v>46022</v>
      </c>
      <c r="G308" s="12">
        <f>_xlfn.MAXIFS(fiche_version[index_version],fiche_version[code],fiche_bonification[[#This Row],[code_fiche]])</f>
        <v>14.1</v>
      </c>
      <c r="H308" s="13">
        <f>_xlfn.MINIFS(fiche_version[date_debut],fiche_version[code],fiche_bonification[[#This Row],[code_fiche]])</f>
        <v>42005</v>
      </c>
      <c r="I308" s="13" t="str" cm="1">
        <f t="array" ref="I308">INDEX(fiche_version[date_fin],MATCH(1,(fiche_version[index_version]=fiche_bonification[[#This Row],[fiche_version]]) * (fiche_version[code]=fiche_bonification[[#This Row],[code_fiche]]),0),1)</f>
        <v/>
      </c>
      <c r="J308" s="12">
        <f>_xlfn.MAXIFS(bonification_version[index_version],bonification_version[code],fiche_bonification[[#This Row],[code_bonification]])</f>
        <v>39.1</v>
      </c>
      <c r="K308" s="13">
        <f>_xlfn.MINIFS(bonification_version[date_debut],bonification_version[code],fiche_bonification[[#This Row],[code_bonification]])</f>
        <v>42005</v>
      </c>
      <c r="L308" s="12" t="str" cm="1">
        <f t="array" ref="L30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09" spans="1:12" x14ac:dyDescent="0.3">
      <c r="A309" s="12" t="s">
        <v>57</v>
      </c>
      <c r="B309" s="12" t="s">
        <v>577</v>
      </c>
      <c r="C309" s="13">
        <f t="shared" si="4"/>
        <v>43453</v>
      </c>
      <c r="D309" s="13" t="str">
        <f>IF(AND(fiche_bonification[[#This Row],[fiche_date_fin]]="",fiche_bonification[[#This Row],[bonification_date_fin]]=""),"",MIN(I309,L309))</f>
        <v/>
      </c>
      <c r="E309" s="13">
        <v>44561</v>
      </c>
      <c r="F309" s="13">
        <v>46022</v>
      </c>
      <c r="G309" s="12">
        <f>_xlfn.MAXIFS(fiche_version[index_version],fiche_version[code],fiche_bonification[[#This Row],[code_fiche]])</f>
        <v>28.1</v>
      </c>
      <c r="H309" s="13">
        <f>_xlfn.MINIFS(fiche_version[date_debut],fiche_version[code],fiche_bonification[[#This Row],[code_fiche]])</f>
        <v>43453</v>
      </c>
      <c r="I309" s="13" t="str" cm="1">
        <f t="array" ref="I309">INDEX(fiche_version[date_fin],MATCH(1,(fiche_version[index_version]=fiche_bonification[[#This Row],[fiche_version]]) * (fiche_version[code]=fiche_bonification[[#This Row],[code_fiche]]),0),1)</f>
        <v/>
      </c>
      <c r="J309" s="12">
        <f>_xlfn.MAXIFS(bonification_version[index_version],bonification_version[code],fiche_bonification[[#This Row],[code_bonification]])</f>
        <v>39.1</v>
      </c>
      <c r="K309" s="13">
        <f>_xlfn.MINIFS(bonification_version[date_debut],bonification_version[code],fiche_bonification[[#This Row],[code_bonification]])</f>
        <v>42005</v>
      </c>
      <c r="L309" s="12" t="str" cm="1">
        <f t="array" ref="L30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10" spans="1:12" x14ac:dyDescent="0.3">
      <c r="A310" s="12" t="s">
        <v>58</v>
      </c>
      <c r="B310" s="12" t="s">
        <v>577</v>
      </c>
      <c r="C310" s="13">
        <f t="shared" si="4"/>
        <v>42005</v>
      </c>
      <c r="D310" s="13" t="str">
        <f>IF(AND(fiche_bonification[[#This Row],[fiche_date_fin]]="",fiche_bonification[[#This Row],[bonification_date_fin]]=""),"",MIN(I310,L310))</f>
        <v/>
      </c>
      <c r="E310" s="13">
        <v>44561</v>
      </c>
      <c r="F310" s="13">
        <v>46022</v>
      </c>
      <c r="G310" s="12">
        <f>_xlfn.MAXIFS(fiche_version[index_version],fiche_version[code],fiche_bonification[[#This Row],[code_fiche]])</f>
        <v>24.2</v>
      </c>
      <c r="H310" s="13">
        <f>_xlfn.MINIFS(fiche_version[date_debut],fiche_version[code],fiche_bonification[[#This Row],[code_fiche]])</f>
        <v>42005</v>
      </c>
      <c r="I310" s="13" t="str" cm="1">
        <f t="array" ref="I310">INDEX(fiche_version[date_fin],MATCH(1,(fiche_version[index_version]=fiche_bonification[[#This Row],[fiche_version]]) * (fiche_version[code]=fiche_bonification[[#This Row],[code_fiche]]),0),1)</f>
        <v/>
      </c>
      <c r="J310" s="12">
        <f>_xlfn.MAXIFS(bonification_version[index_version],bonification_version[code],fiche_bonification[[#This Row],[code_bonification]])</f>
        <v>39.1</v>
      </c>
      <c r="K310" s="13">
        <f>_xlfn.MINIFS(bonification_version[date_debut],bonification_version[code],fiche_bonification[[#This Row],[code_bonification]])</f>
        <v>42005</v>
      </c>
      <c r="L310" s="12" t="str" cm="1">
        <f t="array" ref="L31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11" spans="1:12" x14ac:dyDescent="0.3">
      <c r="A311" s="12" t="s">
        <v>59</v>
      </c>
      <c r="B311" s="12" t="s">
        <v>577</v>
      </c>
      <c r="C311" s="13">
        <f t="shared" si="4"/>
        <v>42005</v>
      </c>
      <c r="D311" s="13" t="str">
        <f>IF(AND(fiche_bonification[[#This Row],[fiche_date_fin]]="",fiche_bonification[[#This Row],[bonification_date_fin]]=""),"",MIN(I311,L311))</f>
        <v/>
      </c>
      <c r="E311" s="13">
        <v>44561</v>
      </c>
      <c r="F311" s="13">
        <v>46022</v>
      </c>
      <c r="G311" s="12">
        <f>_xlfn.MAXIFS(fiche_version[index_version],fiche_version[code],fiche_bonification[[#This Row],[code_fiche]])</f>
        <v>22.2</v>
      </c>
      <c r="H311" s="13">
        <f>_xlfn.MINIFS(fiche_version[date_debut],fiche_version[code],fiche_bonification[[#This Row],[code_fiche]])</f>
        <v>42005</v>
      </c>
      <c r="I311" s="13" t="str" cm="1">
        <f t="array" ref="I311">INDEX(fiche_version[date_fin],MATCH(1,(fiche_version[index_version]=fiche_bonification[[#This Row],[fiche_version]]) * (fiche_version[code]=fiche_bonification[[#This Row],[code_fiche]]),0),1)</f>
        <v/>
      </c>
      <c r="J311" s="12">
        <f>_xlfn.MAXIFS(bonification_version[index_version],bonification_version[code],fiche_bonification[[#This Row],[code_bonification]])</f>
        <v>39.1</v>
      </c>
      <c r="K311" s="13">
        <f>_xlfn.MINIFS(bonification_version[date_debut],bonification_version[code],fiche_bonification[[#This Row],[code_bonification]])</f>
        <v>42005</v>
      </c>
      <c r="L311" s="12" t="str" cm="1">
        <f t="array" ref="L31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12" spans="1:12" x14ac:dyDescent="0.3">
      <c r="A312" s="12" t="s">
        <v>60</v>
      </c>
      <c r="B312" s="12" t="s">
        <v>577</v>
      </c>
      <c r="C312" s="13">
        <f t="shared" si="4"/>
        <v>42373</v>
      </c>
      <c r="D312" s="13" t="str">
        <f>IF(AND(fiche_bonification[[#This Row],[fiche_date_fin]]="",fiche_bonification[[#This Row],[bonification_date_fin]]=""),"",MIN(I312,L312))</f>
        <v/>
      </c>
      <c r="E312" s="13">
        <v>44561</v>
      </c>
      <c r="F312" s="13">
        <v>46022</v>
      </c>
      <c r="G312" s="12">
        <f>_xlfn.MAXIFS(fiche_version[index_version],fiche_version[code],fiche_bonification[[#This Row],[code_fiche]])</f>
        <v>19.100000000000001</v>
      </c>
      <c r="H312" s="13">
        <f>_xlfn.MINIFS(fiche_version[date_debut],fiche_version[code],fiche_bonification[[#This Row],[code_fiche]])</f>
        <v>42373</v>
      </c>
      <c r="I312" s="13" t="str" cm="1">
        <f t="array" ref="I312">INDEX(fiche_version[date_fin],MATCH(1,(fiche_version[index_version]=fiche_bonification[[#This Row],[fiche_version]]) * (fiche_version[code]=fiche_bonification[[#This Row],[code_fiche]]),0),1)</f>
        <v/>
      </c>
      <c r="J312" s="12">
        <f>_xlfn.MAXIFS(bonification_version[index_version],bonification_version[code],fiche_bonification[[#This Row],[code_bonification]])</f>
        <v>39.1</v>
      </c>
      <c r="K312" s="13">
        <f>_xlfn.MINIFS(bonification_version[date_debut],bonification_version[code],fiche_bonification[[#This Row],[code_bonification]])</f>
        <v>42005</v>
      </c>
      <c r="L312" s="12" t="str" cm="1">
        <f t="array" ref="L31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13" spans="1:12" x14ac:dyDescent="0.3">
      <c r="A313" s="12" t="s">
        <v>61</v>
      </c>
      <c r="B313" s="12" t="s">
        <v>577</v>
      </c>
      <c r="C313" s="13">
        <f t="shared" si="4"/>
        <v>42005</v>
      </c>
      <c r="D313" s="13" t="str">
        <f>IF(AND(fiche_bonification[[#This Row],[fiche_date_fin]]="",fiche_bonification[[#This Row],[bonification_date_fin]]=""),"",MIN(I313,L313))</f>
        <v/>
      </c>
      <c r="E313" s="13">
        <v>44561</v>
      </c>
      <c r="F313" s="13">
        <v>46022</v>
      </c>
      <c r="G313" s="12">
        <f>_xlfn.MAXIFS(fiche_version[index_version],fiche_version[code],fiche_bonification[[#This Row],[code_fiche]])</f>
        <v>23.1</v>
      </c>
      <c r="H313" s="13">
        <f>_xlfn.MINIFS(fiche_version[date_debut],fiche_version[code],fiche_bonification[[#This Row],[code_fiche]])</f>
        <v>42005</v>
      </c>
      <c r="I313" s="13" t="str" cm="1">
        <f t="array" ref="I313">INDEX(fiche_version[date_fin],MATCH(1,(fiche_version[index_version]=fiche_bonification[[#This Row],[fiche_version]]) * (fiche_version[code]=fiche_bonification[[#This Row],[code_fiche]]),0),1)</f>
        <v/>
      </c>
      <c r="J313" s="12">
        <f>_xlfn.MAXIFS(bonification_version[index_version],bonification_version[code],fiche_bonification[[#This Row],[code_bonification]])</f>
        <v>39.1</v>
      </c>
      <c r="K313" s="13">
        <f>_xlfn.MINIFS(bonification_version[date_debut],bonification_version[code],fiche_bonification[[#This Row],[code_bonification]])</f>
        <v>42005</v>
      </c>
      <c r="L313" s="12" t="str" cm="1">
        <f t="array" ref="L31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14" spans="1:12" x14ac:dyDescent="0.3">
      <c r="A314" s="12" t="s">
        <v>63</v>
      </c>
      <c r="B314" s="12" t="s">
        <v>577</v>
      </c>
      <c r="C314" s="13">
        <f t="shared" si="4"/>
        <v>42005</v>
      </c>
      <c r="D314" s="13">
        <f>IF(AND(fiche_bonification[[#This Row],[fiche_date_fin]]="",fiche_bonification[[#This Row],[bonification_date_fin]]=""),"",MIN(I314,L314))</f>
        <v>46507</v>
      </c>
      <c r="E314" s="13">
        <v>44561</v>
      </c>
      <c r="F314" s="13">
        <v>46022</v>
      </c>
      <c r="G314" s="12">
        <f>_xlfn.MAXIFS(fiche_version[index_version],fiche_version[code],fiche_bonification[[#This Row],[code_fiche]])</f>
        <v>54.5</v>
      </c>
      <c r="H314" s="13">
        <f>_xlfn.MINIFS(fiche_version[date_debut],fiche_version[code],fiche_bonification[[#This Row],[code_fiche]])</f>
        <v>42005</v>
      </c>
      <c r="I314" s="13" cm="1">
        <f t="array" ref="I314">INDEX(fiche_version[date_fin],MATCH(1,(fiche_version[index_version]=fiche_bonification[[#This Row],[fiche_version]]) * (fiche_version[code]=fiche_bonification[[#This Row],[code_fiche]]),0),1)</f>
        <v>46507</v>
      </c>
      <c r="J314" s="12">
        <f>_xlfn.MAXIFS(bonification_version[index_version],bonification_version[code],fiche_bonification[[#This Row],[code_bonification]])</f>
        <v>39.1</v>
      </c>
      <c r="K314" s="13">
        <f>_xlfn.MINIFS(bonification_version[date_debut],bonification_version[code],fiche_bonification[[#This Row],[code_bonification]])</f>
        <v>42005</v>
      </c>
      <c r="L314" s="12" t="str" cm="1">
        <f t="array" ref="L31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15" spans="1:12" x14ac:dyDescent="0.3">
      <c r="A315" s="12" t="s">
        <v>65</v>
      </c>
      <c r="B315" s="12" t="s">
        <v>577</v>
      </c>
      <c r="C315" s="13">
        <f t="shared" si="4"/>
        <v>42005</v>
      </c>
      <c r="D315" s="13" t="str">
        <f>IF(AND(fiche_bonification[[#This Row],[fiche_date_fin]]="",fiche_bonification[[#This Row],[bonification_date_fin]]=""),"",MIN(I315,L315))</f>
        <v/>
      </c>
      <c r="E315" s="13">
        <v>44561</v>
      </c>
      <c r="F315" s="13">
        <v>46022</v>
      </c>
      <c r="G315" s="12">
        <f>_xlfn.MAXIFS(fiche_version[index_version],fiche_version[code],fiche_bonification[[#This Row],[code_fiche]])</f>
        <v>39.200000000000003</v>
      </c>
      <c r="H315" s="13">
        <f>_xlfn.MINIFS(fiche_version[date_debut],fiche_version[code],fiche_bonification[[#This Row],[code_fiche]])</f>
        <v>42005</v>
      </c>
      <c r="I315" s="13" t="str" cm="1">
        <f t="array" ref="I315">INDEX(fiche_version[date_fin],MATCH(1,(fiche_version[index_version]=fiche_bonification[[#This Row],[fiche_version]]) * (fiche_version[code]=fiche_bonification[[#This Row],[code_fiche]]),0),1)</f>
        <v/>
      </c>
      <c r="J315" s="12">
        <f>_xlfn.MAXIFS(bonification_version[index_version],bonification_version[code],fiche_bonification[[#This Row],[code_bonification]])</f>
        <v>39.1</v>
      </c>
      <c r="K315" s="13">
        <f>_xlfn.MINIFS(bonification_version[date_debut],bonification_version[code],fiche_bonification[[#This Row],[code_bonification]])</f>
        <v>42005</v>
      </c>
      <c r="L315" s="12" t="str" cm="1">
        <f t="array" ref="L31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16" spans="1:12" x14ac:dyDescent="0.3">
      <c r="A316" s="12" t="s">
        <v>67</v>
      </c>
      <c r="B316" s="12" t="s">
        <v>577</v>
      </c>
      <c r="C316" s="13">
        <f t="shared" si="4"/>
        <v>42005</v>
      </c>
      <c r="D316" s="13" t="str">
        <f>IF(AND(fiche_bonification[[#This Row],[fiche_date_fin]]="",fiche_bonification[[#This Row],[bonification_date_fin]]=""),"",MIN(I316,L316))</f>
        <v/>
      </c>
      <c r="E316" s="13">
        <v>44561</v>
      </c>
      <c r="F316" s="13">
        <v>46022</v>
      </c>
      <c r="G316" s="12">
        <f>_xlfn.MAXIFS(fiche_version[index_version],fiche_version[code],fiche_bonification[[#This Row],[code_fiche]])</f>
        <v>39.5</v>
      </c>
      <c r="H316" s="13">
        <f>_xlfn.MINIFS(fiche_version[date_debut],fiche_version[code],fiche_bonification[[#This Row],[code_fiche]])</f>
        <v>42005</v>
      </c>
      <c r="I316" s="13" t="str" cm="1">
        <f t="array" ref="I316">INDEX(fiche_version[date_fin],MATCH(1,(fiche_version[index_version]=fiche_bonification[[#This Row],[fiche_version]]) * (fiche_version[code]=fiche_bonification[[#This Row],[code_fiche]]),0),1)</f>
        <v/>
      </c>
      <c r="J316" s="12">
        <f>_xlfn.MAXIFS(bonification_version[index_version],bonification_version[code],fiche_bonification[[#This Row],[code_bonification]])</f>
        <v>39.1</v>
      </c>
      <c r="K316" s="13">
        <f>_xlfn.MINIFS(bonification_version[date_debut],bonification_version[code],fiche_bonification[[#This Row],[code_bonification]])</f>
        <v>42005</v>
      </c>
      <c r="L316" s="12" t="str" cm="1">
        <f t="array" ref="L31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17" spans="1:12" x14ac:dyDescent="0.3">
      <c r="A317" s="12" t="s">
        <v>68</v>
      </c>
      <c r="B317" s="12" t="s">
        <v>577</v>
      </c>
      <c r="C317" s="13">
        <f t="shared" si="4"/>
        <v>42005</v>
      </c>
      <c r="D317" s="13">
        <f>IF(AND(fiche_bonification[[#This Row],[fiche_date_fin]]="",fiche_bonification[[#This Row],[bonification_date_fin]]=""),"",MIN(I317,L317))</f>
        <v>46934</v>
      </c>
      <c r="E317" s="13">
        <v>44561</v>
      </c>
      <c r="F317" s="13">
        <v>46022</v>
      </c>
      <c r="G317" s="12">
        <f>_xlfn.MAXIFS(fiche_version[index_version],fiche_version[code],fiche_bonification[[#This Row],[code_fiche]])</f>
        <v>54.2</v>
      </c>
      <c r="H317" s="13">
        <f>_xlfn.MINIFS(fiche_version[date_debut],fiche_version[code],fiche_bonification[[#This Row],[code_fiche]])</f>
        <v>42005</v>
      </c>
      <c r="I317" s="13" cm="1">
        <f t="array" ref="I317">INDEX(fiche_version[date_fin],MATCH(1,(fiche_version[index_version]=fiche_bonification[[#This Row],[fiche_version]]) * (fiche_version[code]=fiche_bonification[[#This Row],[code_fiche]]),0),1)</f>
        <v>46934</v>
      </c>
      <c r="J317" s="12">
        <f>_xlfn.MAXIFS(bonification_version[index_version],bonification_version[code],fiche_bonification[[#This Row],[code_bonification]])</f>
        <v>39.1</v>
      </c>
      <c r="K317" s="13">
        <f>_xlfn.MINIFS(bonification_version[date_debut],bonification_version[code],fiche_bonification[[#This Row],[code_bonification]])</f>
        <v>42005</v>
      </c>
      <c r="L317" s="12" t="str" cm="1">
        <f t="array" ref="L31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18" spans="1:12" x14ac:dyDescent="0.3">
      <c r="A318" s="12" t="s">
        <v>70</v>
      </c>
      <c r="B318" s="12" t="s">
        <v>577</v>
      </c>
      <c r="C318" s="13">
        <f t="shared" si="4"/>
        <v>42005</v>
      </c>
      <c r="D318" s="13" t="str">
        <f>IF(AND(fiche_bonification[[#This Row],[fiche_date_fin]]="",fiche_bonification[[#This Row],[bonification_date_fin]]=""),"",MIN(I318,L318))</f>
        <v/>
      </c>
      <c r="E318" s="13">
        <v>44561</v>
      </c>
      <c r="F318" s="13">
        <v>46022</v>
      </c>
      <c r="G318" s="12">
        <f>_xlfn.MAXIFS(fiche_version[index_version],fiche_version[code],fiche_bonification[[#This Row],[code_fiche]])</f>
        <v>39.299999999999997</v>
      </c>
      <c r="H318" s="13">
        <f>_xlfn.MINIFS(fiche_version[date_debut],fiche_version[code],fiche_bonification[[#This Row],[code_fiche]])</f>
        <v>42005</v>
      </c>
      <c r="I318" s="13" t="str" cm="1">
        <f t="array" ref="I318">INDEX(fiche_version[date_fin],MATCH(1,(fiche_version[index_version]=fiche_bonification[[#This Row],[fiche_version]]) * (fiche_version[code]=fiche_bonification[[#This Row],[code_fiche]]),0),1)</f>
        <v/>
      </c>
      <c r="J318" s="12">
        <f>_xlfn.MAXIFS(bonification_version[index_version],bonification_version[code],fiche_bonification[[#This Row],[code_bonification]])</f>
        <v>39.1</v>
      </c>
      <c r="K318" s="13">
        <f>_xlfn.MINIFS(bonification_version[date_debut],bonification_version[code],fiche_bonification[[#This Row],[code_bonification]])</f>
        <v>42005</v>
      </c>
      <c r="L318" s="12" t="str" cm="1">
        <f t="array" ref="L31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19" spans="1:12" x14ac:dyDescent="0.3">
      <c r="A319" s="12" t="s">
        <v>71</v>
      </c>
      <c r="B319" s="12" t="s">
        <v>577</v>
      </c>
      <c r="C319" s="13">
        <f t="shared" si="4"/>
        <v>42005</v>
      </c>
      <c r="D319" s="13" t="str">
        <f>IF(AND(fiche_bonification[[#This Row],[fiche_date_fin]]="",fiche_bonification[[#This Row],[bonification_date_fin]]=""),"",MIN(I319,L319))</f>
        <v/>
      </c>
      <c r="E319" s="13">
        <v>44561</v>
      </c>
      <c r="F319" s="13">
        <v>46022</v>
      </c>
      <c r="G319" s="12">
        <f>_xlfn.MAXIFS(fiche_version[index_version],fiche_version[code],fiche_bonification[[#This Row],[code_fiche]])</f>
        <v>33.4</v>
      </c>
      <c r="H319" s="13">
        <f>_xlfn.MINIFS(fiche_version[date_debut],fiche_version[code],fiche_bonification[[#This Row],[code_fiche]])</f>
        <v>42005</v>
      </c>
      <c r="I319" s="13" t="str" cm="1">
        <f t="array" ref="I319">INDEX(fiche_version[date_fin],MATCH(1,(fiche_version[index_version]=fiche_bonification[[#This Row],[fiche_version]]) * (fiche_version[code]=fiche_bonification[[#This Row],[code_fiche]]),0),1)</f>
        <v/>
      </c>
      <c r="J319" s="12">
        <f>_xlfn.MAXIFS(bonification_version[index_version],bonification_version[code],fiche_bonification[[#This Row],[code_bonification]])</f>
        <v>39.1</v>
      </c>
      <c r="K319" s="13">
        <f>_xlfn.MINIFS(bonification_version[date_debut],bonification_version[code],fiche_bonification[[#This Row],[code_bonification]])</f>
        <v>42005</v>
      </c>
      <c r="L319" s="12" t="str" cm="1">
        <f t="array" ref="L31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20" spans="1:12" x14ac:dyDescent="0.3">
      <c r="A320" s="12" t="s">
        <v>73</v>
      </c>
      <c r="B320" s="12" t="s">
        <v>577</v>
      </c>
      <c r="C320" s="13">
        <f t="shared" si="4"/>
        <v>42005</v>
      </c>
      <c r="D320" s="13" t="str">
        <f>IF(AND(fiche_bonification[[#This Row],[fiche_date_fin]]="",fiche_bonification[[#This Row],[bonification_date_fin]]=""),"",MIN(I320,L320))</f>
        <v/>
      </c>
      <c r="E320" s="13">
        <v>44561</v>
      </c>
      <c r="F320" s="13">
        <v>46022</v>
      </c>
      <c r="G320" s="12">
        <f>_xlfn.MAXIFS(fiche_version[index_version],fiche_version[code],fiche_bonification[[#This Row],[code_fiche]])</f>
        <v>20.3</v>
      </c>
      <c r="H320" s="13">
        <f>_xlfn.MINIFS(fiche_version[date_debut],fiche_version[code],fiche_bonification[[#This Row],[code_fiche]])</f>
        <v>42005</v>
      </c>
      <c r="I320" s="13" t="str" cm="1">
        <f t="array" ref="I320">INDEX(fiche_version[date_fin],MATCH(1,(fiche_version[index_version]=fiche_bonification[[#This Row],[fiche_version]]) * (fiche_version[code]=fiche_bonification[[#This Row],[code_fiche]]),0),1)</f>
        <v/>
      </c>
      <c r="J320" s="12">
        <f>_xlfn.MAXIFS(bonification_version[index_version],bonification_version[code],fiche_bonification[[#This Row],[code_bonification]])</f>
        <v>39.1</v>
      </c>
      <c r="K320" s="13">
        <f>_xlfn.MINIFS(bonification_version[date_debut],bonification_version[code],fiche_bonification[[#This Row],[code_bonification]])</f>
        <v>42005</v>
      </c>
      <c r="L320" s="12" t="str" cm="1">
        <f t="array" ref="L32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21" spans="1:12" x14ac:dyDescent="0.3">
      <c r="A321" s="12" t="s">
        <v>75</v>
      </c>
      <c r="B321" s="12" t="s">
        <v>577</v>
      </c>
      <c r="C321" s="13">
        <f t="shared" si="4"/>
        <v>42005</v>
      </c>
      <c r="D321" s="13">
        <f>IF(AND(fiche_bonification[[#This Row],[fiche_date_fin]]="",fiche_bonification[[#This Row],[bonification_date_fin]]=""),"",MIN(I321,L321))</f>
        <v>46934</v>
      </c>
      <c r="E321" s="13">
        <v>44561</v>
      </c>
      <c r="F321" s="13">
        <v>46022</v>
      </c>
      <c r="G321" s="12">
        <f>_xlfn.MAXIFS(fiche_version[index_version],fiche_version[code],fiche_bonification[[#This Row],[code_fiche]])</f>
        <v>54.3</v>
      </c>
      <c r="H321" s="13">
        <f>_xlfn.MINIFS(fiche_version[date_debut],fiche_version[code],fiche_bonification[[#This Row],[code_fiche]])</f>
        <v>42005</v>
      </c>
      <c r="I321" s="13" cm="1">
        <f t="array" ref="I321">INDEX(fiche_version[date_fin],MATCH(1,(fiche_version[index_version]=fiche_bonification[[#This Row],[fiche_version]]) * (fiche_version[code]=fiche_bonification[[#This Row],[code_fiche]]),0),1)</f>
        <v>46934</v>
      </c>
      <c r="J321" s="12">
        <f>_xlfn.MAXIFS(bonification_version[index_version],bonification_version[code],fiche_bonification[[#This Row],[code_bonification]])</f>
        <v>39.1</v>
      </c>
      <c r="K321" s="13">
        <f>_xlfn.MINIFS(bonification_version[date_debut],bonification_version[code],fiche_bonification[[#This Row],[code_bonification]])</f>
        <v>42005</v>
      </c>
      <c r="L321" s="12" t="str" cm="1">
        <f t="array" ref="L32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22" spans="1:12" x14ac:dyDescent="0.3">
      <c r="A322" s="12" t="s">
        <v>76</v>
      </c>
      <c r="B322" s="12" t="s">
        <v>577</v>
      </c>
      <c r="C322" s="13">
        <f t="shared" si="4"/>
        <v>42727</v>
      </c>
      <c r="D322" s="13" t="str">
        <f>IF(AND(fiche_bonification[[#This Row],[fiche_date_fin]]="",fiche_bonification[[#This Row],[bonification_date_fin]]=""),"",MIN(I322,L322))</f>
        <v/>
      </c>
      <c r="E322" s="13">
        <v>44561</v>
      </c>
      <c r="F322" s="13">
        <v>46022</v>
      </c>
      <c r="G322" s="12">
        <f>_xlfn.MAXIFS(fiche_version[index_version],fiche_version[code],fiche_bonification[[#This Row],[code_fiche]])</f>
        <v>24.1</v>
      </c>
      <c r="H322" s="13">
        <f>_xlfn.MINIFS(fiche_version[date_debut],fiche_version[code],fiche_bonification[[#This Row],[code_fiche]])</f>
        <v>42727</v>
      </c>
      <c r="I322" s="13" t="str" cm="1">
        <f t="array" ref="I322">INDEX(fiche_version[date_fin],MATCH(1,(fiche_version[index_version]=fiche_bonification[[#This Row],[fiche_version]]) * (fiche_version[code]=fiche_bonification[[#This Row],[code_fiche]]),0),1)</f>
        <v/>
      </c>
      <c r="J322" s="12">
        <f>_xlfn.MAXIFS(bonification_version[index_version],bonification_version[code],fiche_bonification[[#This Row],[code_bonification]])</f>
        <v>39.1</v>
      </c>
      <c r="K322" s="13">
        <f>_xlfn.MINIFS(bonification_version[date_debut],bonification_version[code],fiche_bonification[[#This Row],[code_bonification]])</f>
        <v>42005</v>
      </c>
      <c r="L322" s="12" t="str" cm="1">
        <f t="array" ref="L32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23" spans="1:12" x14ac:dyDescent="0.3">
      <c r="A323" s="12" t="s">
        <v>77</v>
      </c>
      <c r="B323" s="12" t="s">
        <v>577</v>
      </c>
      <c r="C323" s="13">
        <f t="shared" ref="C323:C386" si="5">MAX(H323,K323)</f>
        <v>44046</v>
      </c>
      <c r="D323" s="13" t="str">
        <f>IF(AND(fiche_bonification[[#This Row],[fiche_date_fin]]="",fiche_bonification[[#This Row],[bonification_date_fin]]=""),"",MIN(I323,L323))</f>
        <v/>
      </c>
      <c r="E323" s="13">
        <v>44561</v>
      </c>
      <c r="F323" s="13">
        <v>46022</v>
      </c>
      <c r="G323" s="12">
        <f>_xlfn.MAXIFS(fiche_version[index_version],fiche_version[code],fiche_bonification[[#This Row],[code_fiche]])</f>
        <v>35.1</v>
      </c>
      <c r="H323" s="13">
        <f>_xlfn.MINIFS(fiche_version[date_debut],fiche_version[code],fiche_bonification[[#This Row],[code_fiche]])</f>
        <v>44046</v>
      </c>
      <c r="I323" s="13" t="str" cm="1">
        <f t="array" ref="I323">INDEX(fiche_version[date_fin],MATCH(1,(fiche_version[index_version]=fiche_bonification[[#This Row],[fiche_version]]) * (fiche_version[code]=fiche_bonification[[#This Row],[code_fiche]]),0),1)</f>
        <v/>
      </c>
      <c r="J323" s="12">
        <f>_xlfn.MAXIFS(bonification_version[index_version],bonification_version[code],fiche_bonification[[#This Row],[code_bonification]])</f>
        <v>39.1</v>
      </c>
      <c r="K323" s="13">
        <f>_xlfn.MINIFS(bonification_version[date_debut],bonification_version[code],fiche_bonification[[#This Row],[code_bonification]])</f>
        <v>42005</v>
      </c>
      <c r="L323" s="12" t="str" cm="1">
        <f t="array" ref="L32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24" spans="1:12" x14ac:dyDescent="0.3">
      <c r="A324" s="12" t="s">
        <v>79</v>
      </c>
      <c r="B324" s="12" t="s">
        <v>577</v>
      </c>
      <c r="C324" s="13">
        <f t="shared" si="5"/>
        <v>42005</v>
      </c>
      <c r="D324" s="13">
        <f>IF(AND(fiche_bonification[[#This Row],[fiche_date_fin]]="",fiche_bonification[[#This Row],[bonification_date_fin]]=""),"",MIN(I324,L324))</f>
        <v>43008</v>
      </c>
      <c r="E324" s="13">
        <v>44561</v>
      </c>
      <c r="F324" s="13">
        <v>46022</v>
      </c>
      <c r="G324" s="12">
        <f>_xlfn.MAXIFS(fiche_version[index_version],fiche_version[code],fiche_bonification[[#This Row],[code_fiche]])</f>
        <v>14.1</v>
      </c>
      <c r="H324" s="13">
        <f>_xlfn.MINIFS(fiche_version[date_debut],fiche_version[code],fiche_bonification[[#This Row],[code_fiche]])</f>
        <v>42005</v>
      </c>
      <c r="I324" s="13" cm="1">
        <f t="array" ref="I324">INDEX(fiche_version[date_fin],MATCH(1,(fiche_version[index_version]=fiche_bonification[[#This Row],[fiche_version]]) * (fiche_version[code]=fiche_bonification[[#This Row],[code_fiche]]),0),1)</f>
        <v>43008</v>
      </c>
      <c r="J324" s="12">
        <f>_xlfn.MAXIFS(bonification_version[index_version],bonification_version[code],fiche_bonification[[#This Row],[code_bonification]])</f>
        <v>39.1</v>
      </c>
      <c r="K324" s="13">
        <f>_xlfn.MINIFS(bonification_version[date_debut],bonification_version[code],fiche_bonification[[#This Row],[code_bonification]])</f>
        <v>42005</v>
      </c>
      <c r="L324" s="12" t="str" cm="1">
        <f t="array" ref="L32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25" spans="1:12" x14ac:dyDescent="0.3">
      <c r="A325" s="12" t="s">
        <v>81</v>
      </c>
      <c r="B325" s="12" t="s">
        <v>577</v>
      </c>
      <c r="C325" s="13">
        <f t="shared" si="5"/>
        <v>42005</v>
      </c>
      <c r="D325" s="13">
        <f>IF(AND(fiche_bonification[[#This Row],[fiche_date_fin]]="",fiche_bonification[[#This Row],[bonification_date_fin]]=""),"",MIN(I325,L325))</f>
        <v>44804</v>
      </c>
      <c r="E325" s="13">
        <v>44561</v>
      </c>
      <c r="F325" s="13">
        <v>46022</v>
      </c>
      <c r="G325" s="12">
        <f>_xlfn.MAXIFS(fiche_version[index_version],fiche_version[code],fiche_bonification[[#This Row],[code_fiche]])</f>
        <v>15.1</v>
      </c>
      <c r="H325" s="13">
        <f>_xlfn.MINIFS(fiche_version[date_debut],fiche_version[code],fiche_bonification[[#This Row],[code_fiche]])</f>
        <v>42005</v>
      </c>
      <c r="I325" s="13" cm="1">
        <f t="array" ref="I325">INDEX(fiche_version[date_fin],MATCH(1,(fiche_version[index_version]=fiche_bonification[[#This Row],[fiche_version]]) * (fiche_version[code]=fiche_bonification[[#This Row],[code_fiche]]),0),1)</f>
        <v>44804</v>
      </c>
      <c r="J325" s="12">
        <f>_xlfn.MAXIFS(bonification_version[index_version],bonification_version[code],fiche_bonification[[#This Row],[code_bonification]])</f>
        <v>39.1</v>
      </c>
      <c r="K325" s="13">
        <f>_xlfn.MINIFS(bonification_version[date_debut],bonification_version[code],fiche_bonification[[#This Row],[code_bonification]])</f>
        <v>42005</v>
      </c>
      <c r="L325" s="12" t="str" cm="1">
        <f t="array" ref="L32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26" spans="1:12" x14ac:dyDescent="0.3">
      <c r="A326" s="12" t="s">
        <v>83</v>
      </c>
      <c r="B326" s="12" t="s">
        <v>577</v>
      </c>
      <c r="C326" s="13">
        <f t="shared" si="5"/>
        <v>42005</v>
      </c>
      <c r="D326" s="13">
        <f>IF(AND(fiche_bonification[[#This Row],[fiche_date_fin]]="",fiche_bonification[[#This Row],[bonification_date_fin]]=""),"",MIN(I326,L326))</f>
        <v>44804</v>
      </c>
      <c r="E326" s="13">
        <v>44561</v>
      </c>
      <c r="F326" s="13">
        <v>46022</v>
      </c>
      <c r="G326" s="12">
        <f>_xlfn.MAXIFS(fiche_version[index_version],fiche_version[code],fiche_bonification[[#This Row],[code_fiche]])</f>
        <v>15.1</v>
      </c>
      <c r="H326" s="13">
        <f>_xlfn.MINIFS(fiche_version[date_debut],fiche_version[code],fiche_bonification[[#This Row],[code_fiche]])</f>
        <v>42005</v>
      </c>
      <c r="I326" s="13" cm="1">
        <f t="array" ref="I326">INDEX(fiche_version[date_fin],MATCH(1,(fiche_version[index_version]=fiche_bonification[[#This Row],[fiche_version]]) * (fiche_version[code]=fiche_bonification[[#This Row],[code_fiche]]),0),1)</f>
        <v>44804</v>
      </c>
      <c r="J326" s="12">
        <f>_xlfn.MAXIFS(bonification_version[index_version],bonification_version[code],fiche_bonification[[#This Row],[code_bonification]])</f>
        <v>39.1</v>
      </c>
      <c r="K326" s="13">
        <f>_xlfn.MINIFS(bonification_version[date_debut],bonification_version[code],fiche_bonification[[#This Row],[code_bonification]])</f>
        <v>42005</v>
      </c>
      <c r="L326" s="12" t="str" cm="1">
        <f t="array" ref="L32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27" spans="1:12" x14ac:dyDescent="0.3">
      <c r="A327" s="12" t="s">
        <v>85</v>
      </c>
      <c r="B327" s="12" t="s">
        <v>577</v>
      </c>
      <c r="C327" s="13">
        <f t="shared" si="5"/>
        <v>42005</v>
      </c>
      <c r="D327" s="13" t="str">
        <f>IF(AND(fiche_bonification[[#This Row],[fiche_date_fin]]="",fiche_bonification[[#This Row],[bonification_date_fin]]=""),"",MIN(I327,L327))</f>
        <v/>
      </c>
      <c r="E327" s="13">
        <v>44561</v>
      </c>
      <c r="F327" s="13">
        <v>46022</v>
      </c>
      <c r="G327" s="12">
        <f>_xlfn.MAXIFS(fiche_version[index_version],fiche_version[code],fiche_bonification[[#This Row],[code_fiche]])</f>
        <v>15.1</v>
      </c>
      <c r="H327" s="13">
        <f>_xlfn.MINIFS(fiche_version[date_debut],fiche_version[code],fiche_bonification[[#This Row],[code_fiche]])</f>
        <v>42005</v>
      </c>
      <c r="I327" s="13" t="str" cm="1">
        <f t="array" ref="I327">INDEX(fiche_version[date_fin],MATCH(1,(fiche_version[index_version]=fiche_bonification[[#This Row],[fiche_version]]) * (fiche_version[code]=fiche_bonification[[#This Row],[code_fiche]]),0),1)</f>
        <v/>
      </c>
      <c r="J327" s="12">
        <f>_xlfn.MAXIFS(bonification_version[index_version],bonification_version[code],fiche_bonification[[#This Row],[code_bonification]])</f>
        <v>39.1</v>
      </c>
      <c r="K327" s="13">
        <f>_xlfn.MINIFS(bonification_version[date_debut],bonification_version[code],fiche_bonification[[#This Row],[code_bonification]])</f>
        <v>42005</v>
      </c>
      <c r="L327" s="12" t="str" cm="1">
        <f t="array" ref="L32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28" spans="1:12" x14ac:dyDescent="0.3">
      <c r="A328" s="12" t="s">
        <v>86</v>
      </c>
      <c r="B328" s="12" t="s">
        <v>577</v>
      </c>
      <c r="C328" s="13">
        <f t="shared" si="5"/>
        <v>42005</v>
      </c>
      <c r="D328" s="13">
        <f>IF(AND(fiche_bonification[[#This Row],[fiche_date_fin]]="",fiche_bonification[[#This Row],[bonification_date_fin]]=""),"",MIN(I328,L328))</f>
        <v>44651</v>
      </c>
      <c r="E328" s="13">
        <v>44561</v>
      </c>
      <c r="F328" s="13">
        <v>46022</v>
      </c>
      <c r="G328" s="12">
        <f>_xlfn.MAXIFS(fiche_version[index_version],fiche_version[code],fiche_bonification[[#This Row],[code_fiche]])</f>
        <v>26.3</v>
      </c>
      <c r="H328" s="13">
        <f>_xlfn.MINIFS(fiche_version[date_debut],fiche_version[code],fiche_bonification[[#This Row],[code_fiche]])</f>
        <v>42005</v>
      </c>
      <c r="I328" s="13" cm="1">
        <f t="array" ref="I328">INDEX(fiche_version[date_fin],MATCH(1,(fiche_version[index_version]=fiche_bonification[[#This Row],[fiche_version]]) * (fiche_version[code]=fiche_bonification[[#This Row],[code_fiche]]),0),1)</f>
        <v>44651</v>
      </c>
      <c r="J328" s="12">
        <f>_xlfn.MAXIFS(bonification_version[index_version],bonification_version[code],fiche_bonification[[#This Row],[code_bonification]])</f>
        <v>39.1</v>
      </c>
      <c r="K328" s="13">
        <f>_xlfn.MINIFS(bonification_version[date_debut],bonification_version[code],fiche_bonification[[#This Row],[code_bonification]])</f>
        <v>42005</v>
      </c>
      <c r="L328" s="12" t="str" cm="1">
        <f t="array" ref="L32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29" spans="1:12" x14ac:dyDescent="0.3">
      <c r="A329" s="12" t="s">
        <v>88</v>
      </c>
      <c r="B329" s="12" t="s">
        <v>577</v>
      </c>
      <c r="C329" s="13">
        <f t="shared" si="5"/>
        <v>42005</v>
      </c>
      <c r="D329" s="13">
        <f>IF(AND(fiche_bonification[[#This Row],[fiche_date_fin]]="",fiche_bonification[[#This Row],[bonification_date_fin]]=""),"",MIN(I329,L329))</f>
        <v>42490</v>
      </c>
      <c r="E329" s="13">
        <v>44561</v>
      </c>
      <c r="F329" s="13">
        <v>46022</v>
      </c>
      <c r="G329" s="12">
        <f>_xlfn.MAXIFS(fiche_version[index_version],fiche_version[code],fiche_bonification[[#This Row],[code_fiche]])</f>
        <v>15.2</v>
      </c>
      <c r="H329" s="13">
        <f>_xlfn.MINIFS(fiche_version[date_debut],fiche_version[code],fiche_bonification[[#This Row],[code_fiche]])</f>
        <v>42005</v>
      </c>
      <c r="I329" s="13" cm="1">
        <f t="array" ref="I329">INDEX(fiche_version[date_fin],MATCH(1,(fiche_version[index_version]=fiche_bonification[[#This Row],[fiche_version]]) * (fiche_version[code]=fiche_bonification[[#This Row],[code_fiche]]),0),1)</f>
        <v>42490</v>
      </c>
      <c r="J329" s="12">
        <f>_xlfn.MAXIFS(bonification_version[index_version],bonification_version[code],fiche_bonification[[#This Row],[code_bonification]])</f>
        <v>39.1</v>
      </c>
      <c r="K329" s="13">
        <f>_xlfn.MINIFS(bonification_version[date_debut],bonification_version[code],fiche_bonification[[#This Row],[code_bonification]])</f>
        <v>42005</v>
      </c>
      <c r="L329" s="12" t="str" cm="1">
        <f t="array" ref="L32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30" spans="1:12" x14ac:dyDescent="0.3">
      <c r="A330" s="12" t="s">
        <v>90</v>
      </c>
      <c r="B330" s="12" t="s">
        <v>577</v>
      </c>
      <c r="C330" s="13">
        <f t="shared" si="5"/>
        <v>42005</v>
      </c>
      <c r="D330" s="13">
        <f>IF(AND(fiche_bonification[[#This Row],[fiche_date_fin]]="",fiche_bonification[[#This Row],[bonification_date_fin]]=""),"",MIN(I330,L330))</f>
        <v>43465</v>
      </c>
      <c r="E330" s="13">
        <v>44561</v>
      </c>
      <c r="F330" s="13">
        <v>46022</v>
      </c>
      <c r="G330" s="12">
        <f>_xlfn.MAXIFS(fiche_version[index_version],fiche_version[code],fiche_bonification[[#This Row],[code_fiche]])</f>
        <v>17.100000000000001</v>
      </c>
      <c r="H330" s="13">
        <f>_xlfn.MINIFS(fiche_version[date_debut],fiche_version[code],fiche_bonification[[#This Row],[code_fiche]])</f>
        <v>42005</v>
      </c>
      <c r="I330" s="13" cm="1">
        <f t="array" ref="I330">INDEX(fiche_version[date_fin],MATCH(1,(fiche_version[index_version]=fiche_bonification[[#This Row],[fiche_version]]) * (fiche_version[code]=fiche_bonification[[#This Row],[code_fiche]]),0),1)</f>
        <v>43465</v>
      </c>
      <c r="J330" s="12">
        <f>_xlfn.MAXIFS(bonification_version[index_version],bonification_version[code],fiche_bonification[[#This Row],[code_bonification]])</f>
        <v>39.1</v>
      </c>
      <c r="K330" s="13">
        <f>_xlfn.MINIFS(bonification_version[date_debut],bonification_version[code],fiche_bonification[[#This Row],[code_bonification]])</f>
        <v>42005</v>
      </c>
      <c r="L330" s="12" t="str" cm="1">
        <f t="array" ref="L33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31" spans="1:12" x14ac:dyDescent="0.3">
      <c r="A331" s="12" t="s">
        <v>92</v>
      </c>
      <c r="B331" s="12" t="s">
        <v>577</v>
      </c>
      <c r="C331" s="13">
        <f t="shared" si="5"/>
        <v>42005</v>
      </c>
      <c r="D331" s="13">
        <f>IF(AND(fiche_bonification[[#This Row],[fiche_date_fin]]="",fiche_bonification[[#This Row],[bonification_date_fin]]=""),"",MIN(I331,L331))</f>
        <v>43465</v>
      </c>
      <c r="E331" s="13">
        <v>44561</v>
      </c>
      <c r="F331" s="13">
        <v>46022</v>
      </c>
      <c r="G331" s="12">
        <f>_xlfn.MAXIFS(fiche_version[index_version],fiche_version[code],fiche_bonification[[#This Row],[code_fiche]])</f>
        <v>17.100000000000001</v>
      </c>
      <c r="H331" s="13">
        <f>_xlfn.MINIFS(fiche_version[date_debut],fiche_version[code],fiche_bonification[[#This Row],[code_fiche]])</f>
        <v>42005</v>
      </c>
      <c r="I331" s="13" cm="1">
        <f t="array" ref="I331">INDEX(fiche_version[date_fin],MATCH(1,(fiche_version[index_version]=fiche_bonification[[#This Row],[fiche_version]]) * (fiche_version[code]=fiche_bonification[[#This Row],[code_fiche]]),0),1)</f>
        <v>43465</v>
      </c>
      <c r="J331" s="12">
        <f>_xlfn.MAXIFS(bonification_version[index_version],bonification_version[code],fiche_bonification[[#This Row],[code_bonification]])</f>
        <v>39.1</v>
      </c>
      <c r="K331" s="13">
        <f>_xlfn.MINIFS(bonification_version[date_debut],bonification_version[code],fiche_bonification[[#This Row],[code_bonification]])</f>
        <v>42005</v>
      </c>
      <c r="L331" s="12" t="str" cm="1">
        <f t="array" ref="L33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32" spans="1:12" x14ac:dyDescent="0.3">
      <c r="A332" s="12" t="s">
        <v>93</v>
      </c>
      <c r="B332" s="12" t="s">
        <v>577</v>
      </c>
      <c r="C332" s="13">
        <f t="shared" si="5"/>
        <v>43466</v>
      </c>
      <c r="D332" s="13" t="str">
        <f>IF(AND(fiche_bonification[[#This Row],[fiche_date_fin]]="",fiche_bonification[[#This Row],[bonification_date_fin]]=""),"",MIN(I332,L332))</f>
        <v/>
      </c>
      <c r="E332" s="13">
        <v>44561</v>
      </c>
      <c r="F332" s="13">
        <v>46022</v>
      </c>
      <c r="G332" s="12">
        <f>_xlfn.MAXIFS(fiche_version[index_version],fiche_version[code],fiche_bonification[[#This Row],[code_fiche]])</f>
        <v>28.1</v>
      </c>
      <c r="H332" s="13">
        <f>_xlfn.MINIFS(fiche_version[date_debut],fiche_version[code],fiche_bonification[[#This Row],[code_fiche]])</f>
        <v>43466</v>
      </c>
      <c r="I332" s="13" t="str" cm="1">
        <f t="array" ref="I332">INDEX(fiche_version[date_fin],MATCH(1,(fiche_version[index_version]=fiche_bonification[[#This Row],[fiche_version]]) * (fiche_version[code]=fiche_bonification[[#This Row],[code_fiche]]),0),1)</f>
        <v/>
      </c>
      <c r="J332" s="12">
        <f>_xlfn.MAXIFS(bonification_version[index_version],bonification_version[code],fiche_bonification[[#This Row],[code_bonification]])</f>
        <v>39.1</v>
      </c>
      <c r="K332" s="13">
        <f>_xlfn.MINIFS(bonification_version[date_debut],bonification_version[code],fiche_bonification[[#This Row],[code_bonification]])</f>
        <v>42005</v>
      </c>
      <c r="L332" s="12" t="str" cm="1">
        <f t="array" ref="L33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33" spans="1:12" x14ac:dyDescent="0.3">
      <c r="A333" s="12" t="s">
        <v>95</v>
      </c>
      <c r="B333" s="12" t="s">
        <v>577</v>
      </c>
      <c r="C333" s="13">
        <f t="shared" si="5"/>
        <v>42373</v>
      </c>
      <c r="D333" s="13" t="str">
        <f>IF(AND(fiche_bonification[[#This Row],[fiche_date_fin]]="",fiche_bonification[[#This Row],[bonification_date_fin]]=""),"",MIN(I333,L333))</f>
        <v/>
      </c>
      <c r="E333" s="13">
        <v>44561</v>
      </c>
      <c r="F333" s="13">
        <v>46022</v>
      </c>
      <c r="G333" s="12">
        <f>_xlfn.MAXIFS(fiche_version[index_version],fiche_version[code],fiche_bonification[[#This Row],[code_fiche]])</f>
        <v>19.100000000000001</v>
      </c>
      <c r="H333" s="13">
        <f>_xlfn.MINIFS(fiche_version[date_debut],fiche_version[code],fiche_bonification[[#This Row],[code_fiche]])</f>
        <v>42373</v>
      </c>
      <c r="I333" s="13" t="str" cm="1">
        <f t="array" ref="I333">INDEX(fiche_version[date_fin],MATCH(1,(fiche_version[index_version]=fiche_bonification[[#This Row],[fiche_version]]) * (fiche_version[code]=fiche_bonification[[#This Row],[code_fiche]]),0),1)</f>
        <v/>
      </c>
      <c r="J333" s="12">
        <f>_xlfn.MAXIFS(bonification_version[index_version],bonification_version[code],fiche_bonification[[#This Row],[code_bonification]])</f>
        <v>39.1</v>
      </c>
      <c r="K333" s="13">
        <f>_xlfn.MINIFS(bonification_version[date_debut],bonification_version[code],fiche_bonification[[#This Row],[code_bonification]])</f>
        <v>42005</v>
      </c>
      <c r="L333" s="12" t="str" cm="1">
        <f t="array" ref="L33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34" spans="1:12" x14ac:dyDescent="0.3">
      <c r="A334" s="12" t="s">
        <v>96</v>
      </c>
      <c r="B334" s="12" t="s">
        <v>577</v>
      </c>
      <c r="C334" s="13">
        <f t="shared" si="5"/>
        <v>43453</v>
      </c>
      <c r="D334" s="13" t="str">
        <f>IF(AND(fiche_bonification[[#This Row],[fiche_date_fin]]="",fiche_bonification[[#This Row],[bonification_date_fin]]=""),"",MIN(I334,L334))</f>
        <v/>
      </c>
      <c r="E334" s="13">
        <v>44561</v>
      </c>
      <c r="F334" s="13">
        <v>46022</v>
      </c>
      <c r="G334" s="12">
        <f>_xlfn.MAXIFS(fiche_version[index_version],fiche_version[code],fiche_bonification[[#This Row],[code_fiche]])</f>
        <v>28.1</v>
      </c>
      <c r="H334" s="13">
        <f>_xlfn.MINIFS(fiche_version[date_debut],fiche_version[code],fiche_bonification[[#This Row],[code_fiche]])</f>
        <v>43453</v>
      </c>
      <c r="I334" s="13" t="str" cm="1">
        <f t="array" ref="I334">INDEX(fiche_version[date_fin],MATCH(1,(fiche_version[index_version]=fiche_bonification[[#This Row],[fiche_version]]) * (fiche_version[code]=fiche_bonification[[#This Row],[code_fiche]]),0),1)</f>
        <v/>
      </c>
      <c r="J334" s="12">
        <f>_xlfn.MAXIFS(bonification_version[index_version],bonification_version[code],fiche_bonification[[#This Row],[code_bonification]])</f>
        <v>39.1</v>
      </c>
      <c r="K334" s="13">
        <f>_xlfn.MINIFS(bonification_version[date_debut],bonification_version[code],fiche_bonification[[#This Row],[code_bonification]])</f>
        <v>42005</v>
      </c>
      <c r="L334" s="12" t="str" cm="1">
        <f t="array" ref="L33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35" spans="1:12" x14ac:dyDescent="0.3">
      <c r="A335" s="12" t="s">
        <v>699</v>
      </c>
      <c r="B335" s="12" t="s">
        <v>577</v>
      </c>
      <c r="C335" s="13">
        <f t="shared" si="5"/>
        <v>43922</v>
      </c>
      <c r="D335" s="13" t="str">
        <f>IF(AND(fiche_bonification[[#This Row],[fiche_date_fin]]="",fiche_bonification[[#This Row],[bonification_date_fin]]=""),"",MIN(I335,L335))</f>
        <v/>
      </c>
      <c r="E335" s="13">
        <v>44561</v>
      </c>
      <c r="F335" s="13">
        <v>46022</v>
      </c>
      <c r="G335" s="12">
        <f>_xlfn.MAXIFS(fiche_version[index_version],fiche_version[code],fiche_bonification[[#This Row],[code_fiche]])</f>
        <v>32.1</v>
      </c>
      <c r="H335" s="13">
        <f>_xlfn.MINIFS(fiche_version[date_debut],fiche_version[code],fiche_bonification[[#This Row],[code_fiche]])</f>
        <v>43922</v>
      </c>
      <c r="I335" s="13" t="str" cm="1">
        <f t="array" ref="I335">INDEX(fiche_version[date_fin],MATCH(1,(fiche_version[index_version]=fiche_bonification[[#This Row],[fiche_version]]) * (fiche_version[code]=fiche_bonification[[#This Row],[code_fiche]]),0),1)</f>
        <v/>
      </c>
      <c r="J335" s="12">
        <f>_xlfn.MAXIFS(bonification_version[index_version],bonification_version[code],fiche_bonification[[#This Row],[code_bonification]])</f>
        <v>39.1</v>
      </c>
      <c r="K335" s="13">
        <f>_xlfn.MINIFS(bonification_version[date_debut],bonification_version[code],fiche_bonification[[#This Row],[code_bonification]])</f>
        <v>42005</v>
      </c>
      <c r="L335" s="12" t="str" cm="1">
        <f t="array" ref="L33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36" spans="1:12" x14ac:dyDescent="0.3">
      <c r="A336" s="12" t="s">
        <v>97</v>
      </c>
      <c r="B336" s="12" t="s">
        <v>577</v>
      </c>
      <c r="C336" s="13">
        <f t="shared" si="5"/>
        <v>44196</v>
      </c>
      <c r="D336" s="13" t="str">
        <f>IF(AND(fiche_bonification[[#This Row],[fiche_date_fin]]="",fiche_bonification[[#This Row],[bonification_date_fin]]=""),"",MIN(I336,L336))</f>
        <v/>
      </c>
      <c r="E336" s="13">
        <v>44561</v>
      </c>
      <c r="F336" s="13">
        <v>46022</v>
      </c>
      <c r="G336" s="12">
        <f>_xlfn.MAXIFS(fiche_version[index_version],fiche_version[code],fiche_bonification[[#This Row],[code_fiche]])</f>
        <v>37.1</v>
      </c>
      <c r="H336" s="13">
        <f>_xlfn.MINIFS(fiche_version[date_debut],fiche_version[code],fiche_bonification[[#This Row],[code_fiche]])</f>
        <v>44196</v>
      </c>
      <c r="I336" s="13" t="str" cm="1">
        <f t="array" ref="I336">INDEX(fiche_version[date_fin],MATCH(1,(fiche_version[index_version]=fiche_bonification[[#This Row],[fiche_version]]) * (fiche_version[code]=fiche_bonification[[#This Row],[code_fiche]]),0),1)</f>
        <v/>
      </c>
      <c r="J336" s="12">
        <f>_xlfn.MAXIFS(bonification_version[index_version],bonification_version[code],fiche_bonification[[#This Row],[code_bonification]])</f>
        <v>39.1</v>
      </c>
      <c r="K336" s="13">
        <f>_xlfn.MINIFS(bonification_version[date_debut],bonification_version[code],fiche_bonification[[#This Row],[code_bonification]])</f>
        <v>42005</v>
      </c>
      <c r="L336" s="12" t="str" cm="1">
        <f t="array" ref="L33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37" spans="1:12" x14ac:dyDescent="0.3">
      <c r="A337" s="12" t="s">
        <v>405</v>
      </c>
      <c r="B337" s="12" t="s">
        <v>577</v>
      </c>
      <c r="C337" s="13">
        <f t="shared" si="5"/>
        <v>44848</v>
      </c>
      <c r="D337" s="13" t="str">
        <f>IF(AND(fiche_bonification[[#This Row],[fiche_date_fin]]="",fiche_bonification[[#This Row],[bonification_date_fin]]=""),"",MIN(I337,L337))</f>
        <v/>
      </c>
      <c r="E337" s="13">
        <v>44561</v>
      </c>
      <c r="F337" s="13">
        <v>46022</v>
      </c>
      <c r="G337" s="12">
        <f>_xlfn.MAXIFS(fiche_version[index_version],fiche_version[code],fiche_bonification[[#This Row],[code_fiche]])</f>
        <v>48.1</v>
      </c>
      <c r="H337" s="13">
        <f>_xlfn.MINIFS(fiche_version[date_debut],fiche_version[code],fiche_bonification[[#This Row],[code_fiche]])</f>
        <v>44848</v>
      </c>
      <c r="I337" s="13" t="str" cm="1">
        <f t="array" ref="I337">INDEX(fiche_version[date_fin],MATCH(1,(fiche_version[index_version]=fiche_bonification[[#This Row],[fiche_version]]) * (fiche_version[code]=fiche_bonification[[#This Row],[code_fiche]]),0),1)</f>
        <v/>
      </c>
      <c r="J337" s="12">
        <f>_xlfn.MAXIFS(bonification_version[index_version],bonification_version[code],fiche_bonification[[#This Row],[code_bonification]])</f>
        <v>39.1</v>
      </c>
      <c r="K337" s="13">
        <f>_xlfn.MINIFS(bonification_version[date_debut],bonification_version[code],fiche_bonification[[#This Row],[code_bonification]])</f>
        <v>42005</v>
      </c>
      <c r="L337" s="12" t="str" cm="1">
        <f t="array" ref="L33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38" spans="1:12" x14ac:dyDescent="0.3">
      <c r="A338" s="12" t="s">
        <v>677</v>
      </c>
      <c r="B338" s="12" t="s">
        <v>577</v>
      </c>
      <c r="C338" s="13">
        <f t="shared" si="5"/>
        <v>45199</v>
      </c>
      <c r="D338" s="13" t="str">
        <f>IF(AND(fiche_bonification[[#This Row],[fiche_date_fin]]="",fiche_bonification[[#This Row],[bonification_date_fin]]=""),"",MIN(I338,L338))</f>
        <v/>
      </c>
      <c r="E338" s="13">
        <v>44561</v>
      </c>
      <c r="F338" s="13">
        <v>46022</v>
      </c>
      <c r="G338" s="12">
        <f>_xlfn.MAXIFS(fiche_version[index_version],fiche_version[code],fiche_bonification[[#This Row],[code_fiche]])</f>
        <v>54.1</v>
      </c>
      <c r="H338" s="13">
        <f>_xlfn.MINIFS(fiche_version[date_debut],fiche_version[code],fiche_bonification[[#This Row],[code_fiche]])</f>
        <v>45199</v>
      </c>
      <c r="I338" s="13" t="str" cm="1">
        <f t="array" ref="I338">INDEX(fiche_version[date_fin],MATCH(1,(fiche_version[index_version]=fiche_bonification[[#This Row],[fiche_version]]) * (fiche_version[code]=fiche_bonification[[#This Row],[code_fiche]]),0),1)</f>
        <v/>
      </c>
      <c r="J338" s="12">
        <f>_xlfn.MAXIFS(bonification_version[index_version],bonification_version[code],fiche_bonification[[#This Row],[code_bonification]])</f>
        <v>39.1</v>
      </c>
      <c r="K338" s="13">
        <f>_xlfn.MINIFS(bonification_version[date_debut],bonification_version[code],fiche_bonification[[#This Row],[code_bonification]])</f>
        <v>42005</v>
      </c>
      <c r="L338" s="12" t="str" cm="1">
        <f t="array" ref="L33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39" spans="1:12" x14ac:dyDescent="0.3">
      <c r="A339" s="12" t="s">
        <v>98</v>
      </c>
      <c r="B339" s="12" t="s">
        <v>577</v>
      </c>
      <c r="C339" s="13">
        <f t="shared" si="5"/>
        <v>42005</v>
      </c>
      <c r="D339" s="13" t="str">
        <f>IF(AND(fiche_bonification[[#This Row],[fiche_date_fin]]="",fiche_bonification[[#This Row],[bonification_date_fin]]=""),"",MIN(I339,L339))</f>
        <v/>
      </c>
      <c r="E339" s="13">
        <v>44561</v>
      </c>
      <c r="F339" s="13">
        <v>46022</v>
      </c>
      <c r="G339" s="12">
        <f>_xlfn.MAXIFS(fiche_version[index_version],fiche_version[code],fiche_bonification[[#This Row],[code_fiche]])</f>
        <v>17.100000000000001</v>
      </c>
      <c r="H339" s="13">
        <f>_xlfn.MINIFS(fiche_version[date_debut],fiche_version[code],fiche_bonification[[#This Row],[code_fiche]])</f>
        <v>42005</v>
      </c>
      <c r="I339" s="13" t="str" cm="1">
        <f t="array" ref="I339">INDEX(fiche_version[date_fin],MATCH(1,(fiche_version[index_version]=fiche_bonification[[#This Row],[fiche_version]]) * (fiche_version[code]=fiche_bonification[[#This Row],[code_fiche]]),0),1)</f>
        <v/>
      </c>
      <c r="J339" s="12">
        <f>_xlfn.MAXIFS(bonification_version[index_version],bonification_version[code],fiche_bonification[[#This Row],[code_bonification]])</f>
        <v>39.1</v>
      </c>
      <c r="K339" s="13">
        <f>_xlfn.MINIFS(bonification_version[date_debut],bonification_version[code],fiche_bonification[[#This Row],[code_bonification]])</f>
        <v>42005</v>
      </c>
      <c r="L339" s="12" t="str" cm="1">
        <f t="array" ref="L33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40" spans="1:12" x14ac:dyDescent="0.3">
      <c r="A340" s="12" t="s">
        <v>99</v>
      </c>
      <c r="B340" s="12" t="s">
        <v>577</v>
      </c>
      <c r="C340" s="13">
        <f t="shared" si="5"/>
        <v>42005</v>
      </c>
      <c r="D340" s="13" t="str">
        <f>IF(AND(fiche_bonification[[#This Row],[fiche_date_fin]]="",fiche_bonification[[#This Row],[bonification_date_fin]]=""),"",MIN(I340,L340))</f>
        <v/>
      </c>
      <c r="E340" s="13">
        <v>44561</v>
      </c>
      <c r="F340" s="13">
        <v>46022</v>
      </c>
      <c r="G340" s="12">
        <f>_xlfn.MAXIFS(fiche_version[index_version],fiche_version[code],fiche_bonification[[#This Row],[code_fiche]])</f>
        <v>17.100000000000001</v>
      </c>
      <c r="H340" s="13">
        <f>_xlfn.MINIFS(fiche_version[date_debut],fiche_version[code],fiche_bonification[[#This Row],[code_fiche]])</f>
        <v>42005</v>
      </c>
      <c r="I340" s="13" t="str" cm="1">
        <f t="array" ref="I340">INDEX(fiche_version[date_fin],MATCH(1,(fiche_version[index_version]=fiche_bonification[[#This Row],[fiche_version]]) * (fiche_version[code]=fiche_bonification[[#This Row],[code_fiche]]),0),1)</f>
        <v/>
      </c>
      <c r="J340" s="12">
        <f>_xlfn.MAXIFS(bonification_version[index_version],bonification_version[code],fiche_bonification[[#This Row],[code_bonification]])</f>
        <v>39.1</v>
      </c>
      <c r="K340" s="13">
        <f>_xlfn.MINIFS(bonification_version[date_debut],bonification_version[code],fiche_bonification[[#This Row],[code_bonification]])</f>
        <v>42005</v>
      </c>
      <c r="L340" s="12" t="str" cm="1">
        <f t="array" ref="L34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41" spans="1:12" x14ac:dyDescent="0.3">
      <c r="A341" s="12" t="s">
        <v>100</v>
      </c>
      <c r="B341" s="12" t="s">
        <v>577</v>
      </c>
      <c r="C341" s="13">
        <f t="shared" si="5"/>
        <v>42005</v>
      </c>
      <c r="D341" s="13">
        <f>IF(AND(fiche_bonification[[#This Row],[fiche_date_fin]]="",fiche_bonification[[#This Row],[bonification_date_fin]]=""),"",MIN(I341,L341))</f>
        <v>45291</v>
      </c>
      <c r="E341" s="13">
        <v>44561</v>
      </c>
      <c r="F341" s="13">
        <v>46022</v>
      </c>
      <c r="G341" s="12">
        <f>_xlfn.MAXIFS(fiche_version[index_version],fiche_version[code],fiche_bonification[[#This Row],[code_fiche]])</f>
        <v>41.3</v>
      </c>
      <c r="H341" s="13">
        <f>_xlfn.MINIFS(fiche_version[date_debut],fiche_version[code],fiche_bonification[[#This Row],[code_fiche]])</f>
        <v>42005</v>
      </c>
      <c r="I341" s="13" cm="1">
        <f t="array" ref="I341">INDEX(fiche_version[date_fin],MATCH(1,(fiche_version[index_version]=fiche_bonification[[#This Row],[fiche_version]]) * (fiche_version[code]=fiche_bonification[[#This Row],[code_fiche]]),0),1)</f>
        <v>45291</v>
      </c>
      <c r="J341" s="12">
        <f>_xlfn.MAXIFS(bonification_version[index_version],bonification_version[code],fiche_bonification[[#This Row],[code_bonification]])</f>
        <v>39.1</v>
      </c>
      <c r="K341" s="13">
        <f>_xlfn.MINIFS(bonification_version[date_debut],bonification_version[code],fiche_bonification[[#This Row],[code_bonification]])</f>
        <v>42005</v>
      </c>
      <c r="L341" s="12" t="str" cm="1">
        <f t="array" ref="L34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42" spans="1:12" x14ac:dyDescent="0.3">
      <c r="A342" s="12" t="s">
        <v>101</v>
      </c>
      <c r="B342" s="12" t="s">
        <v>577</v>
      </c>
      <c r="C342" s="13">
        <f t="shared" si="5"/>
        <v>42005</v>
      </c>
      <c r="D342" s="13">
        <f>IF(AND(fiche_bonification[[#This Row],[fiche_date_fin]]="",fiche_bonification[[#This Row],[bonification_date_fin]]=""),"",MIN(I342,L342))</f>
        <v>45291</v>
      </c>
      <c r="E342" s="13">
        <v>44561</v>
      </c>
      <c r="F342" s="13">
        <v>46022</v>
      </c>
      <c r="G342" s="12">
        <f>_xlfn.MAXIFS(fiche_version[index_version],fiche_version[code],fiche_bonification[[#This Row],[code_fiche]])</f>
        <v>23.2</v>
      </c>
      <c r="H342" s="13">
        <f>_xlfn.MINIFS(fiche_version[date_debut],fiche_version[code],fiche_bonification[[#This Row],[code_fiche]])</f>
        <v>42005</v>
      </c>
      <c r="I342" s="13" cm="1">
        <f t="array" ref="I342">INDEX(fiche_version[date_fin],MATCH(1,(fiche_version[index_version]=fiche_bonification[[#This Row],[fiche_version]]) * (fiche_version[code]=fiche_bonification[[#This Row],[code_fiche]]),0),1)</f>
        <v>45291</v>
      </c>
      <c r="J342" s="12">
        <f>_xlfn.MAXIFS(bonification_version[index_version],bonification_version[code],fiche_bonification[[#This Row],[code_bonification]])</f>
        <v>39.1</v>
      </c>
      <c r="K342" s="13">
        <f>_xlfn.MINIFS(bonification_version[date_debut],bonification_version[code],fiche_bonification[[#This Row],[code_bonification]])</f>
        <v>42005</v>
      </c>
      <c r="L342" s="12" t="str" cm="1">
        <f t="array" ref="L34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43" spans="1:12" x14ac:dyDescent="0.3">
      <c r="A343" s="12" t="s">
        <v>102</v>
      </c>
      <c r="B343" s="12" t="s">
        <v>577</v>
      </c>
      <c r="C343" s="13">
        <f t="shared" si="5"/>
        <v>42005</v>
      </c>
      <c r="D343" s="13" t="str">
        <f>IF(AND(fiche_bonification[[#This Row],[fiche_date_fin]]="",fiche_bonification[[#This Row],[bonification_date_fin]]=""),"",MIN(I343,L343))</f>
        <v/>
      </c>
      <c r="E343" s="13">
        <v>44561</v>
      </c>
      <c r="F343" s="13">
        <v>46022</v>
      </c>
      <c r="G343" s="12">
        <f>_xlfn.MAXIFS(fiche_version[index_version],fiche_version[code],fiche_bonification[[#This Row],[code_fiche]])</f>
        <v>14.1</v>
      </c>
      <c r="H343" s="13">
        <f>_xlfn.MINIFS(fiche_version[date_debut],fiche_version[code],fiche_bonification[[#This Row],[code_fiche]])</f>
        <v>42005</v>
      </c>
      <c r="I343" s="13" t="str" cm="1">
        <f t="array" ref="I343">INDEX(fiche_version[date_fin],MATCH(1,(fiche_version[index_version]=fiche_bonification[[#This Row],[fiche_version]]) * (fiche_version[code]=fiche_bonification[[#This Row],[code_fiche]]),0),1)</f>
        <v/>
      </c>
      <c r="J343" s="12">
        <f>_xlfn.MAXIFS(bonification_version[index_version],bonification_version[code],fiche_bonification[[#This Row],[code_bonification]])</f>
        <v>39.1</v>
      </c>
      <c r="K343" s="13">
        <f>_xlfn.MINIFS(bonification_version[date_debut],bonification_version[code],fiche_bonification[[#This Row],[code_bonification]])</f>
        <v>42005</v>
      </c>
      <c r="L343" s="12" t="str" cm="1">
        <f t="array" ref="L34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44" spans="1:12" x14ac:dyDescent="0.3">
      <c r="A344" s="12" t="s">
        <v>103</v>
      </c>
      <c r="B344" s="12" t="s">
        <v>577</v>
      </c>
      <c r="C344" s="13">
        <f t="shared" si="5"/>
        <v>42005</v>
      </c>
      <c r="D344" s="13" t="str">
        <f>IF(AND(fiche_bonification[[#This Row],[fiche_date_fin]]="",fiche_bonification[[#This Row],[bonification_date_fin]]=""),"",MIN(I344,L344))</f>
        <v/>
      </c>
      <c r="E344" s="13">
        <v>44561</v>
      </c>
      <c r="F344" s="13">
        <v>46022</v>
      </c>
      <c r="G344" s="12">
        <f>_xlfn.MAXIFS(fiche_version[index_version],fiche_version[code],fiche_bonification[[#This Row],[code_fiche]])</f>
        <v>14.1</v>
      </c>
      <c r="H344" s="13">
        <f>_xlfn.MINIFS(fiche_version[date_debut],fiche_version[code],fiche_bonification[[#This Row],[code_fiche]])</f>
        <v>42005</v>
      </c>
      <c r="I344" s="13" t="str" cm="1">
        <f t="array" ref="I344">INDEX(fiche_version[date_fin],MATCH(1,(fiche_version[index_version]=fiche_bonification[[#This Row],[fiche_version]]) * (fiche_version[code]=fiche_bonification[[#This Row],[code_fiche]]),0),1)</f>
        <v/>
      </c>
      <c r="J344" s="12">
        <f>_xlfn.MAXIFS(bonification_version[index_version],bonification_version[code],fiche_bonification[[#This Row],[code_bonification]])</f>
        <v>39.1</v>
      </c>
      <c r="K344" s="13">
        <f>_xlfn.MINIFS(bonification_version[date_debut],bonification_version[code],fiche_bonification[[#This Row],[code_bonification]])</f>
        <v>42005</v>
      </c>
      <c r="L344" s="12" t="str" cm="1">
        <f t="array" ref="L34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45" spans="1:12" x14ac:dyDescent="0.3">
      <c r="A345" s="12" t="s">
        <v>104</v>
      </c>
      <c r="B345" s="12" t="s">
        <v>577</v>
      </c>
      <c r="C345" s="13">
        <f t="shared" si="5"/>
        <v>42005</v>
      </c>
      <c r="D345" s="13" t="str">
        <f>IF(AND(fiche_bonification[[#This Row],[fiche_date_fin]]="",fiche_bonification[[#This Row],[bonification_date_fin]]=""),"",MIN(I345,L345))</f>
        <v/>
      </c>
      <c r="E345" s="13">
        <v>44561</v>
      </c>
      <c r="F345" s="13">
        <v>46022</v>
      </c>
      <c r="G345" s="12">
        <f>_xlfn.MAXIFS(fiche_version[index_version],fiche_version[code],fiche_bonification[[#This Row],[code_fiche]])</f>
        <v>16.100000000000001</v>
      </c>
      <c r="H345" s="13">
        <f>_xlfn.MINIFS(fiche_version[date_debut],fiche_version[code],fiche_bonification[[#This Row],[code_fiche]])</f>
        <v>42005</v>
      </c>
      <c r="I345" s="13" t="str" cm="1">
        <f t="array" ref="I345">INDEX(fiche_version[date_fin],MATCH(1,(fiche_version[index_version]=fiche_bonification[[#This Row],[fiche_version]]) * (fiche_version[code]=fiche_bonification[[#This Row],[code_fiche]]),0),1)</f>
        <v/>
      </c>
      <c r="J345" s="12">
        <f>_xlfn.MAXIFS(bonification_version[index_version],bonification_version[code],fiche_bonification[[#This Row],[code_bonification]])</f>
        <v>39.1</v>
      </c>
      <c r="K345" s="13">
        <f>_xlfn.MINIFS(bonification_version[date_debut],bonification_version[code],fiche_bonification[[#This Row],[code_bonification]])</f>
        <v>42005</v>
      </c>
      <c r="L345" s="12" t="str" cm="1">
        <f t="array" ref="L34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46" spans="1:12" x14ac:dyDescent="0.3">
      <c r="A346" s="12" t="s">
        <v>106</v>
      </c>
      <c r="B346" s="12" t="s">
        <v>577</v>
      </c>
      <c r="C346" s="13">
        <f t="shared" si="5"/>
        <v>42005</v>
      </c>
      <c r="D346" s="13" t="str">
        <f>IF(AND(fiche_bonification[[#This Row],[fiche_date_fin]]="",fiche_bonification[[#This Row],[bonification_date_fin]]=""),"",MIN(I346,L346))</f>
        <v/>
      </c>
      <c r="E346" s="13">
        <v>44561</v>
      </c>
      <c r="F346" s="13">
        <v>46022</v>
      </c>
      <c r="G346" s="12">
        <f>_xlfn.MAXIFS(fiche_version[index_version],fiche_version[code],fiche_bonification[[#This Row],[code_fiche]])</f>
        <v>17.100000000000001</v>
      </c>
      <c r="H346" s="13">
        <f>_xlfn.MINIFS(fiche_version[date_debut],fiche_version[code],fiche_bonification[[#This Row],[code_fiche]])</f>
        <v>42005</v>
      </c>
      <c r="I346" s="13" t="str" cm="1">
        <f t="array" ref="I346">INDEX(fiche_version[date_fin],MATCH(1,(fiche_version[index_version]=fiche_bonification[[#This Row],[fiche_version]]) * (fiche_version[code]=fiche_bonification[[#This Row],[code_fiche]]),0),1)</f>
        <v/>
      </c>
      <c r="J346" s="12">
        <f>_xlfn.MAXIFS(bonification_version[index_version],bonification_version[code],fiche_bonification[[#This Row],[code_bonification]])</f>
        <v>39.1</v>
      </c>
      <c r="K346" s="13">
        <f>_xlfn.MINIFS(bonification_version[date_debut],bonification_version[code],fiche_bonification[[#This Row],[code_bonification]])</f>
        <v>42005</v>
      </c>
      <c r="L346" s="12" t="str" cm="1">
        <f t="array" ref="L34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47" spans="1:12" x14ac:dyDescent="0.3">
      <c r="A347" s="12" t="s">
        <v>108</v>
      </c>
      <c r="B347" s="12" t="s">
        <v>577</v>
      </c>
      <c r="C347" s="13">
        <f t="shared" si="5"/>
        <v>42005</v>
      </c>
      <c r="D347" s="13" t="str">
        <f>IF(AND(fiche_bonification[[#This Row],[fiche_date_fin]]="",fiche_bonification[[#This Row],[bonification_date_fin]]=""),"",MIN(I347,L347))</f>
        <v/>
      </c>
      <c r="E347" s="13">
        <v>44561</v>
      </c>
      <c r="F347" s="13">
        <v>46022</v>
      </c>
      <c r="G347" s="12">
        <f>_xlfn.MAXIFS(fiche_version[index_version],fiche_version[code],fiche_bonification[[#This Row],[code_fiche]])</f>
        <v>46.3</v>
      </c>
      <c r="H347" s="13">
        <f>_xlfn.MINIFS(fiche_version[date_debut],fiche_version[code],fiche_bonification[[#This Row],[code_fiche]])</f>
        <v>42005</v>
      </c>
      <c r="I347" s="13" t="str" cm="1">
        <f t="array" ref="I347">INDEX(fiche_version[date_fin],MATCH(1,(fiche_version[index_version]=fiche_bonification[[#This Row],[fiche_version]]) * (fiche_version[code]=fiche_bonification[[#This Row],[code_fiche]]),0),1)</f>
        <v/>
      </c>
      <c r="J347" s="12">
        <f>_xlfn.MAXIFS(bonification_version[index_version],bonification_version[code],fiche_bonification[[#This Row],[code_bonification]])</f>
        <v>39.1</v>
      </c>
      <c r="K347" s="13">
        <f>_xlfn.MINIFS(bonification_version[date_debut],bonification_version[code],fiche_bonification[[#This Row],[code_bonification]])</f>
        <v>42005</v>
      </c>
      <c r="L347" s="12" t="str" cm="1">
        <f t="array" ref="L34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48" spans="1:12" x14ac:dyDescent="0.3">
      <c r="A348" s="12" t="s">
        <v>110</v>
      </c>
      <c r="B348" s="12" t="s">
        <v>577</v>
      </c>
      <c r="C348" s="13">
        <f t="shared" si="5"/>
        <v>42005</v>
      </c>
      <c r="D348" s="13" t="str">
        <f>IF(AND(fiche_bonification[[#This Row],[fiche_date_fin]]="",fiche_bonification[[#This Row],[bonification_date_fin]]=""),"",MIN(I348,L348))</f>
        <v/>
      </c>
      <c r="E348" s="13">
        <v>44561</v>
      </c>
      <c r="F348" s="13">
        <v>46022</v>
      </c>
      <c r="G348" s="12">
        <f>_xlfn.MAXIFS(fiche_version[index_version],fiche_version[code],fiche_bonification[[#This Row],[code_fiche]])</f>
        <v>41.3</v>
      </c>
      <c r="H348" s="13">
        <f>_xlfn.MINIFS(fiche_version[date_debut],fiche_version[code],fiche_bonification[[#This Row],[code_fiche]])</f>
        <v>42005</v>
      </c>
      <c r="I348" s="13" t="str" cm="1">
        <f t="array" ref="I348">INDEX(fiche_version[date_fin],MATCH(1,(fiche_version[index_version]=fiche_bonification[[#This Row],[fiche_version]]) * (fiche_version[code]=fiche_bonification[[#This Row],[code_fiche]]),0),1)</f>
        <v/>
      </c>
      <c r="J348" s="12">
        <f>_xlfn.MAXIFS(bonification_version[index_version],bonification_version[code],fiche_bonification[[#This Row],[code_bonification]])</f>
        <v>39.1</v>
      </c>
      <c r="K348" s="13">
        <f>_xlfn.MINIFS(bonification_version[date_debut],bonification_version[code],fiche_bonification[[#This Row],[code_bonification]])</f>
        <v>42005</v>
      </c>
      <c r="L348" s="12" t="str" cm="1">
        <f t="array" ref="L34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49" spans="1:12" x14ac:dyDescent="0.3">
      <c r="A349" s="12" t="s">
        <v>111</v>
      </c>
      <c r="B349" s="12" t="s">
        <v>577</v>
      </c>
      <c r="C349" s="13">
        <f t="shared" si="5"/>
        <v>42005</v>
      </c>
      <c r="D349" s="13">
        <f>IF(AND(fiche_bonification[[#This Row],[fiche_date_fin]]="",fiche_bonification[[#This Row],[bonification_date_fin]]=""),"",MIN(I349,L349))</f>
        <v>43190</v>
      </c>
      <c r="E349" s="13">
        <v>44561</v>
      </c>
      <c r="F349" s="13">
        <v>46022</v>
      </c>
      <c r="G349" s="12">
        <f>_xlfn.MAXIFS(fiche_version[index_version],fiche_version[code],fiche_bonification[[#This Row],[code_fiche]])</f>
        <v>20.2</v>
      </c>
      <c r="H349" s="13">
        <f>_xlfn.MINIFS(fiche_version[date_debut],fiche_version[code],fiche_bonification[[#This Row],[code_fiche]])</f>
        <v>42005</v>
      </c>
      <c r="I349" s="13" cm="1">
        <f t="array" ref="I349">INDEX(fiche_version[date_fin],MATCH(1,(fiche_version[index_version]=fiche_bonification[[#This Row],[fiche_version]]) * (fiche_version[code]=fiche_bonification[[#This Row],[code_fiche]]),0),1)</f>
        <v>43190</v>
      </c>
      <c r="J349" s="12">
        <f>_xlfn.MAXIFS(bonification_version[index_version],bonification_version[code],fiche_bonification[[#This Row],[code_bonification]])</f>
        <v>39.1</v>
      </c>
      <c r="K349" s="13">
        <f>_xlfn.MINIFS(bonification_version[date_debut],bonification_version[code],fiche_bonification[[#This Row],[code_bonification]])</f>
        <v>42005</v>
      </c>
      <c r="L349" s="12" t="str" cm="1">
        <f t="array" ref="L34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50" spans="1:12" x14ac:dyDescent="0.3">
      <c r="A350" s="12" t="s">
        <v>112</v>
      </c>
      <c r="B350" s="12" t="s">
        <v>577</v>
      </c>
      <c r="C350" s="13">
        <f t="shared" si="5"/>
        <v>42005</v>
      </c>
      <c r="D350" s="13" t="str">
        <f>IF(AND(fiche_bonification[[#This Row],[fiche_date_fin]]="",fiche_bonification[[#This Row],[bonification_date_fin]]=""),"",MIN(I350,L350))</f>
        <v/>
      </c>
      <c r="E350" s="13">
        <v>44561</v>
      </c>
      <c r="F350" s="13">
        <v>46022</v>
      </c>
      <c r="G350" s="12">
        <f>_xlfn.MAXIFS(fiche_version[index_version],fiche_version[code],fiche_bonification[[#This Row],[code_fiche]])</f>
        <v>17.100000000000001</v>
      </c>
      <c r="H350" s="13">
        <f>_xlfn.MINIFS(fiche_version[date_debut],fiche_version[code],fiche_bonification[[#This Row],[code_fiche]])</f>
        <v>42005</v>
      </c>
      <c r="I350" s="13" t="str" cm="1">
        <f t="array" ref="I350">INDEX(fiche_version[date_fin],MATCH(1,(fiche_version[index_version]=fiche_bonification[[#This Row],[fiche_version]]) * (fiche_version[code]=fiche_bonification[[#This Row],[code_fiche]]),0),1)</f>
        <v/>
      </c>
      <c r="J350" s="12">
        <f>_xlfn.MAXIFS(bonification_version[index_version],bonification_version[code],fiche_bonification[[#This Row],[code_bonification]])</f>
        <v>39.1</v>
      </c>
      <c r="K350" s="13">
        <f>_xlfn.MINIFS(bonification_version[date_debut],bonification_version[code],fiche_bonification[[#This Row],[code_bonification]])</f>
        <v>42005</v>
      </c>
      <c r="L350" s="12" t="str" cm="1">
        <f t="array" ref="L35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51" spans="1:12" x14ac:dyDescent="0.3">
      <c r="A351" s="12" t="s">
        <v>114</v>
      </c>
      <c r="B351" s="12" t="s">
        <v>577</v>
      </c>
      <c r="C351" s="13">
        <f t="shared" si="5"/>
        <v>42005</v>
      </c>
      <c r="D351" s="13" t="str">
        <f>IF(AND(fiche_bonification[[#This Row],[fiche_date_fin]]="",fiche_bonification[[#This Row],[bonification_date_fin]]=""),"",MIN(I351,L351))</f>
        <v/>
      </c>
      <c r="E351" s="13">
        <v>44561</v>
      </c>
      <c r="F351" s="13">
        <v>46022</v>
      </c>
      <c r="G351" s="12">
        <f>_xlfn.MAXIFS(fiche_version[index_version],fiche_version[code],fiche_bonification[[#This Row],[code_fiche]])</f>
        <v>14.1</v>
      </c>
      <c r="H351" s="13">
        <f>_xlfn.MINIFS(fiche_version[date_debut],fiche_version[code],fiche_bonification[[#This Row],[code_fiche]])</f>
        <v>42005</v>
      </c>
      <c r="I351" s="13" t="str" cm="1">
        <f t="array" ref="I351">INDEX(fiche_version[date_fin],MATCH(1,(fiche_version[index_version]=fiche_bonification[[#This Row],[fiche_version]]) * (fiche_version[code]=fiche_bonification[[#This Row],[code_fiche]]),0),1)</f>
        <v/>
      </c>
      <c r="J351" s="12">
        <f>_xlfn.MAXIFS(bonification_version[index_version],bonification_version[code],fiche_bonification[[#This Row],[code_bonification]])</f>
        <v>39.1</v>
      </c>
      <c r="K351" s="13">
        <f>_xlfn.MINIFS(bonification_version[date_debut],bonification_version[code],fiche_bonification[[#This Row],[code_bonification]])</f>
        <v>42005</v>
      </c>
      <c r="L351" s="12" t="str" cm="1">
        <f t="array" ref="L35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52" spans="1:12" x14ac:dyDescent="0.3">
      <c r="A352" s="12" t="s">
        <v>115</v>
      </c>
      <c r="B352" s="12" t="s">
        <v>577</v>
      </c>
      <c r="C352" s="13">
        <f t="shared" si="5"/>
        <v>42005</v>
      </c>
      <c r="D352" s="13">
        <f>IF(AND(fiche_bonification[[#This Row],[fiche_date_fin]]="",fiche_bonification[[#This Row],[bonification_date_fin]]=""),"",MIN(I352,L352))</f>
        <v>45291</v>
      </c>
      <c r="E352" s="13">
        <v>44561</v>
      </c>
      <c r="F352" s="13">
        <v>46022</v>
      </c>
      <c r="G352" s="12">
        <f>_xlfn.MAXIFS(fiche_version[index_version],fiche_version[code],fiche_bonification[[#This Row],[code_fiche]])</f>
        <v>14.1</v>
      </c>
      <c r="H352" s="13">
        <f>_xlfn.MINIFS(fiche_version[date_debut],fiche_version[code],fiche_bonification[[#This Row],[code_fiche]])</f>
        <v>42005</v>
      </c>
      <c r="I352" s="13" cm="1">
        <f t="array" ref="I352">INDEX(fiche_version[date_fin],MATCH(1,(fiche_version[index_version]=fiche_bonification[[#This Row],[fiche_version]]) * (fiche_version[code]=fiche_bonification[[#This Row],[code_fiche]]),0),1)</f>
        <v>45291</v>
      </c>
      <c r="J352" s="12">
        <f>_xlfn.MAXIFS(bonification_version[index_version],bonification_version[code],fiche_bonification[[#This Row],[code_bonification]])</f>
        <v>39.1</v>
      </c>
      <c r="K352" s="13">
        <f>_xlfn.MINIFS(bonification_version[date_debut],bonification_version[code],fiche_bonification[[#This Row],[code_bonification]])</f>
        <v>42005</v>
      </c>
      <c r="L352" s="12" t="str" cm="1">
        <f t="array" ref="L35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53" spans="1:12" x14ac:dyDescent="0.3">
      <c r="A353" s="12" t="s">
        <v>116</v>
      </c>
      <c r="B353" s="12" t="s">
        <v>577</v>
      </c>
      <c r="C353" s="13">
        <f t="shared" si="5"/>
        <v>42005</v>
      </c>
      <c r="D353" s="13">
        <f>IF(AND(fiche_bonification[[#This Row],[fiche_date_fin]]="",fiche_bonification[[#This Row],[bonification_date_fin]]=""),"",MIN(I353,L353))</f>
        <v>44104</v>
      </c>
      <c r="E353" s="13">
        <v>44561</v>
      </c>
      <c r="F353" s="13">
        <v>46022</v>
      </c>
      <c r="G353" s="12">
        <f>_xlfn.MAXIFS(fiche_version[index_version],fiche_version[code],fiche_bonification[[#This Row],[code_fiche]])</f>
        <v>27.2</v>
      </c>
      <c r="H353" s="13">
        <f>_xlfn.MINIFS(fiche_version[date_debut],fiche_version[code],fiche_bonification[[#This Row],[code_fiche]])</f>
        <v>42005</v>
      </c>
      <c r="I353" s="13" cm="1">
        <f t="array" ref="I353">INDEX(fiche_version[date_fin],MATCH(1,(fiche_version[index_version]=fiche_bonification[[#This Row],[fiche_version]]) * (fiche_version[code]=fiche_bonification[[#This Row],[code_fiche]]),0),1)</f>
        <v>44104</v>
      </c>
      <c r="J353" s="12">
        <f>_xlfn.MAXIFS(bonification_version[index_version],bonification_version[code],fiche_bonification[[#This Row],[code_bonification]])</f>
        <v>39.1</v>
      </c>
      <c r="K353" s="13">
        <f>_xlfn.MINIFS(bonification_version[date_debut],bonification_version[code],fiche_bonification[[#This Row],[code_bonification]])</f>
        <v>42005</v>
      </c>
      <c r="L353" s="12" t="str" cm="1">
        <f t="array" ref="L35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54" spans="1:12" x14ac:dyDescent="0.3">
      <c r="A354" s="12" t="s">
        <v>118</v>
      </c>
      <c r="B354" s="12" t="s">
        <v>577</v>
      </c>
      <c r="C354" s="13">
        <f t="shared" si="5"/>
        <v>42005</v>
      </c>
      <c r="D354" s="13" t="str">
        <f>IF(AND(fiche_bonification[[#This Row],[fiche_date_fin]]="",fiche_bonification[[#This Row],[bonification_date_fin]]=""),"",MIN(I354,L354))</f>
        <v/>
      </c>
      <c r="E354" s="13">
        <v>44561</v>
      </c>
      <c r="F354" s="13">
        <v>46022</v>
      </c>
      <c r="G354" s="12">
        <f>_xlfn.MAXIFS(fiche_version[index_version],fiche_version[code],fiche_bonification[[#This Row],[code_fiche]])</f>
        <v>15.1</v>
      </c>
      <c r="H354" s="13">
        <f>_xlfn.MINIFS(fiche_version[date_debut],fiche_version[code],fiche_bonification[[#This Row],[code_fiche]])</f>
        <v>42005</v>
      </c>
      <c r="I354" s="13" t="str" cm="1">
        <f t="array" ref="I354">INDEX(fiche_version[date_fin],MATCH(1,(fiche_version[index_version]=fiche_bonification[[#This Row],[fiche_version]]) * (fiche_version[code]=fiche_bonification[[#This Row],[code_fiche]]),0),1)</f>
        <v/>
      </c>
      <c r="J354" s="12">
        <f>_xlfn.MAXIFS(bonification_version[index_version],bonification_version[code],fiche_bonification[[#This Row],[code_bonification]])</f>
        <v>39.1</v>
      </c>
      <c r="K354" s="13">
        <f>_xlfn.MINIFS(bonification_version[date_debut],bonification_version[code],fiche_bonification[[#This Row],[code_bonification]])</f>
        <v>42005</v>
      </c>
      <c r="L354" s="12" t="str" cm="1">
        <f t="array" ref="L35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55" spans="1:12" x14ac:dyDescent="0.3">
      <c r="A355" s="12" t="s">
        <v>120</v>
      </c>
      <c r="B355" s="12" t="s">
        <v>577</v>
      </c>
      <c r="C355" s="13">
        <f t="shared" si="5"/>
        <v>42005</v>
      </c>
      <c r="D355" s="13">
        <f>IF(AND(fiche_bonification[[#This Row],[fiche_date_fin]]="",fiche_bonification[[#This Row],[bonification_date_fin]]=""),"",MIN(I355,L355))</f>
        <v>46934</v>
      </c>
      <c r="E355" s="13">
        <v>44561</v>
      </c>
      <c r="F355" s="13">
        <v>46022</v>
      </c>
      <c r="G355" s="12">
        <f>_xlfn.MAXIFS(fiche_version[index_version],fiche_version[code],fiche_bonification[[#This Row],[code_fiche]])</f>
        <v>54.2</v>
      </c>
      <c r="H355" s="13">
        <f>_xlfn.MINIFS(fiche_version[date_debut],fiche_version[code],fiche_bonification[[#This Row],[code_fiche]])</f>
        <v>42005</v>
      </c>
      <c r="I355" s="13" cm="1">
        <f t="array" ref="I355">INDEX(fiche_version[date_fin],MATCH(1,(fiche_version[index_version]=fiche_bonification[[#This Row],[fiche_version]]) * (fiche_version[code]=fiche_bonification[[#This Row],[code_fiche]]),0),1)</f>
        <v>46934</v>
      </c>
      <c r="J355" s="12">
        <f>_xlfn.MAXIFS(bonification_version[index_version],bonification_version[code],fiche_bonification[[#This Row],[code_bonification]])</f>
        <v>39.1</v>
      </c>
      <c r="K355" s="13">
        <f>_xlfn.MINIFS(bonification_version[date_debut],bonification_version[code],fiche_bonification[[#This Row],[code_bonification]])</f>
        <v>42005</v>
      </c>
      <c r="L355" s="12" t="str" cm="1">
        <f t="array" ref="L35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56" spans="1:12" x14ac:dyDescent="0.3">
      <c r="A356" s="12" t="s">
        <v>121</v>
      </c>
      <c r="B356" s="12" t="s">
        <v>577</v>
      </c>
      <c r="C356" s="13">
        <f t="shared" si="5"/>
        <v>42005</v>
      </c>
      <c r="D356" s="13" t="str">
        <f>IF(AND(fiche_bonification[[#This Row],[fiche_date_fin]]="",fiche_bonification[[#This Row],[bonification_date_fin]]=""),"",MIN(I356,L356))</f>
        <v/>
      </c>
      <c r="E356" s="13">
        <v>44561</v>
      </c>
      <c r="F356" s="13">
        <v>46022</v>
      </c>
      <c r="G356" s="12">
        <f>_xlfn.MAXIFS(fiche_version[index_version],fiche_version[code],fiche_bonification[[#This Row],[code_fiche]])</f>
        <v>35.299999999999997</v>
      </c>
      <c r="H356" s="13">
        <f>_xlfn.MINIFS(fiche_version[date_debut],fiche_version[code],fiche_bonification[[#This Row],[code_fiche]])</f>
        <v>42005</v>
      </c>
      <c r="I356" s="13" t="str" cm="1">
        <f t="array" ref="I356">INDEX(fiche_version[date_fin],MATCH(1,(fiche_version[index_version]=fiche_bonification[[#This Row],[fiche_version]]) * (fiche_version[code]=fiche_bonification[[#This Row],[code_fiche]]),0),1)</f>
        <v/>
      </c>
      <c r="J356" s="12">
        <f>_xlfn.MAXIFS(bonification_version[index_version],bonification_version[code],fiche_bonification[[#This Row],[code_bonification]])</f>
        <v>39.1</v>
      </c>
      <c r="K356" s="13">
        <f>_xlfn.MINIFS(bonification_version[date_debut],bonification_version[code],fiche_bonification[[#This Row],[code_bonification]])</f>
        <v>42005</v>
      </c>
      <c r="L356" s="12" t="str" cm="1">
        <f t="array" ref="L35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57" spans="1:12" x14ac:dyDescent="0.3">
      <c r="A357" s="12" t="s">
        <v>122</v>
      </c>
      <c r="B357" s="12" t="s">
        <v>577</v>
      </c>
      <c r="C357" s="13">
        <f t="shared" si="5"/>
        <v>42005</v>
      </c>
      <c r="D357" s="13">
        <f>IF(AND(fiche_bonification[[#This Row],[fiche_date_fin]]="",fiche_bonification[[#This Row],[bonification_date_fin]]=""),"",MIN(I357,L357))</f>
        <v>46934</v>
      </c>
      <c r="E357" s="13">
        <v>44561</v>
      </c>
      <c r="F357" s="13">
        <v>46022</v>
      </c>
      <c r="G357" s="12">
        <f>_xlfn.MAXIFS(fiche_version[index_version],fiche_version[code],fiche_bonification[[#This Row],[code_fiche]])</f>
        <v>54.5</v>
      </c>
      <c r="H357" s="13">
        <f>_xlfn.MINIFS(fiche_version[date_debut],fiche_version[code],fiche_bonification[[#This Row],[code_fiche]])</f>
        <v>42005</v>
      </c>
      <c r="I357" s="13" cm="1">
        <f t="array" ref="I357">INDEX(fiche_version[date_fin],MATCH(1,(fiche_version[index_version]=fiche_bonification[[#This Row],[fiche_version]]) * (fiche_version[code]=fiche_bonification[[#This Row],[code_fiche]]),0),1)</f>
        <v>46934</v>
      </c>
      <c r="J357" s="12">
        <f>_xlfn.MAXIFS(bonification_version[index_version],bonification_version[code],fiche_bonification[[#This Row],[code_bonification]])</f>
        <v>39.1</v>
      </c>
      <c r="K357" s="13">
        <f>_xlfn.MINIFS(bonification_version[date_debut],bonification_version[code],fiche_bonification[[#This Row],[code_bonification]])</f>
        <v>42005</v>
      </c>
      <c r="L357" s="12" t="str" cm="1">
        <f t="array" ref="L35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58" spans="1:12" x14ac:dyDescent="0.3">
      <c r="A358" s="12" t="s">
        <v>124</v>
      </c>
      <c r="B358" s="12" t="s">
        <v>577</v>
      </c>
      <c r="C358" s="13">
        <f t="shared" si="5"/>
        <v>42005</v>
      </c>
      <c r="D358" s="13">
        <f>IF(AND(fiche_bonification[[#This Row],[fiche_date_fin]]="",fiche_bonification[[#This Row],[bonification_date_fin]]=""),"",MIN(I358,L358))</f>
        <v>46934</v>
      </c>
      <c r="E358" s="13">
        <v>44561</v>
      </c>
      <c r="F358" s="13">
        <v>46022</v>
      </c>
      <c r="G358" s="12">
        <f>_xlfn.MAXIFS(fiche_version[index_version],fiche_version[code],fiche_bonification[[#This Row],[code_fiche]])</f>
        <v>58.6</v>
      </c>
      <c r="H358" s="13">
        <f>_xlfn.MINIFS(fiche_version[date_debut],fiche_version[code],fiche_bonification[[#This Row],[code_fiche]])</f>
        <v>42005</v>
      </c>
      <c r="I358" s="13" cm="1">
        <f t="array" ref="I358">INDEX(fiche_version[date_fin],MATCH(1,(fiche_version[index_version]=fiche_bonification[[#This Row],[fiche_version]]) * (fiche_version[code]=fiche_bonification[[#This Row],[code_fiche]]),0),1)</f>
        <v>46934</v>
      </c>
      <c r="J358" s="12">
        <f>_xlfn.MAXIFS(bonification_version[index_version],bonification_version[code],fiche_bonification[[#This Row],[code_bonification]])</f>
        <v>39.1</v>
      </c>
      <c r="K358" s="13">
        <f>_xlfn.MINIFS(bonification_version[date_debut],bonification_version[code],fiche_bonification[[#This Row],[code_bonification]])</f>
        <v>42005</v>
      </c>
      <c r="L358" s="12" t="str" cm="1">
        <f t="array" ref="L35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59" spans="1:12" x14ac:dyDescent="0.3">
      <c r="A359" s="12" t="s">
        <v>126</v>
      </c>
      <c r="B359" s="12" t="s">
        <v>577</v>
      </c>
      <c r="C359" s="13">
        <f t="shared" si="5"/>
        <v>42005</v>
      </c>
      <c r="D359" s="13" t="str">
        <f>IF(AND(fiche_bonification[[#This Row],[fiche_date_fin]]="",fiche_bonification[[#This Row],[bonification_date_fin]]=""),"",MIN(I359,L359))</f>
        <v/>
      </c>
      <c r="E359" s="13">
        <v>44561</v>
      </c>
      <c r="F359" s="13">
        <v>46022</v>
      </c>
      <c r="G359" s="12">
        <f>_xlfn.MAXIFS(fiche_version[index_version],fiche_version[code],fiche_bonification[[#This Row],[code_fiche]])</f>
        <v>27.3</v>
      </c>
      <c r="H359" s="13">
        <f>_xlfn.MINIFS(fiche_version[date_debut],fiche_version[code],fiche_bonification[[#This Row],[code_fiche]])</f>
        <v>42005</v>
      </c>
      <c r="I359" s="13" t="str" cm="1">
        <f t="array" ref="I359">INDEX(fiche_version[date_fin],MATCH(1,(fiche_version[index_version]=fiche_bonification[[#This Row],[fiche_version]]) * (fiche_version[code]=fiche_bonification[[#This Row],[code_fiche]]),0),1)</f>
        <v/>
      </c>
      <c r="J359" s="12">
        <f>_xlfn.MAXIFS(bonification_version[index_version],bonification_version[code],fiche_bonification[[#This Row],[code_bonification]])</f>
        <v>39.1</v>
      </c>
      <c r="K359" s="13">
        <f>_xlfn.MINIFS(bonification_version[date_debut],bonification_version[code],fiche_bonification[[#This Row],[code_bonification]])</f>
        <v>42005</v>
      </c>
      <c r="L359" s="12" t="str" cm="1">
        <f t="array" ref="L35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60" spans="1:12" x14ac:dyDescent="0.3">
      <c r="A360" s="12" t="s">
        <v>127</v>
      </c>
      <c r="B360" s="12" t="s">
        <v>577</v>
      </c>
      <c r="C360" s="13">
        <f t="shared" si="5"/>
        <v>42005</v>
      </c>
      <c r="D360" s="13">
        <f>IF(AND(fiche_bonification[[#This Row],[fiche_date_fin]]="",fiche_bonification[[#This Row],[bonification_date_fin]]=""),"",MIN(I360,L360))</f>
        <v>46752</v>
      </c>
      <c r="E360" s="13">
        <v>44561</v>
      </c>
      <c r="F360" s="13">
        <v>46022</v>
      </c>
      <c r="G360" s="12">
        <f>_xlfn.MAXIFS(fiche_version[index_version],fiche_version[code],fiche_bonification[[#This Row],[code_fiche]])</f>
        <v>58.3</v>
      </c>
      <c r="H360" s="13">
        <f>_xlfn.MINIFS(fiche_version[date_debut],fiche_version[code],fiche_bonification[[#This Row],[code_fiche]])</f>
        <v>42005</v>
      </c>
      <c r="I360" s="13" cm="1">
        <f t="array" ref="I360">INDEX(fiche_version[date_fin],MATCH(1,(fiche_version[index_version]=fiche_bonification[[#This Row],[fiche_version]]) * (fiche_version[code]=fiche_bonification[[#This Row],[code_fiche]]),0),1)</f>
        <v>46752</v>
      </c>
      <c r="J360" s="12">
        <f>_xlfn.MAXIFS(bonification_version[index_version],bonification_version[code],fiche_bonification[[#This Row],[code_bonification]])</f>
        <v>39.1</v>
      </c>
      <c r="K360" s="13">
        <f>_xlfn.MINIFS(bonification_version[date_debut],bonification_version[code],fiche_bonification[[#This Row],[code_bonification]])</f>
        <v>42005</v>
      </c>
      <c r="L360" s="12" t="str" cm="1">
        <f t="array" ref="L36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61" spans="1:12" x14ac:dyDescent="0.3">
      <c r="A361" s="12" t="s">
        <v>128</v>
      </c>
      <c r="B361" s="12" t="s">
        <v>577</v>
      </c>
      <c r="C361" s="13">
        <f t="shared" si="5"/>
        <v>42005</v>
      </c>
      <c r="D361" s="13">
        <f>IF(AND(fiche_bonification[[#This Row],[fiche_date_fin]]="",fiche_bonification[[#This Row],[bonification_date_fin]]=""),"",MIN(I361,L361))</f>
        <v>43190</v>
      </c>
      <c r="E361" s="13">
        <v>44561</v>
      </c>
      <c r="F361" s="13">
        <v>46022</v>
      </c>
      <c r="G361" s="12">
        <f>_xlfn.MAXIFS(fiche_version[index_version],fiche_version[code],fiche_bonification[[#This Row],[code_fiche]])</f>
        <v>20.2</v>
      </c>
      <c r="H361" s="13">
        <f>_xlfn.MINIFS(fiche_version[date_debut],fiche_version[code],fiche_bonification[[#This Row],[code_fiche]])</f>
        <v>42005</v>
      </c>
      <c r="I361" s="13" cm="1">
        <f t="array" ref="I361">INDEX(fiche_version[date_fin],MATCH(1,(fiche_version[index_version]=fiche_bonification[[#This Row],[fiche_version]]) * (fiche_version[code]=fiche_bonification[[#This Row],[code_fiche]]),0),1)</f>
        <v>43190</v>
      </c>
      <c r="J361" s="12">
        <f>_xlfn.MAXIFS(bonification_version[index_version],bonification_version[code],fiche_bonification[[#This Row],[code_bonification]])</f>
        <v>39.1</v>
      </c>
      <c r="K361" s="13">
        <f>_xlfn.MINIFS(bonification_version[date_debut],bonification_version[code],fiche_bonification[[#This Row],[code_bonification]])</f>
        <v>42005</v>
      </c>
      <c r="L361" s="12" t="str" cm="1">
        <f t="array" ref="L36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62" spans="1:12" x14ac:dyDescent="0.3">
      <c r="A362" s="12" t="s">
        <v>129</v>
      </c>
      <c r="B362" s="12" t="s">
        <v>577</v>
      </c>
      <c r="C362" s="13">
        <f t="shared" si="5"/>
        <v>42005</v>
      </c>
      <c r="D362" s="13" t="str">
        <f>IF(AND(fiche_bonification[[#This Row],[fiche_date_fin]]="",fiche_bonification[[#This Row],[bonification_date_fin]]=""),"",MIN(I362,L362))</f>
        <v/>
      </c>
      <c r="E362" s="13">
        <v>44561</v>
      </c>
      <c r="F362" s="13">
        <v>46022</v>
      </c>
      <c r="G362" s="12">
        <f>_xlfn.MAXIFS(fiche_version[index_version],fiche_version[code],fiche_bonification[[#This Row],[code_fiche]])</f>
        <v>35.200000000000003</v>
      </c>
      <c r="H362" s="13">
        <f>_xlfn.MINIFS(fiche_version[date_debut],fiche_version[code],fiche_bonification[[#This Row],[code_fiche]])</f>
        <v>42005</v>
      </c>
      <c r="I362" s="13" t="str" cm="1">
        <f t="array" ref="I362">INDEX(fiche_version[date_fin],MATCH(1,(fiche_version[index_version]=fiche_bonification[[#This Row],[fiche_version]]) * (fiche_version[code]=fiche_bonification[[#This Row],[code_fiche]]),0),1)</f>
        <v/>
      </c>
      <c r="J362" s="12">
        <f>_xlfn.MAXIFS(bonification_version[index_version],bonification_version[code],fiche_bonification[[#This Row],[code_bonification]])</f>
        <v>39.1</v>
      </c>
      <c r="K362" s="13">
        <f>_xlfn.MINIFS(bonification_version[date_debut],bonification_version[code],fiche_bonification[[#This Row],[code_bonification]])</f>
        <v>42005</v>
      </c>
      <c r="L362" s="12" t="str" cm="1">
        <f t="array" ref="L36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63" spans="1:12" x14ac:dyDescent="0.3">
      <c r="A363" s="12" t="s">
        <v>130</v>
      </c>
      <c r="B363" s="12" t="s">
        <v>577</v>
      </c>
      <c r="C363" s="13">
        <f t="shared" si="5"/>
        <v>42005</v>
      </c>
      <c r="D363" s="13" t="str">
        <f>IF(AND(fiche_bonification[[#This Row],[fiche_date_fin]]="",fiche_bonification[[#This Row],[bonification_date_fin]]=""),"",MIN(I363,L363))</f>
        <v/>
      </c>
      <c r="E363" s="13">
        <v>44561</v>
      </c>
      <c r="F363" s="13">
        <v>46022</v>
      </c>
      <c r="G363" s="12">
        <f>_xlfn.MAXIFS(fiche_version[index_version],fiche_version[code],fiche_bonification[[#This Row],[code_fiche]])</f>
        <v>45.3</v>
      </c>
      <c r="H363" s="13">
        <f>_xlfn.MINIFS(fiche_version[date_debut],fiche_version[code],fiche_bonification[[#This Row],[code_fiche]])</f>
        <v>42005</v>
      </c>
      <c r="I363" s="13" t="str" cm="1">
        <f t="array" ref="I363">INDEX(fiche_version[date_fin],MATCH(1,(fiche_version[index_version]=fiche_bonification[[#This Row],[fiche_version]]) * (fiche_version[code]=fiche_bonification[[#This Row],[code_fiche]]),0),1)</f>
        <v/>
      </c>
      <c r="J363" s="12">
        <f>_xlfn.MAXIFS(bonification_version[index_version],bonification_version[code],fiche_bonification[[#This Row],[code_bonification]])</f>
        <v>39.1</v>
      </c>
      <c r="K363" s="13">
        <f>_xlfn.MINIFS(bonification_version[date_debut],bonification_version[code],fiche_bonification[[#This Row],[code_bonification]])</f>
        <v>42005</v>
      </c>
      <c r="L363" s="12" t="str" cm="1">
        <f t="array" ref="L36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64" spans="1:12" x14ac:dyDescent="0.3">
      <c r="A364" s="12" t="s">
        <v>132</v>
      </c>
      <c r="B364" s="12" t="s">
        <v>577</v>
      </c>
      <c r="C364" s="13">
        <f t="shared" si="5"/>
        <v>42005</v>
      </c>
      <c r="D364" s="13" t="str">
        <f>IF(AND(fiche_bonification[[#This Row],[fiche_date_fin]]="",fiche_bonification[[#This Row],[bonification_date_fin]]=""),"",MIN(I364,L364))</f>
        <v/>
      </c>
      <c r="E364" s="13">
        <v>44561</v>
      </c>
      <c r="F364" s="13">
        <v>46022</v>
      </c>
      <c r="G364" s="12">
        <f>_xlfn.MAXIFS(fiche_version[index_version],fiche_version[code],fiche_bonification[[#This Row],[code_fiche]])</f>
        <v>23.2</v>
      </c>
      <c r="H364" s="13">
        <f>_xlfn.MINIFS(fiche_version[date_debut],fiche_version[code],fiche_bonification[[#This Row],[code_fiche]])</f>
        <v>42005</v>
      </c>
      <c r="I364" s="13" t="str" cm="1">
        <f t="array" ref="I364">INDEX(fiche_version[date_fin],MATCH(1,(fiche_version[index_version]=fiche_bonification[[#This Row],[fiche_version]]) * (fiche_version[code]=fiche_bonification[[#This Row],[code_fiche]]),0),1)</f>
        <v/>
      </c>
      <c r="J364" s="12">
        <f>_xlfn.MAXIFS(bonification_version[index_version],bonification_version[code],fiche_bonification[[#This Row],[code_bonification]])</f>
        <v>39.1</v>
      </c>
      <c r="K364" s="13">
        <f>_xlfn.MINIFS(bonification_version[date_debut],bonification_version[code],fiche_bonification[[#This Row],[code_bonification]])</f>
        <v>42005</v>
      </c>
      <c r="L364" s="12" t="str" cm="1">
        <f t="array" ref="L36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65" spans="1:12" x14ac:dyDescent="0.3">
      <c r="A365" s="12" t="s">
        <v>134</v>
      </c>
      <c r="B365" s="12" t="s">
        <v>577</v>
      </c>
      <c r="C365" s="13">
        <f t="shared" si="5"/>
        <v>42005</v>
      </c>
      <c r="D365" s="13" t="str">
        <f>IF(AND(fiche_bonification[[#This Row],[fiche_date_fin]]="",fiche_bonification[[#This Row],[bonification_date_fin]]=""),"",MIN(I365,L365))</f>
        <v/>
      </c>
      <c r="E365" s="13">
        <v>44561</v>
      </c>
      <c r="F365" s="13">
        <v>46022</v>
      </c>
      <c r="G365" s="12">
        <f>_xlfn.MAXIFS(fiche_version[index_version],fiche_version[code],fiche_bonification[[#This Row],[code_fiche]])</f>
        <v>15.1</v>
      </c>
      <c r="H365" s="13">
        <f>_xlfn.MINIFS(fiche_version[date_debut],fiche_version[code],fiche_bonification[[#This Row],[code_fiche]])</f>
        <v>42005</v>
      </c>
      <c r="I365" s="13" t="str" cm="1">
        <f t="array" ref="I365">INDEX(fiche_version[date_fin],MATCH(1,(fiche_version[index_version]=fiche_bonification[[#This Row],[fiche_version]]) * (fiche_version[code]=fiche_bonification[[#This Row],[code_fiche]]),0),1)</f>
        <v/>
      </c>
      <c r="J365" s="12">
        <f>_xlfn.MAXIFS(bonification_version[index_version],bonification_version[code],fiche_bonification[[#This Row],[code_bonification]])</f>
        <v>39.1</v>
      </c>
      <c r="K365" s="13">
        <f>_xlfn.MINIFS(bonification_version[date_debut],bonification_version[code],fiche_bonification[[#This Row],[code_bonification]])</f>
        <v>42005</v>
      </c>
      <c r="L365" s="12" t="str" cm="1">
        <f t="array" ref="L36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66" spans="1:12" x14ac:dyDescent="0.3">
      <c r="A366" s="12" t="s">
        <v>135</v>
      </c>
      <c r="B366" s="12" t="s">
        <v>577</v>
      </c>
      <c r="C366" s="13">
        <f t="shared" si="5"/>
        <v>42005</v>
      </c>
      <c r="D366" s="13" t="str">
        <f>IF(AND(fiche_bonification[[#This Row],[fiche_date_fin]]="",fiche_bonification[[#This Row],[bonification_date_fin]]=""),"",MIN(I366,L366))</f>
        <v/>
      </c>
      <c r="E366" s="13">
        <v>44561</v>
      </c>
      <c r="F366" s="13">
        <v>46022</v>
      </c>
      <c r="G366" s="12">
        <f>_xlfn.MAXIFS(fiche_version[index_version],fiche_version[code],fiche_bonification[[#This Row],[code_fiche]])</f>
        <v>51.5</v>
      </c>
      <c r="H366" s="13">
        <f>_xlfn.MINIFS(fiche_version[date_debut],fiche_version[code],fiche_bonification[[#This Row],[code_fiche]])</f>
        <v>42005</v>
      </c>
      <c r="I366" s="13" t="str" cm="1">
        <f t="array" ref="I366">INDEX(fiche_version[date_fin],MATCH(1,(fiche_version[index_version]=fiche_bonification[[#This Row],[fiche_version]]) * (fiche_version[code]=fiche_bonification[[#This Row],[code_fiche]]),0),1)</f>
        <v/>
      </c>
      <c r="J366" s="12">
        <f>_xlfn.MAXIFS(bonification_version[index_version],bonification_version[code],fiche_bonification[[#This Row],[code_bonification]])</f>
        <v>39.1</v>
      </c>
      <c r="K366" s="13">
        <f>_xlfn.MINIFS(bonification_version[date_debut],bonification_version[code],fiche_bonification[[#This Row],[code_bonification]])</f>
        <v>42005</v>
      </c>
      <c r="L366" s="12" t="str" cm="1">
        <f t="array" ref="L36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67" spans="1:12" x14ac:dyDescent="0.3">
      <c r="A367" s="12" t="s">
        <v>136</v>
      </c>
      <c r="B367" s="12" t="s">
        <v>577</v>
      </c>
      <c r="C367" s="13">
        <f t="shared" si="5"/>
        <v>42005</v>
      </c>
      <c r="D367" s="13" t="str">
        <f>IF(AND(fiche_bonification[[#This Row],[fiche_date_fin]]="",fiche_bonification[[#This Row],[bonification_date_fin]]=""),"",MIN(I367,L367))</f>
        <v/>
      </c>
      <c r="E367" s="13">
        <v>44561</v>
      </c>
      <c r="F367" s="13">
        <v>46022</v>
      </c>
      <c r="G367" s="12">
        <f>_xlfn.MAXIFS(fiche_version[index_version],fiche_version[code],fiche_bonification[[#This Row],[code_fiche]])</f>
        <v>52.4</v>
      </c>
      <c r="H367" s="13">
        <f>_xlfn.MINIFS(fiche_version[date_debut],fiche_version[code],fiche_bonification[[#This Row],[code_fiche]])</f>
        <v>42005</v>
      </c>
      <c r="I367" s="13" t="str" cm="1">
        <f t="array" ref="I367">INDEX(fiche_version[date_fin],MATCH(1,(fiche_version[index_version]=fiche_bonification[[#This Row],[fiche_version]]) * (fiche_version[code]=fiche_bonification[[#This Row],[code_fiche]]),0),1)</f>
        <v/>
      </c>
      <c r="J367" s="12">
        <f>_xlfn.MAXIFS(bonification_version[index_version],bonification_version[code],fiche_bonification[[#This Row],[code_bonification]])</f>
        <v>39.1</v>
      </c>
      <c r="K367" s="13">
        <f>_xlfn.MINIFS(bonification_version[date_debut],bonification_version[code],fiche_bonification[[#This Row],[code_bonification]])</f>
        <v>42005</v>
      </c>
      <c r="L367" s="12" t="str" cm="1">
        <f t="array" ref="L36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68" spans="1:12" x14ac:dyDescent="0.3">
      <c r="A368" s="12" t="s">
        <v>138</v>
      </c>
      <c r="B368" s="12" t="s">
        <v>577</v>
      </c>
      <c r="C368" s="13">
        <f t="shared" si="5"/>
        <v>42005</v>
      </c>
      <c r="D368" s="13" t="str">
        <f>IF(AND(fiche_bonification[[#This Row],[fiche_date_fin]]="",fiche_bonification[[#This Row],[bonification_date_fin]]=""),"",MIN(I368,L368))</f>
        <v/>
      </c>
      <c r="E368" s="13">
        <v>44561</v>
      </c>
      <c r="F368" s="13">
        <v>46022</v>
      </c>
      <c r="G368" s="12">
        <f>_xlfn.MAXIFS(fiche_version[index_version],fiche_version[code],fiche_bonification[[#This Row],[code_fiche]])</f>
        <v>15.2</v>
      </c>
      <c r="H368" s="13">
        <f>_xlfn.MINIFS(fiche_version[date_debut],fiche_version[code],fiche_bonification[[#This Row],[code_fiche]])</f>
        <v>42005</v>
      </c>
      <c r="I368" s="13" t="str" cm="1">
        <f t="array" ref="I368">INDEX(fiche_version[date_fin],MATCH(1,(fiche_version[index_version]=fiche_bonification[[#This Row],[fiche_version]]) * (fiche_version[code]=fiche_bonification[[#This Row],[code_fiche]]),0),1)</f>
        <v/>
      </c>
      <c r="J368" s="12">
        <f>_xlfn.MAXIFS(bonification_version[index_version],bonification_version[code],fiche_bonification[[#This Row],[code_bonification]])</f>
        <v>39.1</v>
      </c>
      <c r="K368" s="13">
        <f>_xlfn.MINIFS(bonification_version[date_debut],bonification_version[code],fiche_bonification[[#This Row],[code_bonification]])</f>
        <v>42005</v>
      </c>
      <c r="L368" s="12" t="str" cm="1">
        <f t="array" ref="L36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69" spans="1:12" x14ac:dyDescent="0.3">
      <c r="A369" s="12" t="s">
        <v>140</v>
      </c>
      <c r="B369" s="12" t="s">
        <v>577</v>
      </c>
      <c r="C369" s="13">
        <f t="shared" si="5"/>
        <v>42005</v>
      </c>
      <c r="D369" s="13" t="str">
        <f>IF(AND(fiche_bonification[[#This Row],[fiche_date_fin]]="",fiche_bonification[[#This Row],[bonification_date_fin]]=""),"",MIN(I369,L369))</f>
        <v/>
      </c>
      <c r="E369" s="13">
        <v>44561</v>
      </c>
      <c r="F369" s="13">
        <v>46022</v>
      </c>
      <c r="G369" s="12">
        <f>_xlfn.MAXIFS(fiche_version[index_version],fiche_version[code],fiche_bonification[[#This Row],[code_fiche]])</f>
        <v>14.1</v>
      </c>
      <c r="H369" s="13">
        <f>_xlfn.MINIFS(fiche_version[date_debut],fiche_version[code],fiche_bonification[[#This Row],[code_fiche]])</f>
        <v>42005</v>
      </c>
      <c r="I369" s="13" t="str" cm="1">
        <f t="array" ref="I369">INDEX(fiche_version[date_fin],MATCH(1,(fiche_version[index_version]=fiche_bonification[[#This Row],[fiche_version]]) * (fiche_version[code]=fiche_bonification[[#This Row],[code_fiche]]),0),1)</f>
        <v/>
      </c>
      <c r="J369" s="12">
        <f>_xlfn.MAXIFS(bonification_version[index_version],bonification_version[code],fiche_bonification[[#This Row],[code_bonification]])</f>
        <v>39.1</v>
      </c>
      <c r="K369" s="13">
        <f>_xlfn.MINIFS(bonification_version[date_debut],bonification_version[code],fiche_bonification[[#This Row],[code_bonification]])</f>
        <v>42005</v>
      </c>
      <c r="L369" s="12" t="str" cm="1">
        <f t="array" ref="L36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70" spans="1:12" x14ac:dyDescent="0.3">
      <c r="A370" s="12" t="s">
        <v>142</v>
      </c>
      <c r="B370" s="12" t="s">
        <v>577</v>
      </c>
      <c r="C370" s="13">
        <f t="shared" si="5"/>
        <v>42005</v>
      </c>
      <c r="D370" s="13" t="str">
        <f>IF(AND(fiche_bonification[[#This Row],[fiche_date_fin]]="",fiche_bonification[[#This Row],[bonification_date_fin]]=""),"",MIN(I370,L370))</f>
        <v/>
      </c>
      <c r="E370" s="13">
        <v>44561</v>
      </c>
      <c r="F370" s="13">
        <v>46022</v>
      </c>
      <c r="G370" s="12">
        <f>_xlfn.MAXIFS(fiche_version[index_version],fiche_version[code],fiche_bonification[[#This Row],[code_fiche]])</f>
        <v>40.4</v>
      </c>
      <c r="H370" s="13">
        <f>_xlfn.MINIFS(fiche_version[date_debut],fiche_version[code],fiche_bonification[[#This Row],[code_fiche]])</f>
        <v>42005</v>
      </c>
      <c r="I370" s="13" t="str" cm="1">
        <f t="array" ref="I370">INDEX(fiche_version[date_fin],MATCH(1,(fiche_version[index_version]=fiche_bonification[[#This Row],[fiche_version]]) * (fiche_version[code]=fiche_bonification[[#This Row],[code_fiche]]),0),1)</f>
        <v/>
      </c>
      <c r="J370" s="12">
        <f>_xlfn.MAXIFS(bonification_version[index_version],bonification_version[code],fiche_bonification[[#This Row],[code_bonification]])</f>
        <v>39.1</v>
      </c>
      <c r="K370" s="13">
        <f>_xlfn.MINIFS(bonification_version[date_debut],bonification_version[code],fiche_bonification[[#This Row],[code_bonification]])</f>
        <v>42005</v>
      </c>
      <c r="L370" s="12" t="str" cm="1">
        <f t="array" ref="L37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71" spans="1:12" x14ac:dyDescent="0.3">
      <c r="A371" s="12" t="s">
        <v>143</v>
      </c>
      <c r="B371" s="12" t="s">
        <v>577</v>
      </c>
      <c r="C371" s="13">
        <f t="shared" si="5"/>
        <v>42005</v>
      </c>
      <c r="D371" s="13" t="str">
        <f>IF(AND(fiche_bonification[[#This Row],[fiche_date_fin]]="",fiche_bonification[[#This Row],[bonification_date_fin]]=""),"",MIN(I371,L371))</f>
        <v/>
      </c>
      <c r="E371" s="13">
        <v>44561</v>
      </c>
      <c r="F371" s="13">
        <v>46022</v>
      </c>
      <c r="G371" s="12">
        <f>_xlfn.MAXIFS(fiche_version[index_version],fiche_version[code],fiche_bonification[[#This Row],[code_fiche]])</f>
        <v>35.200000000000003</v>
      </c>
      <c r="H371" s="13">
        <f>_xlfn.MINIFS(fiche_version[date_debut],fiche_version[code],fiche_bonification[[#This Row],[code_fiche]])</f>
        <v>42005</v>
      </c>
      <c r="I371" s="13" t="str" cm="1">
        <f t="array" ref="I371">INDEX(fiche_version[date_fin],MATCH(1,(fiche_version[index_version]=fiche_bonification[[#This Row],[fiche_version]]) * (fiche_version[code]=fiche_bonification[[#This Row],[code_fiche]]),0),1)</f>
        <v/>
      </c>
      <c r="J371" s="12">
        <f>_xlfn.MAXIFS(bonification_version[index_version],bonification_version[code],fiche_bonification[[#This Row],[code_bonification]])</f>
        <v>39.1</v>
      </c>
      <c r="K371" s="13">
        <f>_xlfn.MINIFS(bonification_version[date_debut],bonification_version[code],fiche_bonification[[#This Row],[code_bonification]])</f>
        <v>42005</v>
      </c>
      <c r="L371" s="12" t="str" cm="1">
        <f t="array" ref="L37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72" spans="1:12" x14ac:dyDescent="0.3">
      <c r="A372" s="12" t="s">
        <v>145</v>
      </c>
      <c r="B372" s="12" t="s">
        <v>577</v>
      </c>
      <c r="C372" s="13">
        <f t="shared" si="5"/>
        <v>42956</v>
      </c>
      <c r="D372" s="13" t="str">
        <f>IF(AND(fiche_bonification[[#This Row],[fiche_date_fin]]="",fiche_bonification[[#This Row],[bonification_date_fin]]=""),"",MIN(I372,L372))</f>
        <v/>
      </c>
      <c r="E372" s="13">
        <v>44561</v>
      </c>
      <c r="F372" s="13">
        <v>46022</v>
      </c>
      <c r="G372" s="12">
        <f>_xlfn.MAXIFS(fiche_version[index_version],fiche_version[code],fiche_bonification[[#This Row],[code_fiche]])</f>
        <v>50.4</v>
      </c>
      <c r="H372" s="13">
        <f>_xlfn.MINIFS(fiche_version[date_debut],fiche_version[code],fiche_bonification[[#This Row],[code_fiche]])</f>
        <v>42956</v>
      </c>
      <c r="I372" s="13" t="str" cm="1">
        <f t="array" ref="I372">INDEX(fiche_version[date_fin],MATCH(1,(fiche_version[index_version]=fiche_bonification[[#This Row],[fiche_version]]) * (fiche_version[code]=fiche_bonification[[#This Row],[code_fiche]]),0),1)</f>
        <v/>
      </c>
      <c r="J372" s="12">
        <f>_xlfn.MAXIFS(bonification_version[index_version],bonification_version[code],fiche_bonification[[#This Row],[code_bonification]])</f>
        <v>39.1</v>
      </c>
      <c r="K372" s="13">
        <f>_xlfn.MINIFS(bonification_version[date_debut],bonification_version[code],fiche_bonification[[#This Row],[code_bonification]])</f>
        <v>42005</v>
      </c>
      <c r="L372" s="12" t="str" cm="1">
        <f t="array" ref="L37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73" spans="1:12" x14ac:dyDescent="0.3">
      <c r="A373" s="12" t="s">
        <v>146</v>
      </c>
      <c r="B373" s="12" t="s">
        <v>577</v>
      </c>
      <c r="C373" s="13">
        <f t="shared" si="5"/>
        <v>43191</v>
      </c>
      <c r="D373" s="13">
        <f>IF(AND(fiche_bonification[[#This Row],[fiche_date_fin]]="",fiche_bonification[[#This Row],[bonification_date_fin]]=""),"",MIN(I373,L373))</f>
        <v>46843</v>
      </c>
      <c r="E373" s="13">
        <v>44561</v>
      </c>
      <c r="F373" s="13">
        <v>46022</v>
      </c>
      <c r="G373" s="12">
        <f>_xlfn.MAXIFS(fiche_version[index_version],fiche_version[code],fiche_bonification[[#This Row],[code_fiche]])</f>
        <v>54.4</v>
      </c>
      <c r="H373" s="13">
        <f>_xlfn.MINIFS(fiche_version[date_debut],fiche_version[code],fiche_bonification[[#This Row],[code_fiche]])</f>
        <v>43191</v>
      </c>
      <c r="I373" s="13" cm="1">
        <f t="array" ref="I373">INDEX(fiche_version[date_fin],MATCH(1,(fiche_version[index_version]=fiche_bonification[[#This Row],[fiche_version]]) * (fiche_version[code]=fiche_bonification[[#This Row],[code_fiche]]),0),1)</f>
        <v>46843</v>
      </c>
      <c r="J373" s="12">
        <f>_xlfn.MAXIFS(bonification_version[index_version],bonification_version[code],fiche_bonification[[#This Row],[code_bonification]])</f>
        <v>39.1</v>
      </c>
      <c r="K373" s="13">
        <f>_xlfn.MINIFS(bonification_version[date_debut],bonification_version[code],fiche_bonification[[#This Row],[code_bonification]])</f>
        <v>42005</v>
      </c>
      <c r="L373" s="12" t="str" cm="1">
        <f t="array" ref="L37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74" spans="1:12" x14ac:dyDescent="0.3">
      <c r="A374" s="12" t="s">
        <v>148</v>
      </c>
      <c r="B374" s="12" t="s">
        <v>577</v>
      </c>
      <c r="C374" s="13">
        <f t="shared" si="5"/>
        <v>43453</v>
      </c>
      <c r="D374" s="13" t="str">
        <f>IF(AND(fiche_bonification[[#This Row],[fiche_date_fin]]="",fiche_bonification[[#This Row],[bonification_date_fin]]=""),"",MIN(I374,L374))</f>
        <v/>
      </c>
      <c r="E374" s="13">
        <v>44561</v>
      </c>
      <c r="F374" s="13">
        <v>46022</v>
      </c>
      <c r="G374" s="12">
        <f>_xlfn.MAXIFS(fiche_version[index_version],fiche_version[code],fiche_bonification[[#This Row],[code_fiche]])</f>
        <v>54.2</v>
      </c>
      <c r="H374" s="13">
        <f>_xlfn.MINIFS(fiche_version[date_debut],fiche_version[code],fiche_bonification[[#This Row],[code_fiche]])</f>
        <v>43453</v>
      </c>
      <c r="I374" s="13" t="str" cm="1">
        <f t="array" ref="I374">INDEX(fiche_version[date_fin],MATCH(1,(fiche_version[index_version]=fiche_bonification[[#This Row],[fiche_version]]) * (fiche_version[code]=fiche_bonification[[#This Row],[code_fiche]]),0),1)</f>
        <v/>
      </c>
      <c r="J374" s="12">
        <f>_xlfn.MAXIFS(bonification_version[index_version],bonification_version[code],fiche_bonification[[#This Row],[code_bonification]])</f>
        <v>39.1</v>
      </c>
      <c r="K374" s="13">
        <f>_xlfn.MINIFS(bonification_version[date_debut],bonification_version[code],fiche_bonification[[#This Row],[code_bonification]])</f>
        <v>42005</v>
      </c>
      <c r="L374" s="12" t="str" cm="1">
        <f t="array" ref="L37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75" spans="1:12" x14ac:dyDescent="0.3">
      <c r="A375" s="12" t="s">
        <v>149</v>
      </c>
      <c r="B375" s="12" t="s">
        <v>577</v>
      </c>
      <c r="C375" s="13">
        <f t="shared" si="5"/>
        <v>43453</v>
      </c>
      <c r="D375" s="13" t="str">
        <f>IF(AND(fiche_bonification[[#This Row],[fiche_date_fin]]="",fiche_bonification[[#This Row],[bonification_date_fin]]=""),"",MIN(I375,L375))</f>
        <v/>
      </c>
      <c r="E375" s="13">
        <v>44561</v>
      </c>
      <c r="F375" s="13">
        <v>46022</v>
      </c>
      <c r="G375" s="12">
        <f>_xlfn.MAXIFS(fiche_version[index_version],fiche_version[code],fiche_bonification[[#This Row],[code_fiche]])</f>
        <v>28.1</v>
      </c>
      <c r="H375" s="13">
        <f>_xlfn.MINIFS(fiche_version[date_debut],fiche_version[code],fiche_bonification[[#This Row],[code_fiche]])</f>
        <v>43453</v>
      </c>
      <c r="I375" s="13" t="str" cm="1">
        <f t="array" ref="I375">INDEX(fiche_version[date_fin],MATCH(1,(fiche_version[index_version]=fiche_bonification[[#This Row],[fiche_version]]) * (fiche_version[code]=fiche_bonification[[#This Row],[code_fiche]]),0),1)</f>
        <v/>
      </c>
      <c r="J375" s="12">
        <f>_xlfn.MAXIFS(bonification_version[index_version],bonification_version[code],fiche_bonification[[#This Row],[code_bonification]])</f>
        <v>39.1</v>
      </c>
      <c r="K375" s="13">
        <f>_xlfn.MINIFS(bonification_version[date_debut],bonification_version[code],fiche_bonification[[#This Row],[code_bonification]])</f>
        <v>42005</v>
      </c>
      <c r="L375" s="12" t="str" cm="1">
        <f t="array" ref="L37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76" spans="1:12" x14ac:dyDescent="0.3">
      <c r="A376" s="12" t="s">
        <v>150</v>
      </c>
      <c r="B376" s="12" t="s">
        <v>577</v>
      </c>
      <c r="C376" s="13">
        <f t="shared" si="5"/>
        <v>43626</v>
      </c>
      <c r="D376" s="13" t="str">
        <f>IF(AND(fiche_bonification[[#This Row],[fiche_date_fin]]="",fiche_bonification[[#This Row],[bonification_date_fin]]=""),"",MIN(I376,L376))</f>
        <v/>
      </c>
      <c r="E376" s="13">
        <v>44561</v>
      </c>
      <c r="F376" s="13">
        <v>46022</v>
      </c>
      <c r="G376" s="12">
        <f>_xlfn.MAXIFS(fiche_version[index_version],fiche_version[code],fiche_bonification[[#This Row],[code_fiche]])</f>
        <v>38.200000000000003</v>
      </c>
      <c r="H376" s="13">
        <f>_xlfn.MINIFS(fiche_version[date_debut],fiche_version[code],fiche_bonification[[#This Row],[code_fiche]])</f>
        <v>43626</v>
      </c>
      <c r="I376" s="13" t="str" cm="1">
        <f t="array" ref="I376">INDEX(fiche_version[date_fin],MATCH(1,(fiche_version[index_version]=fiche_bonification[[#This Row],[fiche_version]]) * (fiche_version[code]=fiche_bonification[[#This Row],[code_fiche]]),0),1)</f>
        <v/>
      </c>
      <c r="J376" s="12">
        <f>_xlfn.MAXIFS(bonification_version[index_version],bonification_version[code],fiche_bonification[[#This Row],[code_bonification]])</f>
        <v>39.1</v>
      </c>
      <c r="K376" s="13">
        <f>_xlfn.MINIFS(bonification_version[date_debut],bonification_version[code],fiche_bonification[[#This Row],[code_bonification]])</f>
        <v>42005</v>
      </c>
      <c r="L376" s="12" t="str" cm="1">
        <f t="array" ref="L37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77" spans="1:12" x14ac:dyDescent="0.3">
      <c r="A377" s="12" t="s">
        <v>151</v>
      </c>
      <c r="B377" s="12" t="s">
        <v>577</v>
      </c>
      <c r="C377" s="13">
        <f t="shared" si="5"/>
        <v>43709</v>
      </c>
      <c r="D377" s="13">
        <f>IF(AND(fiche_bonification[[#This Row],[fiche_date_fin]]="",fiche_bonification[[#This Row],[bonification_date_fin]]=""),"",MIN(I377,L377))</f>
        <v>45657</v>
      </c>
      <c r="E377" s="13">
        <v>44561</v>
      </c>
      <c r="F377" s="13">
        <v>46022</v>
      </c>
      <c r="G377" s="12">
        <f>_xlfn.MAXIFS(fiche_version[index_version],fiche_version[code],fiche_bonification[[#This Row],[code_fiche]])</f>
        <v>52.3</v>
      </c>
      <c r="H377" s="13">
        <f>_xlfn.MINIFS(fiche_version[date_debut],fiche_version[code],fiche_bonification[[#This Row],[code_fiche]])</f>
        <v>43709</v>
      </c>
      <c r="I377" s="13" cm="1">
        <f t="array" ref="I377">INDEX(fiche_version[date_fin],MATCH(1,(fiche_version[index_version]=fiche_bonification[[#This Row],[fiche_version]]) * (fiche_version[code]=fiche_bonification[[#This Row],[code_fiche]]),0),1)</f>
        <v>45657</v>
      </c>
      <c r="J377" s="12">
        <f>_xlfn.MAXIFS(bonification_version[index_version],bonification_version[code],fiche_bonification[[#This Row],[code_bonification]])</f>
        <v>39.1</v>
      </c>
      <c r="K377" s="13">
        <f>_xlfn.MINIFS(bonification_version[date_debut],bonification_version[code],fiche_bonification[[#This Row],[code_bonification]])</f>
        <v>42005</v>
      </c>
      <c r="L377" s="12" t="str" cm="1">
        <f t="array" ref="L37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78" spans="1:12" x14ac:dyDescent="0.3">
      <c r="A378" s="12" t="s">
        <v>153</v>
      </c>
      <c r="B378" s="12" t="s">
        <v>577</v>
      </c>
      <c r="C378" s="13">
        <f t="shared" si="5"/>
        <v>43971</v>
      </c>
      <c r="D378" s="13" t="str">
        <f>IF(AND(fiche_bonification[[#This Row],[fiche_date_fin]]="",fiche_bonification[[#This Row],[bonification_date_fin]]=""),"",MIN(I378,L378))</f>
        <v/>
      </c>
      <c r="E378" s="13">
        <v>44561</v>
      </c>
      <c r="F378" s="13">
        <v>46022</v>
      </c>
      <c r="G378" s="12">
        <f>_xlfn.MAXIFS(fiche_version[index_version],fiche_version[code],fiche_bonification[[#This Row],[code_fiche]])</f>
        <v>34.1</v>
      </c>
      <c r="H378" s="13">
        <f>_xlfn.MINIFS(fiche_version[date_debut],fiche_version[code],fiche_bonification[[#This Row],[code_fiche]])</f>
        <v>43971</v>
      </c>
      <c r="I378" s="13" t="str" cm="1">
        <f t="array" ref="I378">INDEX(fiche_version[date_fin],MATCH(1,(fiche_version[index_version]=fiche_bonification[[#This Row],[fiche_version]]) * (fiche_version[code]=fiche_bonification[[#This Row],[code_fiche]]),0),1)</f>
        <v/>
      </c>
      <c r="J378" s="12">
        <f>_xlfn.MAXIFS(bonification_version[index_version],bonification_version[code],fiche_bonification[[#This Row],[code_bonification]])</f>
        <v>39.1</v>
      </c>
      <c r="K378" s="13">
        <f>_xlfn.MINIFS(bonification_version[date_debut],bonification_version[code],fiche_bonification[[#This Row],[code_bonification]])</f>
        <v>42005</v>
      </c>
      <c r="L378" s="12" t="str" cm="1">
        <f t="array" ref="L37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79" spans="1:12" x14ac:dyDescent="0.3">
      <c r="A379" s="12" t="s">
        <v>154</v>
      </c>
      <c r="B379" s="12" t="s">
        <v>577</v>
      </c>
      <c r="C379" s="13">
        <f t="shared" si="5"/>
        <v>44408</v>
      </c>
      <c r="D379" s="13" t="str">
        <f>IF(AND(fiche_bonification[[#This Row],[fiche_date_fin]]="",fiche_bonification[[#This Row],[bonification_date_fin]]=""),"",MIN(I379,L379))</f>
        <v/>
      </c>
      <c r="E379" s="13">
        <v>44561</v>
      </c>
      <c r="F379" s="13">
        <v>46022</v>
      </c>
      <c r="G379" s="12">
        <f>_xlfn.MAXIFS(fiche_version[index_version],fiche_version[code],fiche_bonification[[#This Row],[code_fiche]])</f>
        <v>38.1</v>
      </c>
      <c r="H379" s="13">
        <f>_xlfn.MINIFS(fiche_version[date_debut],fiche_version[code],fiche_bonification[[#This Row],[code_fiche]])</f>
        <v>44408</v>
      </c>
      <c r="I379" s="13" t="str" cm="1">
        <f t="array" ref="I379">INDEX(fiche_version[date_fin],MATCH(1,(fiche_version[index_version]=fiche_bonification[[#This Row],[fiche_version]]) * (fiche_version[code]=fiche_bonification[[#This Row],[code_fiche]]),0),1)</f>
        <v/>
      </c>
      <c r="J379" s="12">
        <f>_xlfn.MAXIFS(bonification_version[index_version],bonification_version[code],fiche_bonification[[#This Row],[code_bonification]])</f>
        <v>39.1</v>
      </c>
      <c r="K379" s="13">
        <f>_xlfn.MINIFS(bonification_version[date_debut],bonification_version[code],fiche_bonification[[#This Row],[code_bonification]])</f>
        <v>42005</v>
      </c>
      <c r="L379" s="12" t="str" cm="1">
        <f t="array" ref="L37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80" spans="1:12" x14ac:dyDescent="0.3">
      <c r="A380" s="12" t="s">
        <v>155</v>
      </c>
      <c r="B380" s="12" t="s">
        <v>577</v>
      </c>
      <c r="C380" s="13">
        <f t="shared" si="5"/>
        <v>44408</v>
      </c>
      <c r="D380" s="13" t="str">
        <f>IF(AND(fiche_bonification[[#This Row],[fiche_date_fin]]="",fiche_bonification[[#This Row],[bonification_date_fin]]=""),"",MIN(I380,L380))</f>
        <v/>
      </c>
      <c r="E380" s="13">
        <v>44561</v>
      </c>
      <c r="F380" s="13">
        <v>46022</v>
      </c>
      <c r="G380" s="12">
        <f>_xlfn.MAXIFS(fiche_version[index_version],fiche_version[code],fiche_bonification[[#This Row],[code_fiche]])</f>
        <v>38.1</v>
      </c>
      <c r="H380" s="13">
        <f>_xlfn.MINIFS(fiche_version[date_debut],fiche_version[code],fiche_bonification[[#This Row],[code_fiche]])</f>
        <v>44408</v>
      </c>
      <c r="I380" s="13" t="str" cm="1">
        <f t="array" ref="I380">INDEX(fiche_version[date_fin],MATCH(1,(fiche_version[index_version]=fiche_bonification[[#This Row],[fiche_version]]) * (fiche_version[code]=fiche_bonification[[#This Row],[code_fiche]]),0),1)</f>
        <v/>
      </c>
      <c r="J380" s="12">
        <f>_xlfn.MAXIFS(bonification_version[index_version],bonification_version[code],fiche_bonification[[#This Row],[code_bonification]])</f>
        <v>39.1</v>
      </c>
      <c r="K380" s="13">
        <f>_xlfn.MINIFS(bonification_version[date_debut],bonification_version[code],fiche_bonification[[#This Row],[code_bonification]])</f>
        <v>42005</v>
      </c>
      <c r="L380" s="12" t="str" cm="1">
        <f t="array" ref="L38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81" spans="1:12" x14ac:dyDescent="0.3">
      <c r="A381" s="12" t="s">
        <v>156</v>
      </c>
      <c r="B381" s="12" t="s">
        <v>577</v>
      </c>
      <c r="C381" s="13">
        <f t="shared" si="5"/>
        <v>44559</v>
      </c>
      <c r="D381" s="13" t="str">
        <f>IF(AND(fiche_bonification[[#This Row],[fiche_date_fin]]="",fiche_bonification[[#This Row],[bonification_date_fin]]=""),"",MIN(I381,L381))</f>
        <v/>
      </c>
      <c r="E381" s="13">
        <v>44561</v>
      </c>
      <c r="F381" s="13">
        <v>46022</v>
      </c>
      <c r="G381" s="12">
        <f>_xlfn.MAXIFS(fiche_version[index_version],fiche_version[code],fiche_bonification[[#This Row],[code_fiche]])</f>
        <v>40.1</v>
      </c>
      <c r="H381" s="13">
        <f>_xlfn.MINIFS(fiche_version[date_debut],fiche_version[code],fiche_bonification[[#This Row],[code_fiche]])</f>
        <v>44559</v>
      </c>
      <c r="I381" s="13" t="str" cm="1">
        <f t="array" ref="I381">INDEX(fiche_version[date_fin],MATCH(1,(fiche_version[index_version]=fiche_bonification[[#This Row],[fiche_version]]) * (fiche_version[code]=fiche_bonification[[#This Row],[code_fiche]]),0),1)</f>
        <v/>
      </c>
      <c r="J381" s="12">
        <f>_xlfn.MAXIFS(bonification_version[index_version],bonification_version[code],fiche_bonification[[#This Row],[code_bonification]])</f>
        <v>39.1</v>
      </c>
      <c r="K381" s="13">
        <f>_xlfn.MINIFS(bonification_version[date_debut],bonification_version[code],fiche_bonification[[#This Row],[code_bonification]])</f>
        <v>42005</v>
      </c>
      <c r="L381" s="12" t="str" cm="1">
        <f t="array" ref="L38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82" spans="1:12" x14ac:dyDescent="0.3">
      <c r="A382" s="12" t="s">
        <v>416</v>
      </c>
      <c r="B382" s="12" t="s">
        <v>577</v>
      </c>
      <c r="C382" s="13">
        <f t="shared" si="5"/>
        <v>44778</v>
      </c>
      <c r="D382" s="13" t="str">
        <f>IF(AND(fiche_bonification[[#This Row],[fiche_date_fin]]="",fiche_bonification[[#This Row],[bonification_date_fin]]=""),"",MIN(I382,L382))</f>
        <v/>
      </c>
      <c r="E382" s="13">
        <v>44561</v>
      </c>
      <c r="F382" s="13">
        <v>46022</v>
      </c>
      <c r="G382" s="12">
        <f>_xlfn.MAXIFS(fiche_version[index_version],fiche_version[code],fiche_bonification[[#This Row],[code_fiche]])</f>
        <v>46.1</v>
      </c>
      <c r="H382" s="13">
        <f>_xlfn.MINIFS(fiche_version[date_debut],fiche_version[code],fiche_bonification[[#This Row],[code_fiche]])</f>
        <v>44778</v>
      </c>
      <c r="I382" s="13" t="str" cm="1">
        <f t="array" ref="I382">INDEX(fiche_version[date_fin],MATCH(1,(fiche_version[index_version]=fiche_bonification[[#This Row],[fiche_version]]) * (fiche_version[code]=fiche_bonification[[#This Row],[code_fiche]]),0),1)</f>
        <v/>
      </c>
      <c r="J382" s="12">
        <f>_xlfn.MAXIFS(bonification_version[index_version],bonification_version[code],fiche_bonification[[#This Row],[code_bonification]])</f>
        <v>39.1</v>
      </c>
      <c r="K382" s="13">
        <f>_xlfn.MINIFS(bonification_version[date_debut],bonification_version[code],fiche_bonification[[#This Row],[code_bonification]])</f>
        <v>42005</v>
      </c>
      <c r="L382" s="12" t="str" cm="1">
        <f t="array" ref="L38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83" spans="1:12" x14ac:dyDescent="0.3">
      <c r="A383" s="12" t="s">
        <v>678</v>
      </c>
      <c r="B383" s="12" t="s">
        <v>577</v>
      </c>
      <c r="C383" s="13">
        <f t="shared" si="5"/>
        <v>45199</v>
      </c>
      <c r="D383" s="13">
        <f>IF(AND(fiche_bonification[[#This Row],[fiche_date_fin]]="",fiche_bonification[[#This Row],[bonification_date_fin]]=""),"",MIN(I383,L383))</f>
        <v>46934</v>
      </c>
      <c r="E383" s="13">
        <v>44561</v>
      </c>
      <c r="F383" s="13">
        <v>46022</v>
      </c>
      <c r="G383" s="12">
        <f>_xlfn.MAXIFS(fiche_version[index_version],fiche_version[code],fiche_bonification[[#This Row],[code_fiche]])</f>
        <v>54.1</v>
      </c>
      <c r="H383" s="13">
        <f>_xlfn.MINIFS(fiche_version[date_debut],fiche_version[code],fiche_bonification[[#This Row],[code_fiche]])</f>
        <v>45199</v>
      </c>
      <c r="I383" s="13" cm="1">
        <f t="array" ref="I383">INDEX(fiche_version[date_fin],MATCH(1,(fiche_version[index_version]=fiche_bonification[[#This Row],[fiche_version]]) * (fiche_version[code]=fiche_bonification[[#This Row],[code_fiche]]),0),1)</f>
        <v>46934</v>
      </c>
      <c r="J383" s="12">
        <f>_xlfn.MAXIFS(bonification_version[index_version],bonification_version[code],fiche_bonification[[#This Row],[code_bonification]])</f>
        <v>39.1</v>
      </c>
      <c r="K383" s="13">
        <f>_xlfn.MINIFS(bonification_version[date_debut],bonification_version[code],fiche_bonification[[#This Row],[code_bonification]])</f>
        <v>42005</v>
      </c>
      <c r="L383" s="12" t="str" cm="1">
        <f t="array" ref="L38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84" spans="1:12" x14ac:dyDescent="0.3">
      <c r="A384" s="12" t="s">
        <v>692</v>
      </c>
      <c r="B384" s="12" t="s">
        <v>577</v>
      </c>
      <c r="C384" s="13">
        <f t="shared" si="5"/>
        <v>45292</v>
      </c>
      <c r="D384" s="13">
        <f>IF(AND(fiche_bonification[[#This Row],[fiche_date_fin]]="",fiche_bonification[[#This Row],[bonification_date_fin]]=""),"",MIN(I384,L384))</f>
        <v>46934</v>
      </c>
      <c r="E384" s="13">
        <v>44561</v>
      </c>
      <c r="F384" s="13">
        <v>46022</v>
      </c>
      <c r="G384" s="12">
        <f>_xlfn.MAXIFS(fiche_version[index_version],fiche_version[code],fiche_bonification[[#This Row],[code_fiche]])</f>
        <v>55.1</v>
      </c>
      <c r="H384" s="13">
        <f>_xlfn.MINIFS(fiche_version[date_debut],fiche_version[code],fiche_bonification[[#This Row],[code_fiche]])</f>
        <v>45292</v>
      </c>
      <c r="I384" s="13" cm="1">
        <f t="array" ref="I384">INDEX(fiche_version[date_fin],MATCH(1,(fiche_version[index_version]=fiche_bonification[[#This Row],[fiche_version]]) * (fiche_version[code]=fiche_bonification[[#This Row],[code_fiche]]),0),1)</f>
        <v>46934</v>
      </c>
      <c r="J384" s="12">
        <f>_xlfn.MAXIFS(bonification_version[index_version],bonification_version[code],fiche_bonification[[#This Row],[code_bonification]])</f>
        <v>39.1</v>
      </c>
      <c r="K384" s="13">
        <f>_xlfn.MINIFS(bonification_version[date_debut],bonification_version[code],fiche_bonification[[#This Row],[code_bonification]])</f>
        <v>42005</v>
      </c>
      <c r="L384" s="12" t="str" cm="1">
        <f t="array" ref="L38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85" spans="1:12" x14ac:dyDescent="0.3">
      <c r="A385" s="12" t="s">
        <v>693</v>
      </c>
      <c r="B385" s="12" t="s">
        <v>577</v>
      </c>
      <c r="C385" s="13">
        <f t="shared" si="5"/>
        <v>45292</v>
      </c>
      <c r="D385" s="13">
        <f>IF(AND(fiche_bonification[[#This Row],[fiche_date_fin]]="",fiche_bonification[[#This Row],[bonification_date_fin]]=""),"",MIN(I385,L385))</f>
        <v>46934</v>
      </c>
      <c r="E385" s="13">
        <v>44561</v>
      </c>
      <c r="F385" s="13">
        <v>46022</v>
      </c>
      <c r="G385" s="12">
        <f>_xlfn.MAXIFS(fiche_version[index_version],fiche_version[code],fiche_bonification[[#This Row],[code_fiche]])</f>
        <v>55.1</v>
      </c>
      <c r="H385" s="13">
        <f>_xlfn.MINIFS(fiche_version[date_debut],fiche_version[code],fiche_bonification[[#This Row],[code_fiche]])</f>
        <v>45292</v>
      </c>
      <c r="I385" s="13" cm="1">
        <f t="array" ref="I385">INDEX(fiche_version[date_fin],MATCH(1,(fiche_version[index_version]=fiche_bonification[[#This Row],[fiche_version]]) * (fiche_version[code]=fiche_bonification[[#This Row],[code_fiche]]),0),1)</f>
        <v>46934</v>
      </c>
      <c r="J385" s="12">
        <f>_xlfn.MAXIFS(bonification_version[index_version],bonification_version[code],fiche_bonification[[#This Row],[code_bonification]])</f>
        <v>39.1</v>
      </c>
      <c r="K385" s="13">
        <f>_xlfn.MINIFS(bonification_version[date_debut],bonification_version[code],fiche_bonification[[#This Row],[code_bonification]])</f>
        <v>42005</v>
      </c>
      <c r="L385" s="12" t="str" cm="1">
        <f t="array" ref="L38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86" spans="1:12" x14ac:dyDescent="0.3">
      <c r="A386" s="12" t="s">
        <v>715</v>
      </c>
      <c r="B386" s="12" t="s">
        <v>577</v>
      </c>
      <c r="C386" s="13">
        <f t="shared" si="5"/>
        <v>45260</v>
      </c>
      <c r="D386" s="13">
        <f>IF(AND(fiche_bonification[[#This Row],[fiche_date_fin]]="",fiche_bonification[[#This Row],[bonification_date_fin]]=""),"",MIN(I386,L386))</f>
        <v>46387</v>
      </c>
      <c r="E386" s="13">
        <v>44561</v>
      </c>
      <c r="F386" s="13">
        <v>46022</v>
      </c>
      <c r="G386" s="12">
        <f>_xlfn.MAXIFS(fiche_version[index_version],fiche_version[code],fiche_bonification[[#This Row],[code_fiche]])</f>
        <v>56.1</v>
      </c>
      <c r="H386" s="13">
        <f>_xlfn.MINIFS(fiche_version[date_debut],fiche_version[code],fiche_bonification[[#This Row],[code_fiche]])</f>
        <v>45260</v>
      </c>
      <c r="I386" s="13" cm="1">
        <f t="array" ref="I386">INDEX(fiche_version[date_fin],MATCH(1,(fiche_version[index_version]=fiche_bonification[[#This Row],[fiche_version]]) * (fiche_version[code]=fiche_bonification[[#This Row],[code_fiche]]),0),1)</f>
        <v>46387</v>
      </c>
      <c r="J386" s="12">
        <f>_xlfn.MAXIFS(bonification_version[index_version],bonification_version[code],fiche_bonification[[#This Row],[code_bonification]])</f>
        <v>39.1</v>
      </c>
      <c r="K386" s="13">
        <f>_xlfn.MINIFS(bonification_version[date_debut],bonification_version[code],fiche_bonification[[#This Row],[code_bonification]])</f>
        <v>42005</v>
      </c>
      <c r="L386" s="12" t="str" cm="1">
        <f t="array" ref="L38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87" spans="1:12" x14ac:dyDescent="0.3">
      <c r="A387" s="12" t="s">
        <v>717</v>
      </c>
      <c r="B387" s="12" t="s">
        <v>577</v>
      </c>
      <c r="C387" s="13">
        <f t="shared" ref="C387:C450" si="6">MAX(H387,K387)</f>
        <v>45292</v>
      </c>
      <c r="D387" s="13">
        <f>IF(AND(fiche_bonification[[#This Row],[fiche_date_fin]]="",fiche_bonification[[#This Row],[bonification_date_fin]]=""),"",MIN(I387,L387))</f>
        <v>47118</v>
      </c>
      <c r="E387" s="13">
        <v>44561</v>
      </c>
      <c r="F387" s="13">
        <v>46022</v>
      </c>
      <c r="G387" s="12">
        <f>_xlfn.MAXIFS(fiche_version[index_version],fiche_version[code],fiche_bonification[[#This Row],[code_fiche]])</f>
        <v>57.1</v>
      </c>
      <c r="H387" s="13">
        <f>_xlfn.MINIFS(fiche_version[date_debut],fiche_version[code],fiche_bonification[[#This Row],[code_fiche]])</f>
        <v>45292</v>
      </c>
      <c r="I387" s="13" cm="1">
        <f t="array" ref="I387">INDEX(fiche_version[date_fin],MATCH(1,(fiche_version[index_version]=fiche_bonification[[#This Row],[fiche_version]]) * (fiche_version[code]=fiche_bonification[[#This Row],[code_fiche]]),0),1)</f>
        <v>47118</v>
      </c>
      <c r="J387" s="12">
        <f>_xlfn.MAXIFS(bonification_version[index_version],bonification_version[code],fiche_bonification[[#This Row],[code_bonification]])</f>
        <v>39.1</v>
      </c>
      <c r="K387" s="13">
        <f>_xlfn.MINIFS(bonification_version[date_debut],bonification_version[code],fiche_bonification[[#This Row],[code_bonification]])</f>
        <v>42005</v>
      </c>
      <c r="L387" s="12" t="str" cm="1">
        <f t="array" ref="L38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88" spans="1:12" x14ac:dyDescent="0.3">
      <c r="A388" s="12" t="s">
        <v>718</v>
      </c>
      <c r="B388" s="12" t="s">
        <v>577</v>
      </c>
      <c r="C388" s="13">
        <f t="shared" si="6"/>
        <v>45292</v>
      </c>
      <c r="D388" s="13">
        <f>IF(AND(fiche_bonification[[#This Row],[fiche_date_fin]]="",fiche_bonification[[#This Row],[bonification_date_fin]]=""),"",MIN(I388,L388))</f>
        <v>47118</v>
      </c>
      <c r="E388" s="13">
        <v>44561</v>
      </c>
      <c r="F388" s="13">
        <v>46022</v>
      </c>
      <c r="G388" s="12">
        <f>_xlfn.MAXIFS(fiche_version[index_version],fiche_version[code],fiche_bonification[[#This Row],[code_fiche]])</f>
        <v>57.1</v>
      </c>
      <c r="H388" s="13">
        <f>_xlfn.MINIFS(fiche_version[date_debut],fiche_version[code],fiche_bonification[[#This Row],[code_fiche]])</f>
        <v>45292</v>
      </c>
      <c r="I388" s="13" cm="1">
        <f t="array" ref="I388">INDEX(fiche_version[date_fin],MATCH(1,(fiche_version[index_version]=fiche_bonification[[#This Row],[fiche_version]]) * (fiche_version[code]=fiche_bonification[[#This Row],[code_fiche]]),0),1)</f>
        <v>47118</v>
      </c>
      <c r="J388" s="12">
        <f>_xlfn.MAXIFS(bonification_version[index_version],bonification_version[code],fiche_bonification[[#This Row],[code_bonification]])</f>
        <v>39.1</v>
      </c>
      <c r="K388" s="13">
        <f>_xlfn.MINIFS(bonification_version[date_debut],bonification_version[code],fiche_bonification[[#This Row],[code_bonification]])</f>
        <v>42005</v>
      </c>
      <c r="L388" s="12" t="str" cm="1">
        <f t="array" ref="L38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89" spans="1:12" x14ac:dyDescent="0.3">
      <c r="A389" s="12" t="s">
        <v>724</v>
      </c>
      <c r="B389" s="12" t="s">
        <v>577</v>
      </c>
      <c r="C389" s="13">
        <f t="shared" si="6"/>
        <v>45289</v>
      </c>
      <c r="D389" s="13">
        <f>IF(AND(fiche_bonification[[#This Row],[fiche_date_fin]]="",fiche_bonification[[#This Row],[bonification_date_fin]]=""),"",MIN(I389,L389))</f>
        <v>47118</v>
      </c>
      <c r="E389" s="13">
        <v>44561</v>
      </c>
      <c r="F389" s="13">
        <v>46022</v>
      </c>
      <c r="G389" s="12">
        <f>_xlfn.MAXIFS(fiche_version[index_version],fiche_version[code],fiche_bonification[[#This Row],[code_fiche]])</f>
        <v>58.1</v>
      </c>
      <c r="H389" s="13">
        <f>_xlfn.MINIFS(fiche_version[date_debut],fiche_version[code],fiche_bonification[[#This Row],[code_fiche]])</f>
        <v>45289</v>
      </c>
      <c r="I389" s="13" cm="1">
        <f t="array" ref="I389">INDEX(fiche_version[date_fin],MATCH(1,(fiche_version[index_version]=fiche_bonification[[#This Row],[fiche_version]]) * (fiche_version[code]=fiche_bonification[[#This Row],[code_fiche]]),0),1)</f>
        <v>47118</v>
      </c>
      <c r="J389" s="12">
        <f>_xlfn.MAXIFS(bonification_version[index_version],bonification_version[code],fiche_bonification[[#This Row],[code_bonification]])</f>
        <v>39.1</v>
      </c>
      <c r="K389" s="13">
        <f>_xlfn.MINIFS(bonification_version[date_debut],bonification_version[code],fiche_bonification[[#This Row],[code_bonification]])</f>
        <v>42005</v>
      </c>
      <c r="L389" s="12" t="str" cm="1">
        <f t="array" ref="L38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90" spans="1:12" x14ac:dyDescent="0.3">
      <c r="A390" s="12" t="s">
        <v>157</v>
      </c>
      <c r="B390" s="12" t="s">
        <v>577</v>
      </c>
      <c r="C390" s="13">
        <f t="shared" si="6"/>
        <v>42005</v>
      </c>
      <c r="D390" s="13" t="str">
        <f>IF(AND(fiche_bonification[[#This Row],[fiche_date_fin]]="",fiche_bonification[[#This Row],[bonification_date_fin]]=""),"",MIN(I390,L390))</f>
        <v/>
      </c>
      <c r="E390" s="13">
        <v>44561</v>
      </c>
      <c r="F390" s="13">
        <v>46022</v>
      </c>
      <c r="G390" s="12">
        <f>_xlfn.MAXIFS(fiche_version[index_version],fiche_version[code],fiche_bonification[[#This Row],[code_fiche]])</f>
        <v>33.299999999999997</v>
      </c>
      <c r="H390" s="13">
        <f>_xlfn.MINIFS(fiche_version[date_debut],fiche_version[code],fiche_bonification[[#This Row],[code_fiche]])</f>
        <v>42005</v>
      </c>
      <c r="I390" s="13" t="str" cm="1">
        <f t="array" ref="I390">INDEX(fiche_version[date_fin],MATCH(1,(fiche_version[index_version]=fiche_bonification[[#This Row],[fiche_version]]) * (fiche_version[code]=fiche_bonification[[#This Row],[code_fiche]]),0),1)</f>
        <v/>
      </c>
      <c r="J390" s="12">
        <f>_xlfn.MAXIFS(bonification_version[index_version],bonification_version[code],fiche_bonification[[#This Row],[code_bonification]])</f>
        <v>39.1</v>
      </c>
      <c r="K390" s="13">
        <f>_xlfn.MINIFS(bonification_version[date_debut],bonification_version[code],fiche_bonification[[#This Row],[code_bonification]])</f>
        <v>42005</v>
      </c>
      <c r="L390" s="12" t="str" cm="1">
        <f t="array" ref="L39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91" spans="1:12" x14ac:dyDescent="0.3">
      <c r="A391" s="12" t="s">
        <v>158</v>
      </c>
      <c r="B391" s="12" t="s">
        <v>577</v>
      </c>
      <c r="C391" s="13">
        <f t="shared" si="6"/>
        <v>42005</v>
      </c>
      <c r="D391" s="13" t="str">
        <f>IF(AND(fiche_bonification[[#This Row],[fiche_date_fin]]="",fiche_bonification[[#This Row],[bonification_date_fin]]=""),"",MIN(I391,L391))</f>
        <v/>
      </c>
      <c r="E391" s="13">
        <v>44561</v>
      </c>
      <c r="F391" s="13">
        <v>46022</v>
      </c>
      <c r="G391" s="12">
        <f>_xlfn.MAXIFS(fiche_version[index_version],fiche_version[code],fiche_bonification[[#This Row],[code_fiche]])</f>
        <v>27.2</v>
      </c>
      <c r="H391" s="13">
        <f>_xlfn.MINIFS(fiche_version[date_debut],fiche_version[code],fiche_bonification[[#This Row],[code_fiche]])</f>
        <v>42005</v>
      </c>
      <c r="I391" s="13" t="str" cm="1">
        <f t="array" ref="I391">INDEX(fiche_version[date_fin],MATCH(1,(fiche_version[index_version]=fiche_bonification[[#This Row],[fiche_version]]) * (fiche_version[code]=fiche_bonification[[#This Row],[code_fiche]]),0),1)</f>
        <v/>
      </c>
      <c r="J391" s="12">
        <f>_xlfn.MAXIFS(bonification_version[index_version],bonification_version[code],fiche_bonification[[#This Row],[code_bonification]])</f>
        <v>39.1</v>
      </c>
      <c r="K391" s="13">
        <f>_xlfn.MINIFS(bonification_version[date_debut],bonification_version[code],fiche_bonification[[#This Row],[code_bonification]])</f>
        <v>42005</v>
      </c>
      <c r="L391" s="12" t="str" cm="1">
        <f t="array" ref="L39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92" spans="1:12" x14ac:dyDescent="0.3">
      <c r="A392" s="12" t="s">
        <v>159</v>
      </c>
      <c r="B392" s="12" t="s">
        <v>577</v>
      </c>
      <c r="C392" s="13">
        <f t="shared" si="6"/>
        <v>42005</v>
      </c>
      <c r="D392" s="13" t="str">
        <f>IF(AND(fiche_bonification[[#This Row],[fiche_date_fin]]="",fiche_bonification[[#This Row],[bonification_date_fin]]=""),"",MIN(I392,L392))</f>
        <v/>
      </c>
      <c r="E392" s="13">
        <v>44561</v>
      </c>
      <c r="F392" s="13">
        <v>46022</v>
      </c>
      <c r="G392" s="12">
        <f>_xlfn.MAXIFS(fiche_version[index_version],fiche_version[code],fiche_bonification[[#This Row],[code_fiche]])</f>
        <v>33.299999999999997</v>
      </c>
      <c r="H392" s="13">
        <f>_xlfn.MINIFS(fiche_version[date_debut],fiche_version[code],fiche_bonification[[#This Row],[code_fiche]])</f>
        <v>42005</v>
      </c>
      <c r="I392" s="13" t="str" cm="1">
        <f t="array" ref="I392">INDEX(fiche_version[date_fin],MATCH(1,(fiche_version[index_version]=fiche_bonification[[#This Row],[fiche_version]]) * (fiche_version[code]=fiche_bonification[[#This Row],[code_fiche]]),0),1)</f>
        <v/>
      </c>
      <c r="J392" s="12">
        <f>_xlfn.MAXIFS(bonification_version[index_version],bonification_version[code],fiche_bonification[[#This Row],[code_bonification]])</f>
        <v>39.1</v>
      </c>
      <c r="K392" s="13">
        <f>_xlfn.MINIFS(bonification_version[date_debut],bonification_version[code],fiche_bonification[[#This Row],[code_bonification]])</f>
        <v>42005</v>
      </c>
      <c r="L392" s="12" t="str" cm="1">
        <f t="array" ref="L39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93" spans="1:12" x14ac:dyDescent="0.3">
      <c r="A393" s="12" t="s">
        <v>160</v>
      </c>
      <c r="B393" s="12" t="s">
        <v>577</v>
      </c>
      <c r="C393" s="13">
        <f t="shared" si="6"/>
        <v>42005</v>
      </c>
      <c r="D393" s="13">
        <f>IF(AND(fiche_bonification[[#This Row],[fiche_date_fin]]="",fiche_bonification[[#This Row],[bonification_date_fin]]=""),"",MIN(I393,L393))</f>
        <v>46934</v>
      </c>
      <c r="E393" s="13">
        <v>44561</v>
      </c>
      <c r="F393" s="13">
        <v>46022</v>
      </c>
      <c r="G393" s="12">
        <f>_xlfn.MAXIFS(fiche_version[index_version],fiche_version[code],fiche_bonification[[#This Row],[code_fiche]])</f>
        <v>54.3</v>
      </c>
      <c r="H393" s="13">
        <f>_xlfn.MINIFS(fiche_version[date_debut],fiche_version[code],fiche_bonification[[#This Row],[code_fiche]])</f>
        <v>42005</v>
      </c>
      <c r="I393" s="13" cm="1">
        <f t="array" ref="I393">INDEX(fiche_version[date_fin],MATCH(1,(fiche_version[index_version]=fiche_bonification[[#This Row],[fiche_version]]) * (fiche_version[code]=fiche_bonification[[#This Row],[code_fiche]]),0),1)</f>
        <v>46934</v>
      </c>
      <c r="J393" s="12">
        <f>_xlfn.MAXIFS(bonification_version[index_version],bonification_version[code],fiche_bonification[[#This Row],[code_bonification]])</f>
        <v>39.1</v>
      </c>
      <c r="K393" s="13">
        <f>_xlfn.MINIFS(bonification_version[date_debut],bonification_version[code],fiche_bonification[[#This Row],[code_bonification]])</f>
        <v>42005</v>
      </c>
      <c r="L393" s="12" t="str" cm="1">
        <f t="array" ref="L39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94" spans="1:12" x14ac:dyDescent="0.3">
      <c r="A394" s="12" t="s">
        <v>162</v>
      </c>
      <c r="B394" s="12" t="s">
        <v>577</v>
      </c>
      <c r="C394" s="13">
        <f t="shared" si="6"/>
        <v>42373</v>
      </c>
      <c r="D394" s="13" t="str">
        <f>IF(AND(fiche_bonification[[#This Row],[fiche_date_fin]]="",fiche_bonification[[#This Row],[bonification_date_fin]]=""),"",MIN(I394,L394))</f>
        <v/>
      </c>
      <c r="E394" s="13">
        <v>44561</v>
      </c>
      <c r="F394" s="13">
        <v>46022</v>
      </c>
      <c r="G394" s="12">
        <f>_xlfn.MAXIFS(fiche_version[index_version],fiche_version[code],fiche_bonification[[#This Row],[code_fiche]])</f>
        <v>33.200000000000003</v>
      </c>
      <c r="H394" s="13">
        <f>_xlfn.MINIFS(fiche_version[date_debut],fiche_version[code],fiche_bonification[[#This Row],[code_fiche]])</f>
        <v>42373</v>
      </c>
      <c r="I394" s="13" t="str" cm="1">
        <f t="array" ref="I394">INDEX(fiche_version[date_fin],MATCH(1,(fiche_version[index_version]=fiche_bonification[[#This Row],[fiche_version]]) * (fiche_version[code]=fiche_bonification[[#This Row],[code_fiche]]),0),1)</f>
        <v/>
      </c>
      <c r="J394" s="12">
        <f>_xlfn.MAXIFS(bonification_version[index_version],bonification_version[code],fiche_bonification[[#This Row],[code_bonification]])</f>
        <v>39.1</v>
      </c>
      <c r="K394" s="13">
        <f>_xlfn.MINIFS(bonification_version[date_debut],bonification_version[code],fiche_bonification[[#This Row],[code_bonification]])</f>
        <v>42005</v>
      </c>
      <c r="L394" s="12" t="str" cm="1">
        <f t="array" ref="L39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95" spans="1:12" x14ac:dyDescent="0.3">
      <c r="A395" s="12" t="s">
        <v>163</v>
      </c>
      <c r="B395" s="12" t="s">
        <v>577</v>
      </c>
      <c r="C395" s="13">
        <f t="shared" si="6"/>
        <v>42005</v>
      </c>
      <c r="D395" s="13" t="str">
        <f>IF(AND(fiche_bonification[[#This Row],[fiche_date_fin]]="",fiche_bonification[[#This Row],[bonification_date_fin]]=""),"",MIN(I395,L395))</f>
        <v/>
      </c>
      <c r="E395" s="13">
        <v>44561</v>
      </c>
      <c r="F395" s="13">
        <v>46022</v>
      </c>
      <c r="G395" s="12">
        <f>_xlfn.MAXIFS(fiche_version[index_version],fiche_version[code],fiche_bonification[[#This Row],[code_fiche]])</f>
        <v>27.2</v>
      </c>
      <c r="H395" s="13">
        <f>_xlfn.MINIFS(fiche_version[date_debut],fiche_version[code],fiche_bonification[[#This Row],[code_fiche]])</f>
        <v>42005</v>
      </c>
      <c r="I395" s="13" t="str" cm="1">
        <f t="array" ref="I395">INDEX(fiche_version[date_fin],MATCH(1,(fiche_version[index_version]=fiche_bonification[[#This Row],[fiche_version]]) * (fiche_version[code]=fiche_bonification[[#This Row],[code_fiche]]),0),1)</f>
        <v/>
      </c>
      <c r="J395" s="12">
        <f>_xlfn.MAXIFS(bonification_version[index_version],bonification_version[code],fiche_bonification[[#This Row],[code_bonification]])</f>
        <v>39.1</v>
      </c>
      <c r="K395" s="13">
        <f>_xlfn.MINIFS(bonification_version[date_debut],bonification_version[code],fiche_bonification[[#This Row],[code_bonification]])</f>
        <v>42005</v>
      </c>
      <c r="L395" s="12" t="str" cm="1">
        <f t="array" ref="L39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96" spans="1:12" x14ac:dyDescent="0.3">
      <c r="A396" s="12" t="s">
        <v>164</v>
      </c>
      <c r="B396" s="12" t="s">
        <v>577</v>
      </c>
      <c r="C396" s="13">
        <f t="shared" si="6"/>
        <v>42373</v>
      </c>
      <c r="D396" s="13" t="str">
        <f>IF(AND(fiche_bonification[[#This Row],[fiche_date_fin]]="",fiche_bonification[[#This Row],[bonification_date_fin]]=""),"",MIN(I396,L396))</f>
        <v/>
      </c>
      <c r="E396" s="13">
        <v>44561</v>
      </c>
      <c r="F396" s="13">
        <v>46022</v>
      </c>
      <c r="G396" s="12">
        <f>_xlfn.MAXIFS(fiche_version[index_version],fiche_version[code],fiche_bonification[[#This Row],[code_fiche]])</f>
        <v>19.100000000000001</v>
      </c>
      <c r="H396" s="13">
        <f>_xlfn.MINIFS(fiche_version[date_debut],fiche_version[code],fiche_bonification[[#This Row],[code_fiche]])</f>
        <v>42373</v>
      </c>
      <c r="I396" s="13" t="str" cm="1">
        <f t="array" ref="I396">INDEX(fiche_version[date_fin],MATCH(1,(fiche_version[index_version]=fiche_bonification[[#This Row],[fiche_version]]) * (fiche_version[code]=fiche_bonification[[#This Row],[code_fiche]]),0),1)</f>
        <v/>
      </c>
      <c r="J396" s="12">
        <f>_xlfn.MAXIFS(bonification_version[index_version],bonification_version[code],fiche_bonification[[#This Row],[code_bonification]])</f>
        <v>39.1</v>
      </c>
      <c r="K396" s="13">
        <f>_xlfn.MINIFS(bonification_version[date_debut],bonification_version[code],fiche_bonification[[#This Row],[code_bonification]])</f>
        <v>42005</v>
      </c>
      <c r="L396" s="12" t="str" cm="1">
        <f t="array" ref="L39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97" spans="1:12" x14ac:dyDescent="0.3">
      <c r="A397" s="12" t="s">
        <v>165</v>
      </c>
      <c r="B397" s="12" t="s">
        <v>577</v>
      </c>
      <c r="C397" s="13">
        <f t="shared" si="6"/>
        <v>42727</v>
      </c>
      <c r="D397" s="13" t="str">
        <f>IF(AND(fiche_bonification[[#This Row],[fiche_date_fin]]="",fiche_bonification[[#This Row],[bonification_date_fin]]=""),"",MIN(I397,L397))</f>
        <v/>
      </c>
      <c r="E397" s="13">
        <v>44561</v>
      </c>
      <c r="F397" s="13">
        <v>46022</v>
      </c>
      <c r="G397" s="12">
        <f>_xlfn.MAXIFS(fiche_version[index_version],fiche_version[code],fiche_bonification[[#This Row],[code_fiche]])</f>
        <v>24.1</v>
      </c>
      <c r="H397" s="13">
        <f>_xlfn.MINIFS(fiche_version[date_debut],fiche_version[code],fiche_bonification[[#This Row],[code_fiche]])</f>
        <v>42727</v>
      </c>
      <c r="I397" s="13" t="str" cm="1">
        <f t="array" ref="I397">INDEX(fiche_version[date_fin],MATCH(1,(fiche_version[index_version]=fiche_bonification[[#This Row],[fiche_version]]) * (fiche_version[code]=fiche_bonification[[#This Row],[code_fiche]]),0),1)</f>
        <v/>
      </c>
      <c r="J397" s="12">
        <f>_xlfn.MAXIFS(bonification_version[index_version],bonification_version[code],fiche_bonification[[#This Row],[code_bonification]])</f>
        <v>39.1</v>
      </c>
      <c r="K397" s="13">
        <f>_xlfn.MINIFS(bonification_version[date_debut],bonification_version[code],fiche_bonification[[#This Row],[code_bonification]])</f>
        <v>42005</v>
      </c>
      <c r="L397" s="12" t="str" cm="1">
        <f t="array" ref="L39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98" spans="1:12" x14ac:dyDescent="0.3">
      <c r="A398" s="12" t="s">
        <v>166</v>
      </c>
      <c r="B398" s="12" t="s">
        <v>577</v>
      </c>
      <c r="C398" s="13">
        <f t="shared" si="6"/>
        <v>42005</v>
      </c>
      <c r="D398" s="13" t="str">
        <f>IF(AND(fiche_bonification[[#This Row],[fiche_date_fin]]="",fiche_bonification[[#This Row],[bonification_date_fin]]=""),"",MIN(I398,L398))</f>
        <v/>
      </c>
      <c r="E398" s="13">
        <v>44561</v>
      </c>
      <c r="F398" s="13">
        <v>46022</v>
      </c>
      <c r="G398" s="12">
        <f>_xlfn.MAXIFS(fiche_version[index_version],fiche_version[code],fiche_bonification[[#This Row],[code_fiche]])</f>
        <v>25.1</v>
      </c>
      <c r="H398" s="13">
        <f>_xlfn.MINIFS(fiche_version[date_debut],fiche_version[code],fiche_bonification[[#This Row],[code_fiche]])</f>
        <v>42005</v>
      </c>
      <c r="I398" s="13" t="str" cm="1">
        <f t="array" ref="I398">INDEX(fiche_version[date_fin],MATCH(1,(fiche_version[index_version]=fiche_bonification[[#This Row],[fiche_version]]) * (fiche_version[code]=fiche_bonification[[#This Row],[code_fiche]]),0),1)</f>
        <v/>
      </c>
      <c r="J398" s="12">
        <f>_xlfn.MAXIFS(bonification_version[index_version],bonification_version[code],fiche_bonification[[#This Row],[code_bonification]])</f>
        <v>39.1</v>
      </c>
      <c r="K398" s="13">
        <f>_xlfn.MINIFS(bonification_version[date_debut],bonification_version[code],fiche_bonification[[#This Row],[code_bonification]])</f>
        <v>42005</v>
      </c>
      <c r="L398" s="12" t="str" cm="1">
        <f t="array" ref="L39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399" spans="1:12" x14ac:dyDescent="0.3">
      <c r="A399" s="12" t="s">
        <v>167</v>
      </c>
      <c r="B399" s="12" t="s">
        <v>577</v>
      </c>
      <c r="C399" s="13">
        <f t="shared" si="6"/>
        <v>44408</v>
      </c>
      <c r="D399" s="13" t="str">
        <f>IF(AND(fiche_bonification[[#This Row],[fiche_date_fin]]="",fiche_bonification[[#This Row],[bonification_date_fin]]=""),"",MIN(I399,L399))</f>
        <v/>
      </c>
      <c r="E399" s="13">
        <v>44561</v>
      </c>
      <c r="F399" s="13">
        <v>46022</v>
      </c>
      <c r="G399" s="12">
        <f>_xlfn.MAXIFS(fiche_version[index_version],fiche_version[code],fiche_bonification[[#This Row],[code_fiche]])</f>
        <v>38.1</v>
      </c>
      <c r="H399" s="13">
        <f>_xlfn.MINIFS(fiche_version[date_debut],fiche_version[code],fiche_bonification[[#This Row],[code_fiche]])</f>
        <v>44408</v>
      </c>
      <c r="I399" s="13" t="str" cm="1">
        <f t="array" ref="I399">INDEX(fiche_version[date_fin],MATCH(1,(fiche_version[index_version]=fiche_bonification[[#This Row],[fiche_version]]) * (fiche_version[code]=fiche_bonification[[#This Row],[code_fiche]]),0),1)</f>
        <v/>
      </c>
      <c r="J399" s="12">
        <f>_xlfn.MAXIFS(bonification_version[index_version],bonification_version[code],fiche_bonification[[#This Row],[code_bonification]])</f>
        <v>39.1</v>
      </c>
      <c r="K399" s="13">
        <f>_xlfn.MINIFS(bonification_version[date_debut],bonification_version[code],fiche_bonification[[#This Row],[code_bonification]])</f>
        <v>42005</v>
      </c>
      <c r="L399" s="12" t="str" cm="1">
        <f t="array" ref="L39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00" spans="1:12" x14ac:dyDescent="0.3">
      <c r="A400" s="12" t="s">
        <v>169</v>
      </c>
      <c r="B400" s="12" t="s">
        <v>577</v>
      </c>
      <c r="C400" s="13">
        <f t="shared" si="6"/>
        <v>44408</v>
      </c>
      <c r="D400" s="13" t="str">
        <f>IF(AND(fiche_bonification[[#This Row],[fiche_date_fin]]="",fiche_bonification[[#This Row],[bonification_date_fin]]=""),"",MIN(I400,L400))</f>
        <v/>
      </c>
      <c r="E400" s="13">
        <v>44561</v>
      </c>
      <c r="F400" s="13">
        <v>46022</v>
      </c>
      <c r="G400" s="12">
        <f>_xlfn.MAXIFS(fiche_version[index_version],fiche_version[code],fiche_bonification[[#This Row],[code_fiche]])</f>
        <v>38.1</v>
      </c>
      <c r="H400" s="13">
        <f>_xlfn.MINIFS(fiche_version[date_debut],fiche_version[code],fiche_bonification[[#This Row],[code_fiche]])</f>
        <v>44408</v>
      </c>
      <c r="I400" s="13" t="str" cm="1">
        <f t="array" ref="I400">INDEX(fiche_version[date_fin],MATCH(1,(fiche_version[index_version]=fiche_bonification[[#This Row],[fiche_version]]) * (fiche_version[code]=fiche_bonification[[#This Row],[code_fiche]]),0),1)</f>
        <v/>
      </c>
      <c r="J400" s="12">
        <f>_xlfn.MAXIFS(bonification_version[index_version],bonification_version[code],fiche_bonification[[#This Row],[code_bonification]])</f>
        <v>39.1</v>
      </c>
      <c r="K400" s="13">
        <f>_xlfn.MINIFS(bonification_version[date_debut],bonification_version[code],fiche_bonification[[#This Row],[code_bonification]])</f>
        <v>42005</v>
      </c>
      <c r="L400" s="12" t="str" cm="1">
        <f t="array" ref="L40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01" spans="1:12" x14ac:dyDescent="0.3">
      <c r="A401" s="12" t="s">
        <v>679</v>
      </c>
      <c r="B401" s="12" t="s">
        <v>577</v>
      </c>
      <c r="C401" s="13">
        <f t="shared" si="6"/>
        <v>45199</v>
      </c>
      <c r="D401" s="13" t="str">
        <f>IF(AND(fiche_bonification[[#This Row],[fiche_date_fin]]="",fiche_bonification[[#This Row],[bonification_date_fin]]=""),"",MIN(I401,L401))</f>
        <v/>
      </c>
      <c r="E401" s="13">
        <v>44561</v>
      </c>
      <c r="F401" s="13">
        <v>46022</v>
      </c>
      <c r="G401" s="12">
        <f>_xlfn.MAXIFS(fiche_version[index_version],fiche_version[code],fiche_bonification[[#This Row],[code_fiche]])</f>
        <v>54.1</v>
      </c>
      <c r="H401" s="13">
        <f>_xlfn.MINIFS(fiche_version[date_debut],fiche_version[code],fiche_bonification[[#This Row],[code_fiche]])</f>
        <v>45199</v>
      </c>
      <c r="I401" s="13" t="str" cm="1">
        <f t="array" ref="I401">INDEX(fiche_version[date_fin],MATCH(1,(fiche_version[index_version]=fiche_bonification[[#This Row],[fiche_version]]) * (fiche_version[code]=fiche_bonification[[#This Row],[code_fiche]]),0),1)</f>
        <v/>
      </c>
      <c r="J401" s="12">
        <f>_xlfn.MAXIFS(bonification_version[index_version],bonification_version[code],fiche_bonification[[#This Row],[code_bonification]])</f>
        <v>39.1</v>
      </c>
      <c r="K401" s="13">
        <f>_xlfn.MINIFS(bonification_version[date_debut],bonification_version[code],fiche_bonification[[#This Row],[code_bonification]])</f>
        <v>42005</v>
      </c>
      <c r="L401" s="12" t="str" cm="1">
        <f t="array" ref="L40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02" spans="1:12" x14ac:dyDescent="0.3">
      <c r="A402" s="12" t="s">
        <v>170</v>
      </c>
      <c r="B402" s="12" t="s">
        <v>577</v>
      </c>
      <c r="C402" s="13">
        <f t="shared" si="6"/>
        <v>42005</v>
      </c>
      <c r="D402" s="13">
        <f>IF(AND(fiche_bonification[[#This Row],[fiche_date_fin]]="",fiche_bonification[[#This Row],[bonification_date_fin]]=""),"",MIN(I402,L402))</f>
        <v>43555</v>
      </c>
      <c r="E402" s="13">
        <v>44561</v>
      </c>
      <c r="F402" s="13">
        <v>46022</v>
      </c>
      <c r="G402" s="12">
        <f>_xlfn.MAXIFS(fiche_version[index_version],fiche_version[code],fiche_bonification[[#This Row],[code_fiche]])</f>
        <v>16.100000000000001</v>
      </c>
      <c r="H402" s="13">
        <f>_xlfn.MINIFS(fiche_version[date_debut],fiche_version[code],fiche_bonification[[#This Row],[code_fiche]])</f>
        <v>42005</v>
      </c>
      <c r="I402" s="13" cm="1">
        <f t="array" ref="I402">INDEX(fiche_version[date_fin],MATCH(1,(fiche_version[index_version]=fiche_bonification[[#This Row],[fiche_version]]) * (fiche_version[code]=fiche_bonification[[#This Row],[code_fiche]]),0),1)</f>
        <v>43555</v>
      </c>
      <c r="J402" s="12">
        <f>_xlfn.MAXIFS(bonification_version[index_version],bonification_version[code],fiche_bonification[[#This Row],[code_bonification]])</f>
        <v>39.1</v>
      </c>
      <c r="K402" s="13">
        <f>_xlfn.MINIFS(bonification_version[date_debut],bonification_version[code],fiche_bonification[[#This Row],[code_bonification]])</f>
        <v>42005</v>
      </c>
      <c r="L402" s="12" t="str" cm="1">
        <f t="array" ref="L40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03" spans="1:12" x14ac:dyDescent="0.3">
      <c r="A403" s="12" t="s">
        <v>171</v>
      </c>
      <c r="B403" s="12" t="s">
        <v>577</v>
      </c>
      <c r="C403" s="13">
        <f t="shared" si="6"/>
        <v>42727</v>
      </c>
      <c r="D403" s="13">
        <f>IF(AND(fiche_bonification[[#This Row],[fiche_date_fin]]="",fiche_bonification[[#This Row],[bonification_date_fin]]=""),"",MIN(I403,L403))</f>
        <v>43555</v>
      </c>
      <c r="E403" s="13">
        <v>44561</v>
      </c>
      <c r="F403" s="13">
        <v>46022</v>
      </c>
      <c r="G403" s="12">
        <f>_xlfn.MAXIFS(fiche_version[index_version],fiche_version[code],fiche_bonification[[#This Row],[code_fiche]])</f>
        <v>24.1</v>
      </c>
      <c r="H403" s="13">
        <f>_xlfn.MINIFS(fiche_version[date_debut],fiche_version[code],fiche_bonification[[#This Row],[code_fiche]])</f>
        <v>42727</v>
      </c>
      <c r="I403" s="13" cm="1">
        <f t="array" ref="I403">INDEX(fiche_version[date_fin],MATCH(1,(fiche_version[index_version]=fiche_bonification[[#This Row],[fiche_version]]) * (fiche_version[code]=fiche_bonification[[#This Row],[code_fiche]]),0),1)</f>
        <v>43555</v>
      </c>
      <c r="J403" s="12">
        <f>_xlfn.MAXIFS(bonification_version[index_version],bonification_version[code],fiche_bonification[[#This Row],[code_bonification]])</f>
        <v>39.1</v>
      </c>
      <c r="K403" s="13">
        <f>_xlfn.MINIFS(bonification_version[date_debut],bonification_version[code],fiche_bonification[[#This Row],[code_bonification]])</f>
        <v>42005</v>
      </c>
      <c r="L403" s="12" t="str" cm="1">
        <f t="array" ref="L40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04" spans="1:12" x14ac:dyDescent="0.3">
      <c r="A404" s="12" t="s">
        <v>172</v>
      </c>
      <c r="B404" s="12" t="s">
        <v>577</v>
      </c>
      <c r="C404" s="13">
        <f t="shared" si="6"/>
        <v>42005</v>
      </c>
      <c r="D404" s="13">
        <f>IF(AND(fiche_bonification[[#This Row],[fiche_date_fin]]="",fiche_bonification[[#This Row],[bonification_date_fin]]=""),"",MIN(I404,L404))</f>
        <v>43190</v>
      </c>
      <c r="E404" s="13">
        <v>44561</v>
      </c>
      <c r="F404" s="13">
        <v>46022</v>
      </c>
      <c r="G404" s="12">
        <f>_xlfn.MAXIFS(fiche_version[index_version],fiche_version[code],fiche_bonification[[#This Row],[code_fiche]])</f>
        <v>14.1</v>
      </c>
      <c r="H404" s="13">
        <f>_xlfn.MINIFS(fiche_version[date_debut],fiche_version[code],fiche_bonification[[#This Row],[code_fiche]])</f>
        <v>42005</v>
      </c>
      <c r="I404" s="13" cm="1">
        <f t="array" ref="I404">INDEX(fiche_version[date_fin],MATCH(1,(fiche_version[index_version]=fiche_bonification[[#This Row],[fiche_version]]) * (fiche_version[code]=fiche_bonification[[#This Row],[code_fiche]]),0),1)</f>
        <v>43190</v>
      </c>
      <c r="J404" s="12">
        <f>_xlfn.MAXIFS(bonification_version[index_version],bonification_version[code],fiche_bonification[[#This Row],[code_bonification]])</f>
        <v>39.1</v>
      </c>
      <c r="K404" s="13">
        <f>_xlfn.MINIFS(bonification_version[date_debut],bonification_version[code],fiche_bonification[[#This Row],[code_bonification]])</f>
        <v>42005</v>
      </c>
      <c r="L404" s="12" t="str" cm="1">
        <f t="array" ref="L40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05" spans="1:12" x14ac:dyDescent="0.3">
      <c r="A405" s="12" t="s">
        <v>173</v>
      </c>
      <c r="B405" s="12" t="s">
        <v>577</v>
      </c>
      <c r="C405" s="13">
        <f t="shared" si="6"/>
        <v>42727</v>
      </c>
      <c r="D405" s="13" t="str">
        <f>IF(AND(fiche_bonification[[#This Row],[fiche_date_fin]]="",fiche_bonification[[#This Row],[bonification_date_fin]]=""),"",MIN(I405,L405))</f>
        <v/>
      </c>
      <c r="E405" s="13">
        <v>44561</v>
      </c>
      <c r="F405" s="13">
        <v>46022</v>
      </c>
      <c r="G405" s="12">
        <f>_xlfn.MAXIFS(fiche_version[index_version],fiche_version[code],fiche_bonification[[#This Row],[code_fiche]])</f>
        <v>40.200000000000003</v>
      </c>
      <c r="H405" s="13">
        <f>_xlfn.MINIFS(fiche_version[date_debut],fiche_version[code],fiche_bonification[[#This Row],[code_fiche]])</f>
        <v>42727</v>
      </c>
      <c r="I405" s="13" t="str" cm="1">
        <f t="array" ref="I405">INDEX(fiche_version[date_fin],MATCH(1,(fiche_version[index_version]=fiche_bonification[[#This Row],[fiche_version]]) * (fiche_version[code]=fiche_bonification[[#This Row],[code_fiche]]),0),1)</f>
        <v/>
      </c>
      <c r="J405" s="12">
        <f>_xlfn.MAXIFS(bonification_version[index_version],bonification_version[code],fiche_bonification[[#This Row],[code_bonification]])</f>
        <v>39.1</v>
      </c>
      <c r="K405" s="13">
        <f>_xlfn.MINIFS(bonification_version[date_debut],bonification_version[code],fiche_bonification[[#This Row],[code_bonification]])</f>
        <v>42005</v>
      </c>
      <c r="L405" s="12" t="str" cm="1">
        <f t="array" ref="L40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06" spans="1:12" x14ac:dyDescent="0.3">
      <c r="A406" s="12" t="s">
        <v>174</v>
      </c>
      <c r="B406" s="12" t="s">
        <v>577</v>
      </c>
      <c r="C406" s="13">
        <f t="shared" si="6"/>
        <v>42522</v>
      </c>
      <c r="D406" s="13" t="str">
        <f>IF(AND(fiche_bonification[[#This Row],[fiche_date_fin]]="",fiche_bonification[[#This Row],[bonification_date_fin]]=""),"",MIN(I406,L406))</f>
        <v/>
      </c>
      <c r="E406" s="13">
        <v>44561</v>
      </c>
      <c r="F406" s="13">
        <v>46022</v>
      </c>
      <c r="G406" s="12">
        <f>_xlfn.MAXIFS(fiche_version[index_version],fiche_version[code],fiche_bonification[[#This Row],[code_fiche]])</f>
        <v>25.2</v>
      </c>
      <c r="H406" s="13">
        <f>_xlfn.MINIFS(fiche_version[date_debut],fiche_version[code],fiche_bonification[[#This Row],[code_fiche]])</f>
        <v>42522</v>
      </c>
      <c r="I406" s="13" t="str" cm="1">
        <f t="array" ref="I406">INDEX(fiche_version[date_fin],MATCH(1,(fiche_version[index_version]=fiche_bonification[[#This Row],[fiche_version]]) * (fiche_version[code]=fiche_bonification[[#This Row],[code_fiche]]),0),1)</f>
        <v/>
      </c>
      <c r="J406" s="12">
        <f>_xlfn.MAXIFS(bonification_version[index_version],bonification_version[code],fiche_bonification[[#This Row],[code_bonification]])</f>
        <v>39.1</v>
      </c>
      <c r="K406" s="13">
        <f>_xlfn.MINIFS(bonification_version[date_debut],bonification_version[code],fiche_bonification[[#This Row],[code_bonification]])</f>
        <v>42005</v>
      </c>
      <c r="L406" s="12" t="str" cm="1">
        <f t="array" ref="L40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07" spans="1:12" x14ac:dyDescent="0.3">
      <c r="A407" s="12" t="s">
        <v>176</v>
      </c>
      <c r="B407" s="12" t="s">
        <v>577</v>
      </c>
      <c r="C407" s="13">
        <f t="shared" si="6"/>
        <v>42005</v>
      </c>
      <c r="D407" s="13" t="str">
        <f>IF(AND(fiche_bonification[[#This Row],[fiche_date_fin]]="",fiche_bonification[[#This Row],[bonification_date_fin]]=""),"",MIN(I407,L407))</f>
        <v/>
      </c>
      <c r="E407" s="13">
        <v>44561</v>
      </c>
      <c r="F407" s="13">
        <v>46022</v>
      </c>
      <c r="G407" s="12">
        <f>_xlfn.MAXIFS(fiche_version[index_version],fiche_version[code],fiche_bonification[[#This Row],[code_fiche]])</f>
        <v>15.1</v>
      </c>
      <c r="H407" s="13">
        <f>_xlfn.MINIFS(fiche_version[date_debut],fiche_version[code],fiche_bonification[[#This Row],[code_fiche]])</f>
        <v>42005</v>
      </c>
      <c r="I407" s="13" t="str" cm="1">
        <f t="array" ref="I407">INDEX(fiche_version[date_fin],MATCH(1,(fiche_version[index_version]=fiche_bonification[[#This Row],[fiche_version]]) * (fiche_version[code]=fiche_bonification[[#This Row],[code_fiche]]),0),1)</f>
        <v/>
      </c>
      <c r="J407" s="12">
        <f>_xlfn.MAXIFS(bonification_version[index_version],bonification_version[code],fiche_bonification[[#This Row],[code_bonification]])</f>
        <v>39.1</v>
      </c>
      <c r="K407" s="13">
        <f>_xlfn.MINIFS(bonification_version[date_debut],bonification_version[code],fiche_bonification[[#This Row],[code_bonification]])</f>
        <v>42005</v>
      </c>
      <c r="L407" s="12" t="str" cm="1">
        <f t="array" ref="L40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08" spans="1:12" x14ac:dyDescent="0.3">
      <c r="A408" s="12" t="s">
        <v>178</v>
      </c>
      <c r="B408" s="12" t="s">
        <v>577</v>
      </c>
      <c r="C408" s="13">
        <f t="shared" si="6"/>
        <v>42522</v>
      </c>
      <c r="D408" s="13" t="str">
        <f>IF(AND(fiche_bonification[[#This Row],[fiche_date_fin]]="",fiche_bonification[[#This Row],[bonification_date_fin]]=""),"",MIN(I408,L408))</f>
        <v/>
      </c>
      <c r="E408" s="13">
        <v>44561</v>
      </c>
      <c r="F408" s="13">
        <v>46022</v>
      </c>
      <c r="G408" s="12">
        <f>_xlfn.MAXIFS(fiche_version[index_version],fiche_version[code],fiche_bonification[[#This Row],[code_fiche]])</f>
        <v>22.1</v>
      </c>
      <c r="H408" s="13">
        <f>_xlfn.MINIFS(fiche_version[date_debut],fiche_version[code],fiche_bonification[[#This Row],[code_fiche]])</f>
        <v>42522</v>
      </c>
      <c r="I408" s="13" t="str" cm="1">
        <f t="array" ref="I408">INDEX(fiche_version[date_fin],MATCH(1,(fiche_version[index_version]=fiche_bonification[[#This Row],[fiche_version]]) * (fiche_version[code]=fiche_bonification[[#This Row],[code_fiche]]),0),1)</f>
        <v/>
      </c>
      <c r="J408" s="12">
        <f>_xlfn.MAXIFS(bonification_version[index_version],bonification_version[code],fiche_bonification[[#This Row],[code_bonification]])</f>
        <v>39.1</v>
      </c>
      <c r="K408" s="13">
        <f>_xlfn.MINIFS(bonification_version[date_debut],bonification_version[code],fiche_bonification[[#This Row],[code_bonification]])</f>
        <v>42005</v>
      </c>
      <c r="L408" s="12" t="str" cm="1">
        <f t="array" ref="L40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09" spans="1:12" x14ac:dyDescent="0.3">
      <c r="A409" s="12" t="s">
        <v>180</v>
      </c>
      <c r="B409" s="12" t="s">
        <v>577</v>
      </c>
      <c r="C409" s="13">
        <f t="shared" si="6"/>
        <v>42005</v>
      </c>
      <c r="D409" s="13">
        <f>IF(AND(fiche_bonification[[#This Row],[fiche_date_fin]]="",fiche_bonification[[#This Row],[bonification_date_fin]]=""),"",MIN(I409,L409))</f>
        <v>43190</v>
      </c>
      <c r="E409" s="13">
        <v>44561</v>
      </c>
      <c r="F409" s="13">
        <v>46022</v>
      </c>
      <c r="G409" s="12">
        <f>_xlfn.MAXIFS(fiche_version[index_version],fiche_version[code],fiche_bonification[[#This Row],[code_fiche]])</f>
        <v>16.100000000000001</v>
      </c>
      <c r="H409" s="13">
        <f>_xlfn.MINIFS(fiche_version[date_debut],fiche_version[code],fiche_bonification[[#This Row],[code_fiche]])</f>
        <v>42005</v>
      </c>
      <c r="I409" s="13" cm="1">
        <f t="array" ref="I409">INDEX(fiche_version[date_fin],MATCH(1,(fiche_version[index_version]=fiche_bonification[[#This Row],[fiche_version]]) * (fiche_version[code]=fiche_bonification[[#This Row],[code_fiche]]),0),1)</f>
        <v>43190</v>
      </c>
      <c r="J409" s="12">
        <f>_xlfn.MAXIFS(bonification_version[index_version],bonification_version[code],fiche_bonification[[#This Row],[code_bonification]])</f>
        <v>39.1</v>
      </c>
      <c r="K409" s="13">
        <f>_xlfn.MINIFS(bonification_version[date_debut],bonification_version[code],fiche_bonification[[#This Row],[code_bonification]])</f>
        <v>42005</v>
      </c>
      <c r="L409" s="12" t="str" cm="1">
        <f t="array" ref="L40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10" spans="1:12" x14ac:dyDescent="0.3">
      <c r="A410" s="12" t="s">
        <v>182</v>
      </c>
      <c r="B410" s="12" t="s">
        <v>577</v>
      </c>
      <c r="C410" s="13">
        <f t="shared" si="6"/>
        <v>42005</v>
      </c>
      <c r="D410" s="13" t="str">
        <f>IF(AND(fiche_bonification[[#This Row],[fiche_date_fin]]="",fiche_bonification[[#This Row],[bonification_date_fin]]=""),"",MIN(I410,L410))</f>
        <v/>
      </c>
      <c r="E410" s="13">
        <v>44561</v>
      </c>
      <c r="F410" s="13">
        <v>46022</v>
      </c>
      <c r="G410" s="12">
        <f>_xlfn.MAXIFS(fiche_version[index_version],fiche_version[code],fiche_bonification[[#This Row],[code_fiche]])</f>
        <v>40.4</v>
      </c>
      <c r="H410" s="13">
        <f>_xlfn.MINIFS(fiche_version[date_debut],fiche_version[code],fiche_bonification[[#This Row],[code_fiche]])</f>
        <v>42005</v>
      </c>
      <c r="I410" s="13" t="str" cm="1">
        <f t="array" ref="I410">INDEX(fiche_version[date_fin],MATCH(1,(fiche_version[index_version]=fiche_bonification[[#This Row],[fiche_version]]) * (fiche_version[code]=fiche_bonification[[#This Row],[code_fiche]]),0),1)</f>
        <v/>
      </c>
      <c r="J410" s="12">
        <f>_xlfn.MAXIFS(bonification_version[index_version],bonification_version[code],fiche_bonification[[#This Row],[code_bonification]])</f>
        <v>39.1</v>
      </c>
      <c r="K410" s="13">
        <f>_xlfn.MINIFS(bonification_version[date_debut],bonification_version[code],fiche_bonification[[#This Row],[code_bonification]])</f>
        <v>42005</v>
      </c>
      <c r="L410" s="12" t="str" cm="1">
        <f t="array" ref="L41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11" spans="1:12" x14ac:dyDescent="0.3">
      <c r="A411" s="12" t="s">
        <v>183</v>
      </c>
      <c r="B411" s="12" t="s">
        <v>577</v>
      </c>
      <c r="C411" s="13">
        <f t="shared" si="6"/>
        <v>42005</v>
      </c>
      <c r="D411" s="13" t="str">
        <f>IF(AND(fiche_bonification[[#This Row],[fiche_date_fin]]="",fiche_bonification[[#This Row],[bonification_date_fin]]=""),"",MIN(I411,L411))</f>
        <v/>
      </c>
      <c r="E411" s="13">
        <v>44561</v>
      </c>
      <c r="F411" s="13">
        <v>46022</v>
      </c>
      <c r="G411" s="12">
        <f>_xlfn.MAXIFS(fiche_version[index_version],fiche_version[code],fiche_bonification[[#This Row],[code_fiche]])</f>
        <v>26.1</v>
      </c>
      <c r="H411" s="13">
        <f>_xlfn.MINIFS(fiche_version[date_debut],fiche_version[code],fiche_bonification[[#This Row],[code_fiche]])</f>
        <v>42005</v>
      </c>
      <c r="I411" s="13" t="str" cm="1">
        <f t="array" ref="I411">INDEX(fiche_version[date_fin],MATCH(1,(fiche_version[index_version]=fiche_bonification[[#This Row],[fiche_version]]) * (fiche_version[code]=fiche_bonification[[#This Row],[code_fiche]]),0),1)</f>
        <v/>
      </c>
      <c r="J411" s="12">
        <f>_xlfn.MAXIFS(bonification_version[index_version],bonification_version[code],fiche_bonification[[#This Row],[code_bonification]])</f>
        <v>39.1</v>
      </c>
      <c r="K411" s="13">
        <f>_xlfn.MINIFS(bonification_version[date_debut],bonification_version[code],fiche_bonification[[#This Row],[code_bonification]])</f>
        <v>42005</v>
      </c>
      <c r="L411" s="12" t="str" cm="1">
        <f t="array" ref="L41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12" spans="1:12" x14ac:dyDescent="0.3">
      <c r="A412" s="12" t="s">
        <v>184</v>
      </c>
      <c r="B412" s="12" t="s">
        <v>577</v>
      </c>
      <c r="C412" s="13">
        <f t="shared" si="6"/>
        <v>42522</v>
      </c>
      <c r="D412" s="13" t="str">
        <f>IF(AND(fiche_bonification[[#This Row],[fiche_date_fin]]="",fiche_bonification[[#This Row],[bonification_date_fin]]=""),"",MIN(I412,L412))</f>
        <v/>
      </c>
      <c r="E412" s="13">
        <v>44561</v>
      </c>
      <c r="F412" s="13">
        <v>46022</v>
      </c>
      <c r="G412" s="12">
        <f>_xlfn.MAXIFS(fiche_version[index_version],fiche_version[code],fiche_bonification[[#This Row],[code_fiche]])</f>
        <v>22.1</v>
      </c>
      <c r="H412" s="13">
        <f>_xlfn.MINIFS(fiche_version[date_debut],fiche_version[code],fiche_bonification[[#This Row],[code_fiche]])</f>
        <v>42522</v>
      </c>
      <c r="I412" s="13" t="str" cm="1">
        <f t="array" ref="I412">INDEX(fiche_version[date_fin],MATCH(1,(fiche_version[index_version]=fiche_bonification[[#This Row],[fiche_version]]) * (fiche_version[code]=fiche_bonification[[#This Row],[code_fiche]]),0),1)</f>
        <v/>
      </c>
      <c r="J412" s="12">
        <f>_xlfn.MAXIFS(bonification_version[index_version],bonification_version[code],fiche_bonification[[#This Row],[code_bonification]])</f>
        <v>39.1</v>
      </c>
      <c r="K412" s="13">
        <f>_xlfn.MINIFS(bonification_version[date_debut],bonification_version[code],fiche_bonification[[#This Row],[code_bonification]])</f>
        <v>42005</v>
      </c>
      <c r="L412" s="12" t="str" cm="1">
        <f t="array" ref="L41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13" spans="1:12" x14ac:dyDescent="0.3">
      <c r="A413" s="12" t="s">
        <v>186</v>
      </c>
      <c r="B413" s="12" t="s">
        <v>577</v>
      </c>
      <c r="C413" s="13">
        <f t="shared" si="6"/>
        <v>42005</v>
      </c>
      <c r="D413" s="13" t="str">
        <f>IF(AND(fiche_bonification[[#This Row],[fiche_date_fin]]="",fiche_bonification[[#This Row],[bonification_date_fin]]=""),"",MIN(I413,L413))</f>
        <v/>
      </c>
      <c r="E413" s="13">
        <v>44561</v>
      </c>
      <c r="F413" s="13">
        <v>46022</v>
      </c>
      <c r="G413" s="12">
        <f>_xlfn.MAXIFS(fiche_version[index_version],fiche_version[code],fiche_bonification[[#This Row],[code_fiche]])</f>
        <v>15.1</v>
      </c>
      <c r="H413" s="13">
        <f>_xlfn.MINIFS(fiche_version[date_debut],fiche_version[code],fiche_bonification[[#This Row],[code_fiche]])</f>
        <v>42005</v>
      </c>
      <c r="I413" s="13" t="str" cm="1">
        <f t="array" ref="I413">INDEX(fiche_version[date_fin],MATCH(1,(fiche_version[index_version]=fiche_bonification[[#This Row],[fiche_version]]) * (fiche_version[code]=fiche_bonification[[#This Row],[code_fiche]]),0),1)</f>
        <v/>
      </c>
      <c r="J413" s="12">
        <f>_xlfn.MAXIFS(bonification_version[index_version],bonification_version[code],fiche_bonification[[#This Row],[code_bonification]])</f>
        <v>39.1</v>
      </c>
      <c r="K413" s="13">
        <f>_xlfn.MINIFS(bonification_version[date_debut],bonification_version[code],fiche_bonification[[#This Row],[code_bonification]])</f>
        <v>42005</v>
      </c>
      <c r="L413" s="12" t="str" cm="1">
        <f t="array" ref="L41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14" spans="1:12" x14ac:dyDescent="0.3">
      <c r="A414" s="12" t="s">
        <v>188</v>
      </c>
      <c r="B414" s="12" t="s">
        <v>577</v>
      </c>
      <c r="C414" s="13">
        <f t="shared" si="6"/>
        <v>42005</v>
      </c>
      <c r="D414" s="13">
        <f>IF(AND(fiche_bonification[[#This Row],[fiche_date_fin]]="",fiche_bonification[[#This Row],[bonification_date_fin]]=""),"",MIN(I414,L414))</f>
        <v>43555</v>
      </c>
      <c r="E414" s="13">
        <v>44561</v>
      </c>
      <c r="F414" s="13">
        <v>46022</v>
      </c>
      <c r="G414" s="12">
        <f>_xlfn.MAXIFS(fiche_version[index_version],fiche_version[code],fiche_bonification[[#This Row],[code_fiche]])</f>
        <v>19.2</v>
      </c>
      <c r="H414" s="13">
        <f>_xlfn.MINIFS(fiche_version[date_debut],fiche_version[code],fiche_bonification[[#This Row],[code_fiche]])</f>
        <v>42005</v>
      </c>
      <c r="I414" s="13" cm="1">
        <f t="array" ref="I414">INDEX(fiche_version[date_fin],MATCH(1,(fiche_version[index_version]=fiche_bonification[[#This Row],[fiche_version]]) * (fiche_version[code]=fiche_bonification[[#This Row],[code_fiche]]),0),1)</f>
        <v>43555</v>
      </c>
      <c r="J414" s="12">
        <f>_xlfn.MAXIFS(bonification_version[index_version],bonification_version[code],fiche_bonification[[#This Row],[code_bonification]])</f>
        <v>39.1</v>
      </c>
      <c r="K414" s="13">
        <f>_xlfn.MINIFS(bonification_version[date_debut],bonification_version[code],fiche_bonification[[#This Row],[code_bonification]])</f>
        <v>42005</v>
      </c>
      <c r="L414" s="12" t="str" cm="1">
        <f t="array" ref="L41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15" spans="1:12" x14ac:dyDescent="0.3">
      <c r="A415" s="12" t="s">
        <v>189</v>
      </c>
      <c r="B415" s="12" t="s">
        <v>577</v>
      </c>
      <c r="C415" s="13">
        <f t="shared" si="6"/>
        <v>42005</v>
      </c>
      <c r="D415" s="13" t="str">
        <f>IF(AND(fiche_bonification[[#This Row],[fiche_date_fin]]="",fiche_bonification[[#This Row],[bonification_date_fin]]=""),"",MIN(I415,L415))</f>
        <v/>
      </c>
      <c r="E415" s="13">
        <v>44561</v>
      </c>
      <c r="F415" s="13">
        <v>46022</v>
      </c>
      <c r="G415" s="12">
        <f>_xlfn.MAXIFS(fiche_version[index_version],fiche_version[code],fiche_bonification[[#This Row],[code_fiche]])</f>
        <v>17.100000000000001</v>
      </c>
      <c r="H415" s="13">
        <f>_xlfn.MINIFS(fiche_version[date_debut],fiche_version[code],fiche_bonification[[#This Row],[code_fiche]])</f>
        <v>42005</v>
      </c>
      <c r="I415" s="13" t="str" cm="1">
        <f t="array" ref="I415">INDEX(fiche_version[date_fin],MATCH(1,(fiche_version[index_version]=fiche_bonification[[#This Row],[fiche_version]]) * (fiche_version[code]=fiche_bonification[[#This Row],[code_fiche]]),0),1)</f>
        <v/>
      </c>
      <c r="J415" s="12">
        <f>_xlfn.MAXIFS(bonification_version[index_version],bonification_version[code],fiche_bonification[[#This Row],[code_bonification]])</f>
        <v>39.1</v>
      </c>
      <c r="K415" s="13">
        <f>_xlfn.MINIFS(bonification_version[date_debut],bonification_version[code],fiche_bonification[[#This Row],[code_bonification]])</f>
        <v>42005</v>
      </c>
      <c r="L415" s="12" t="str" cm="1">
        <f t="array" ref="L41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16" spans="1:12" x14ac:dyDescent="0.3">
      <c r="A416" s="12" t="s">
        <v>190</v>
      </c>
      <c r="B416" s="12" t="s">
        <v>577</v>
      </c>
      <c r="C416" s="13">
        <f t="shared" si="6"/>
        <v>44559</v>
      </c>
      <c r="D416" s="13">
        <f>IF(AND(fiche_bonification[[#This Row],[fiche_date_fin]]="",fiche_bonification[[#This Row],[bonification_date_fin]]=""),"",MIN(I416,L416))</f>
        <v>47118</v>
      </c>
      <c r="E416" s="13">
        <v>44561</v>
      </c>
      <c r="F416" s="13">
        <v>46022</v>
      </c>
      <c r="G416" s="12">
        <f>_xlfn.MAXIFS(fiche_version[index_version],fiche_version[code],fiche_bonification[[#This Row],[code_fiche]])</f>
        <v>58.2</v>
      </c>
      <c r="H416" s="13">
        <f>_xlfn.MINIFS(fiche_version[date_debut],fiche_version[code],fiche_bonification[[#This Row],[code_fiche]])</f>
        <v>44559</v>
      </c>
      <c r="I416" s="13" cm="1">
        <f t="array" ref="I416">INDEX(fiche_version[date_fin],MATCH(1,(fiche_version[index_version]=fiche_bonification[[#This Row],[fiche_version]]) * (fiche_version[code]=fiche_bonification[[#This Row],[code_fiche]]),0),1)</f>
        <v>47118</v>
      </c>
      <c r="J416" s="12">
        <f>_xlfn.MAXIFS(bonification_version[index_version],bonification_version[code],fiche_bonification[[#This Row],[code_bonification]])</f>
        <v>39.1</v>
      </c>
      <c r="K416" s="13">
        <f>_xlfn.MINIFS(bonification_version[date_debut],bonification_version[code],fiche_bonification[[#This Row],[code_bonification]])</f>
        <v>42005</v>
      </c>
      <c r="L416" s="12" t="str" cm="1">
        <f t="array" ref="L41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17" spans="1:12" x14ac:dyDescent="0.3">
      <c r="A417" s="12" t="s">
        <v>191</v>
      </c>
      <c r="B417" s="12" t="s">
        <v>577</v>
      </c>
      <c r="C417" s="13">
        <f t="shared" si="6"/>
        <v>42373</v>
      </c>
      <c r="D417" s="13" t="str">
        <f>IF(AND(fiche_bonification[[#This Row],[fiche_date_fin]]="",fiche_bonification[[#This Row],[bonification_date_fin]]=""),"",MIN(I417,L417))</f>
        <v/>
      </c>
      <c r="E417" s="13">
        <v>44561</v>
      </c>
      <c r="F417" s="13">
        <v>46022</v>
      </c>
      <c r="G417" s="12">
        <f>_xlfn.MAXIFS(fiche_version[index_version],fiche_version[code],fiche_bonification[[#This Row],[code_fiche]])</f>
        <v>19.100000000000001</v>
      </c>
      <c r="H417" s="13">
        <f>_xlfn.MINIFS(fiche_version[date_debut],fiche_version[code],fiche_bonification[[#This Row],[code_fiche]])</f>
        <v>42373</v>
      </c>
      <c r="I417" s="13" t="str" cm="1">
        <f t="array" ref="I417">INDEX(fiche_version[date_fin],MATCH(1,(fiche_version[index_version]=fiche_bonification[[#This Row],[fiche_version]]) * (fiche_version[code]=fiche_bonification[[#This Row],[code_fiche]]),0),1)</f>
        <v/>
      </c>
      <c r="J417" s="12">
        <f>_xlfn.MAXIFS(bonification_version[index_version],bonification_version[code],fiche_bonification[[#This Row],[code_bonification]])</f>
        <v>39.1</v>
      </c>
      <c r="K417" s="13">
        <f>_xlfn.MINIFS(bonification_version[date_debut],bonification_version[code],fiche_bonification[[#This Row],[code_bonification]])</f>
        <v>42005</v>
      </c>
      <c r="L417" s="12" t="str" cm="1">
        <f t="array" ref="L41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18" spans="1:12" x14ac:dyDescent="0.3">
      <c r="A418" s="12" t="s">
        <v>192</v>
      </c>
      <c r="B418" s="12" t="s">
        <v>577</v>
      </c>
      <c r="C418" s="13">
        <f t="shared" si="6"/>
        <v>43709</v>
      </c>
      <c r="D418" s="13" t="str">
        <f>IF(AND(fiche_bonification[[#This Row],[fiche_date_fin]]="",fiche_bonification[[#This Row],[bonification_date_fin]]=""),"",MIN(I418,L418))</f>
        <v/>
      </c>
      <c r="E418" s="13">
        <v>44561</v>
      </c>
      <c r="F418" s="13">
        <v>46022</v>
      </c>
      <c r="G418" s="12">
        <f>_xlfn.MAXIFS(fiche_version[index_version],fiche_version[code],fiche_bonification[[#This Row],[code_fiche]])</f>
        <v>31.1</v>
      </c>
      <c r="H418" s="13">
        <f>_xlfn.MINIFS(fiche_version[date_debut],fiche_version[code],fiche_bonification[[#This Row],[code_fiche]])</f>
        <v>43709</v>
      </c>
      <c r="I418" s="13" t="str" cm="1">
        <f t="array" ref="I418">INDEX(fiche_version[date_fin],MATCH(1,(fiche_version[index_version]=fiche_bonification[[#This Row],[fiche_version]]) * (fiche_version[code]=fiche_bonification[[#This Row],[code_fiche]]),0),1)</f>
        <v/>
      </c>
      <c r="J418" s="12">
        <f>_xlfn.MAXIFS(bonification_version[index_version],bonification_version[code],fiche_bonification[[#This Row],[code_bonification]])</f>
        <v>39.1</v>
      </c>
      <c r="K418" s="13">
        <f>_xlfn.MINIFS(bonification_version[date_debut],bonification_version[code],fiche_bonification[[#This Row],[code_bonification]])</f>
        <v>42005</v>
      </c>
      <c r="L418" s="12" t="str" cm="1">
        <f t="array" ref="L41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19" spans="1:12" x14ac:dyDescent="0.3">
      <c r="A419" s="12" t="s">
        <v>832</v>
      </c>
      <c r="B419" s="12" t="s">
        <v>577</v>
      </c>
      <c r="C419" s="13">
        <f t="shared" si="6"/>
        <v>43861</v>
      </c>
      <c r="D419" s="13" t="str">
        <f>IF(AND(fiche_bonification[[#This Row],[fiche_date_fin]]="",fiche_bonification[[#This Row],[bonification_date_fin]]=""),"",MIN(I419,L419))</f>
        <v/>
      </c>
      <c r="E419" s="13">
        <v>44561</v>
      </c>
      <c r="F419" s="13">
        <v>46022</v>
      </c>
      <c r="G419" s="12">
        <f>_xlfn.MAXIFS(fiche_version[index_version],fiche_version[code],fiche_bonification[[#This Row],[code_fiche]])</f>
        <v>32.1</v>
      </c>
      <c r="H419" s="13">
        <f>_xlfn.MINIFS(fiche_version[date_debut],fiche_version[code],fiche_bonification[[#This Row],[code_fiche]])</f>
        <v>43861</v>
      </c>
      <c r="I419" s="13" t="str" cm="1">
        <f t="array" ref="I419">INDEX(fiche_version[date_fin],MATCH(1,(fiche_version[index_version]=fiche_bonification[[#This Row],[fiche_version]]) * (fiche_version[code]=fiche_bonification[[#This Row],[code_fiche]]),0),1)</f>
        <v/>
      </c>
      <c r="J419" s="12">
        <f>_xlfn.MAXIFS(bonification_version[index_version],bonification_version[code],fiche_bonification[[#This Row],[code_bonification]])</f>
        <v>39.1</v>
      </c>
      <c r="K419" s="13">
        <f>_xlfn.MINIFS(bonification_version[date_debut],bonification_version[code],fiche_bonification[[#This Row],[code_bonification]])</f>
        <v>42005</v>
      </c>
      <c r="L419" s="12" t="str" cm="1">
        <f t="array" ref="L41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20" spans="1:12" x14ac:dyDescent="0.3">
      <c r="A420" s="12" t="s">
        <v>193</v>
      </c>
      <c r="B420" s="12" t="s">
        <v>577</v>
      </c>
      <c r="C420" s="13">
        <f t="shared" si="6"/>
        <v>42005</v>
      </c>
      <c r="D420" s="13" t="str">
        <f>IF(AND(fiche_bonification[[#This Row],[fiche_date_fin]]="",fiche_bonification[[#This Row],[bonification_date_fin]]=""),"",MIN(I420,L420))</f>
        <v/>
      </c>
      <c r="E420" s="13">
        <v>44561</v>
      </c>
      <c r="F420" s="13">
        <v>46022</v>
      </c>
      <c r="G420" s="12">
        <f>_xlfn.MAXIFS(fiche_version[index_version],fiche_version[code],fiche_bonification[[#This Row],[code_fiche]])</f>
        <v>28.2</v>
      </c>
      <c r="H420" s="13">
        <f>_xlfn.MINIFS(fiche_version[date_debut],fiche_version[code],fiche_bonification[[#This Row],[code_fiche]])</f>
        <v>42005</v>
      </c>
      <c r="I420" s="13" t="str" cm="1">
        <f t="array" ref="I420">INDEX(fiche_version[date_fin],MATCH(1,(fiche_version[index_version]=fiche_bonification[[#This Row],[fiche_version]]) * (fiche_version[code]=fiche_bonification[[#This Row],[code_fiche]]),0),1)</f>
        <v/>
      </c>
      <c r="J420" s="12">
        <f>_xlfn.MAXIFS(bonification_version[index_version],bonification_version[code],fiche_bonification[[#This Row],[code_bonification]])</f>
        <v>39.1</v>
      </c>
      <c r="K420" s="13">
        <f>_xlfn.MINIFS(bonification_version[date_debut],bonification_version[code],fiche_bonification[[#This Row],[code_bonification]])</f>
        <v>42005</v>
      </c>
      <c r="L420" s="12" t="str" cm="1">
        <f t="array" ref="L42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21" spans="1:12" x14ac:dyDescent="0.3">
      <c r="A421" s="12" t="s">
        <v>194</v>
      </c>
      <c r="B421" s="12" t="s">
        <v>577</v>
      </c>
      <c r="C421" s="13">
        <f t="shared" si="6"/>
        <v>42005</v>
      </c>
      <c r="D421" s="13" t="str">
        <f>IF(AND(fiche_bonification[[#This Row],[fiche_date_fin]]="",fiche_bonification[[#This Row],[bonification_date_fin]]=""),"",MIN(I421,L421))</f>
        <v/>
      </c>
      <c r="E421" s="13">
        <v>44561</v>
      </c>
      <c r="F421" s="13">
        <v>46022</v>
      </c>
      <c r="G421" s="12">
        <f>_xlfn.MAXIFS(fiche_version[index_version],fiche_version[code],fiche_bonification[[#This Row],[code_fiche]])</f>
        <v>31.2</v>
      </c>
      <c r="H421" s="13">
        <f>_xlfn.MINIFS(fiche_version[date_debut],fiche_version[code],fiche_bonification[[#This Row],[code_fiche]])</f>
        <v>42005</v>
      </c>
      <c r="I421" s="13" t="str" cm="1">
        <f t="array" ref="I421">INDEX(fiche_version[date_fin],MATCH(1,(fiche_version[index_version]=fiche_bonification[[#This Row],[fiche_version]]) * (fiche_version[code]=fiche_bonification[[#This Row],[code_fiche]]),0),1)</f>
        <v/>
      </c>
      <c r="J421" s="12">
        <f>_xlfn.MAXIFS(bonification_version[index_version],bonification_version[code],fiche_bonification[[#This Row],[code_bonification]])</f>
        <v>39.1</v>
      </c>
      <c r="K421" s="13">
        <f>_xlfn.MINIFS(bonification_version[date_debut],bonification_version[code],fiche_bonification[[#This Row],[code_bonification]])</f>
        <v>42005</v>
      </c>
      <c r="L421" s="12" t="str" cm="1">
        <f t="array" ref="L42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22" spans="1:12" x14ac:dyDescent="0.3">
      <c r="A422" s="12" t="s">
        <v>195</v>
      </c>
      <c r="B422" s="12" t="s">
        <v>577</v>
      </c>
      <c r="C422" s="13">
        <f t="shared" si="6"/>
        <v>42005</v>
      </c>
      <c r="D422" s="13" t="str">
        <f>IF(AND(fiche_bonification[[#This Row],[fiche_date_fin]]="",fiche_bonification[[#This Row],[bonification_date_fin]]=""),"",MIN(I422,L422))</f>
        <v/>
      </c>
      <c r="E422" s="13">
        <v>44561</v>
      </c>
      <c r="F422" s="13">
        <v>46022</v>
      </c>
      <c r="G422" s="12">
        <f>_xlfn.MAXIFS(fiche_version[index_version],fiche_version[code],fiche_bonification[[#This Row],[code_fiche]])</f>
        <v>32.200000000000003</v>
      </c>
      <c r="H422" s="13">
        <f>_xlfn.MINIFS(fiche_version[date_debut],fiche_version[code],fiche_bonification[[#This Row],[code_fiche]])</f>
        <v>42005</v>
      </c>
      <c r="I422" s="13" t="str" cm="1">
        <f t="array" ref="I422">INDEX(fiche_version[date_fin],MATCH(1,(fiche_version[index_version]=fiche_bonification[[#This Row],[fiche_version]]) * (fiche_version[code]=fiche_bonification[[#This Row],[code_fiche]]),0),1)</f>
        <v/>
      </c>
      <c r="J422" s="12">
        <f>_xlfn.MAXIFS(bonification_version[index_version],bonification_version[code],fiche_bonification[[#This Row],[code_bonification]])</f>
        <v>39.1</v>
      </c>
      <c r="K422" s="13">
        <f>_xlfn.MINIFS(bonification_version[date_debut],bonification_version[code],fiche_bonification[[#This Row],[code_bonification]])</f>
        <v>42005</v>
      </c>
      <c r="L422" s="12" t="str" cm="1">
        <f t="array" ref="L42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23" spans="1:12" x14ac:dyDescent="0.3">
      <c r="A423" s="12" t="s">
        <v>196</v>
      </c>
      <c r="B423" s="12" t="s">
        <v>577</v>
      </c>
      <c r="C423" s="13">
        <f t="shared" si="6"/>
        <v>42005</v>
      </c>
      <c r="D423" s="13" t="str">
        <f>IF(AND(fiche_bonification[[#This Row],[fiche_date_fin]]="",fiche_bonification[[#This Row],[bonification_date_fin]]=""),"",MIN(I423,L423))</f>
        <v/>
      </c>
      <c r="E423" s="13">
        <v>44561</v>
      </c>
      <c r="F423" s="13">
        <v>46022</v>
      </c>
      <c r="G423" s="12">
        <f>_xlfn.MAXIFS(fiche_version[index_version],fiche_version[code],fiche_bonification[[#This Row],[code_fiche]])</f>
        <v>32.200000000000003</v>
      </c>
      <c r="H423" s="13">
        <f>_xlfn.MINIFS(fiche_version[date_debut],fiche_version[code],fiche_bonification[[#This Row],[code_fiche]])</f>
        <v>42005</v>
      </c>
      <c r="I423" s="13" t="str" cm="1">
        <f t="array" ref="I423">INDEX(fiche_version[date_fin],MATCH(1,(fiche_version[index_version]=fiche_bonification[[#This Row],[fiche_version]]) * (fiche_version[code]=fiche_bonification[[#This Row],[code_fiche]]),0),1)</f>
        <v/>
      </c>
      <c r="J423" s="12">
        <f>_xlfn.MAXIFS(bonification_version[index_version],bonification_version[code],fiche_bonification[[#This Row],[code_bonification]])</f>
        <v>39.1</v>
      </c>
      <c r="K423" s="13">
        <f>_xlfn.MINIFS(bonification_version[date_debut],bonification_version[code],fiche_bonification[[#This Row],[code_bonification]])</f>
        <v>42005</v>
      </c>
      <c r="L423" s="12" t="str" cm="1">
        <f t="array" ref="L42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24" spans="1:12" x14ac:dyDescent="0.3">
      <c r="A424" s="12" t="s">
        <v>197</v>
      </c>
      <c r="B424" s="12" t="s">
        <v>577</v>
      </c>
      <c r="C424" s="13">
        <f t="shared" si="6"/>
        <v>42005</v>
      </c>
      <c r="D424" s="13" t="str">
        <f>IF(AND(fiche_bonification[[#This Row],[fiche_date_fin]]="",fiche_bonification[[#This Row],[bonification_date_fin]]=""),"",MIN(I424,L424))</f>
        <v/>
      </c>
      <c r="E424" s="13">
        <v>44561</v>
      </c>
      <c r="F424" s="13">
        <v>46022</v>
      </c>
      <c r="G424" s="12">
        <f>_xlfn.MAXIFS(fiche_version[index_version],fiche_version[code],fiche_bonification[[#This Row],[code_fiche]])</f>
        <v>20.2</v>
      </c>
      <c r="H424" s="13">
        <f>_xlfn.MINIFS(fiche_version[date_debut],fiche_version[code],fiche_bonification[[#This Row],[code_fiche]])</f>
        <v>42005</v>
      </c>
      <c r="I424" s="13" t="str" cm="1">
        <f t="array" ref="I424">INDEX(fiche_version[date_fin],MATCH(1,(fiche_version[index_version]=fiche_bonification[[#This Row],[fiche_version]]) * (fiche_version[code]=fiche_bonification[[#This Row],[code_fiche]]),0),1)</f>
        <v/>
      </c>
      <c r="J424" s="12">
        <f>_xlfn.MAXIFS(bonification_version[index_version],bonification_version[code],fiche_bonification[[#This Row],[code_bonification]])</f>
        <v>39.1</v>
      </c>
      <c r="K424" s="13">
        <f>_xlfn.MINIFS(bonification_version[date_debut],bonification_version[code],fiche_bonification[[#This Row],[code_bonification]])</f>
        <v>42005</v>
      </c>
      <c r="L424" s="12" t="str" cm="1">
        <f t="array" ref="L42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25" spans="1:12" x14ac:dyDescent="0.3">
      <c r="A425" s="12" t="s">
        <v>198</v>
      </c>
      <c r="B425" s="12" t="s">
        <v>577</v>
      </c>
      <c r="C425" s="13">
        <f t="shared" si="6"/>
        <v>42522</v>
      </c>
      <c r="D425" s="13" t="str">
        <f>IF(AND(fiche_bonification[[#This Row],[fiche_date_fin]]="",fiche_bonification[[#This Row],[bonification_date_fin]]=""),"",MIN(I425,L425))</f>
        <v/>
      </c>
      <c r="E425" s="13">
        <v>44561</v>
      </c>
      <c r="F425" s="13">
        <v>46022</v>
      </c>
      <c r="G425" s="12">
        <f>_xlfn.MAXIFS(fiche_version[index_version],fiche_version[code],fiche_bonification[[#This Row],[code_fiche]])</f>
        <v>22.1</v>
      </c>
      <c r="H425" s="13">
        <f>_xlfn.MINIFS(fiche_version[date_debut],fiche_version[code],fiche_bonification[[#This Row],[code_fiche]])</f>
        <v>42522</v>
      </c>
      <c r="I425" s="13" t="str" cm="1">
        <f t="array" ref="I425">INDEX(fiche_version[date_fin],MATCH(1,(fiche_version[index_version]=fiche_bonification[[#This Row],[fiche_version]]) * (fiche_version[code]=fiche_bonification[[#This Row],[code_fiche]]),0),1)</f>
        <v/>
      </c>
      <c r="J425" s="12">
        <f>_xlfn.MAXIFS(bonification_version[index_version],bonification_version[code],fiche_bonification[[#This Row],[code_bonification]])</f>
        <v>39.1</v>
      </c>
      <c r="K425" s="13">
        <f>_xlfn.MINIFS(bonification_version[date_debut],bonification_version[code],fiche_bonification[[#This Row],[code_bonification]])</f>
        <v>42005</v>
      </c>
      <c r="L425" s="12" t="str" cm="1">
        <f t="array" ref="L42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26" spans="1:12" x14ac:dyDescent="0.3">
      <c r="A426" s="12" t="s">
        <v>199</v>
      </c>
      <c r="B426" s="12" t="s">
        <v>577</v>
      </c>
      <c r="C426" s="13">
        <f t="shared" si="6"/>
        <v>42522</v>
      </c>
      <c r="D426" s="13">
        <f>IF(AND(fiche_bonification[[#This Row],[fiche_date_fin]]="",fiche_bonification[[#This Row],[bonification_date_fin]]=""),"",MIN(I426,L426))</f>
        <v>46934</v>
      </c>
      <c r="E426" s="13">
        <v>44561</v>
      </c>
      <c r="F426" s="13">
        <v>46022</v>
      </c>
      <c r="G426" s="12">
        <f>_xlfn.MAXIFS(fiche_version[index_version],fiche_version[code],fiche_bonification[[#This Row],[code_fiche]])</f>
        <v>54.3</v>
      </c>
      <c r="H426" s="13">
        <f>_xlfn.MINIFS(fiche_version[date_debut],fiche_version[code],fiche_bonification[[#This Row],[code_fiche]])</f>
        <v>42522</v>
      </c>
      <c r="I426" s="13" cm="1">
        <f t="array" ref="I426">INDEX(fiche_version[date_fin],MATCH(1,(fiche_version[index_version]=fiche_bonification[[#This Row],[fiche_version]]) * (fiche_version[code]=fiche_bonification[[#This Row],[code_fiche]]),0),1)</f>
        <v>46934</v>
      </c>
      <c r="J426" s="12">
        <f>_xlfn.MAXIFS(bonification_version[index_version],bonification_version[code],fiche_bonification[[#This Row],[code_bonification]])</f>
        <v>39.1</v>
      </c>
      <c r="K426" s="13">
        <f>_xlfn.MINIFS(bonification_version[date_debut],bonification_version[code],fiche_bonification[[#This Row],[code_bonification]])</f>
        <v>42005</v>
      </c>
      <c r="L426" s="12" t="str" cm="1">
        <f t="array" ref="L42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27" spans="1:12" x14ac:dyDescent="0.3">
      <c r="A427" s="12" t="s">
        <v>200</v>
      </c>
      <c r="B427" s="12" t="s">
        <v>577</v>
      </c>
      <c r="C427" s="13">
        <f t="shared" si="6"/>
        <v>42005</v>
      </c>
      <c r="D427" s="13" t="str">
        <f>IF(AND(fiche_bonification[[#This Row],[fiche_date_fin]]="",fiche_bonification[[#This Row],[bonification_date_fin]]=""),"",MIN(I427,L427))</f>
        <v/>
      </c>
      <c r="E427" s="13">
        <v>44561</v>
      </c>
      <c r="F427" s="13">
        <v>46022</v>
      </c>
      <c r="G427" s="12">
        <f>_xlfn.MAXIFS(fiche_version[index_version],fiche_version[code],fiche_bonification[[#This Row],[code_fiche]])</f>
        <v>15.1</v>
      </c>
      <c r="H427" s="13">
        <f>_xlfn.MINIFS(fiche_version[date_debut],fiche_version[code],fiche_bonification[[#This Row],[code_fiche]])</f>
        <v>42005</v>
      </c>
      <c r="I427" s="13" t="str" cm="1">
        <f t="array" ref="I427">INDEX(fiche_version[date_fin],MATCH(1,(fiche_version[index_version]=fiche_bonification[[#This Row],[fiche_version]]) * (fiche_version[code]=fiche_bonification[[#This Row],[code_fiche]]),0),1)</f>
        <v/>
      </c>
      <c r="J427" s="12">
        <f>_xlfn.MAXIFS(bonification_version[index_version],bonification_version[code],fiche_bonification[[#This Row],[code_bonification]])</f>
        <v>39.1</v>
      </c>
      <c r="K427" s="13">
        <f>_xlfn.MINIFS(bonification_version[date_debut],bonification_version[code],fiche_bonification[[#This Row],[code_bonification]])</f>
        <v>42005</v>
      </c>
      <c r="L427" s="12" t="str" cm="1">
        <f t="array" ref="L42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28" spans="1:12" x14ac:dyDescent="0.3">
      <c r="A428" s="12" t="s">
        <v>201</v>
      </c>
      <c r="B428" s="12" t="s">
        <v>577</v>
      </c>
      <c r="C428" s="13">
        <f t="shared" si="6"/>
        <v>42005</v>
      </c>
      <c r="D428" s="13" t="str">
        <f>IF(AND(fiche_bonification[[#This Row],[fiche_date_fin]]="",fiche_bonification[[#This Row],[bonification_date_fin]]=""),"",MIN(I428,L428))</f>
        <v/>
      </c>
      <c r="E428" s="13">
        <v>44561</v>
      </c>
      <c r="F428" s="13">
        <v>46022</v>
      </c>
      <c r="G428" s="12">
        <f>_xlfn.MAXIFS(fiche_version[index_version],fiche_version[code],fiche_bonification[[#This Row],[code_fiche]])</f>
        <v>17.100000000000001</v>
      </c>
      <c r="H428" s="13">
        <f>_xlfn.MINIFS(fiche_version[date_debut],fiche_version[code],fiche_bonification[[#This Row],[code_fiche]])</f>
        <v>42005</v>
      </c>
      <c r="I428" s="13" t="str" cm="1">
        <f t="array" ref="I428">INDEX(fiche_version[date_fin],MATCH(1,(fiche_version[index_version]=fiche_bonification[[#This Row],[fiche_version]]) * (fiche_version[code]=fiche_bonification[[#This Row],[code_fiche]]),0),1)</f>
        <v/>
      </c>
      <c r="J428" s="12">
        <f>_xlfn.MAXIFS(bonification_version[index_version],bonification_version[code],fiche_bonification[[#This Row],[code_bonification]])</f>
        <v>39.1</v>
      </c>
      <c r="K428" s="13">
        <f>_xlfn.MINIFS(bonification_version[date_debut],bonification_version[code],fiche_bonification[[#This Row],[code_bonification]])</f>
        <v>42005</v>
      </c>
      <c r="L428" s="12" t="str" cm="1">
        <f t="array" ref="L42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29" spans="1:12" x14ac:dyDescent="0.3">
      <c r="A429" s="12" t="s">
        <v>202</v>
      </c>
      <c r="B429" s="12" t="s">
        <v>577</v>
      </c>
      <c r="C429" s="13">
        <f t="shared" si="6"/>
        <v>42005</v>
      </c>
      <c r="D429" s="13" t="str">
        <f>IF(AND(fiche_bonification[[#This Row],[fiche_date_fin]]="",fiche_bonification[[#This Row],[bonification_date_fin]]=""),"",MIN(I429,L429))</f>
        <v/>
      </c>
      <c r="E429" s="13">
        <v>44561</v>
      </c>
      <c r="F429" s="13">
        <v>46022</v>
      </c>
      <c r="G429" s="12">
        <f>_xlfn.MAXIFS(fiche_version[index_version],fiche_version[code],fiche_bonification[[#This Row],[code_fiche]])</f>
        <v>22.2</v>
      </c>
      <c r="H429" s="13">
        <f>_xlfn.MINIFS(fiche_version[date_debut],fiche_version[code],fiche_bonification[[#This Row],[code_fiche]])</f>
        <v>42005</v>
      </c>
      <c r="I429" s="13" t="str" cm="1">
        <f t="array" ref="I429">INDEX(fiche_version[date_fin],MATCH(1,(fiche_version[index_version]=fiche_bonification[[#This Row],[fiche_version]]) * (fiche_version[code]=fiche_bonification[[#This Row],[code_fiche]]),0),1)</f>
        <v/>
      </c>
      <c r="J429" s="12">
        <f>_xlfn.MAXIFS(bonification_version[index_version],bonification_version[code],fiche_bonification[[#This Row],[code_bonification]])</f>
        <v>39.1</v>
      </c>
      <c r="K429" s="13">
        <f>_xlfn.MINIFS(bonification_version[date_debut],bonification_version[code],fiche_bonification[[#This Row],[code_bonification]])</f>
        <v>42005</v>
      </c>
      <c r="L429" s="12" t="str" cm="1">
        <f t="array" ref="L42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30" spans="1:12" x14ac:dyDescent="0.3">
      <c r="A430" s="12" t="s">
        <v>203</v>
      </c>
      <c r="B430" s="12" t="s">
        <v>577</v>
      </c>
      <c r="C430" s="13">
        <f t="shared" si="6"/>
        <v>42005</v>
      </c>
      <c r="D430" s="13" t="str">
        <f>IF(AND(fiche_bonification[[#This Row],[fiche_date_fin]]="",fiche_bonification[[#This Row],[bonification_date_fin]]=""),"",MIN(I430,L430))</f>
        <v/>
      </c>
      <c r="E430" s="13">
        <v>44561</v>
      </c>
      <c r="F430" s="13">
        <v>46022</v>
      </c>
      <c r="G430" s="12">
        <f>_xlfn.MAXIFS(fiche_version[index_version],fiche_version[code],fiche_bonification[[#This Row],[code_fiche]])</f>
        <v>54.4</v>
      </c>
      <c r="H430" s="13">
        <f>_xlfn.MINIFS(fiche_version[date_debut],fiche_version[code],fiche_bonification[[#This Row],[code_fiche]])</f>
        <v>42005</v>
      </c>
      <c r="I430" s="13" t="str" cm="1">
        <f t="array" ref="I430">INDEX(fiche_version[date_fin],MATCH(1,(fiche_version[index_version]=fiche_bonification[[#This Row],[fiche_version]]) * (fiche_version[code]=fiche_bonification[[#This Row],[code_fiche]]),0),1)</f>
        <v/>
      </c>
      <c r="J430" s="12">
        <f>_xlfn.MAXIFS(bonification_version[index_version],bonification_version[code],fiche_bonification[[#This Row],[code_bonification]])</f>
        <v>39.1</v>
      </c>
      <c r="K430" s="13">
        <f>_xlfn.MINIFS(bonification_version[date_debut],bonification_version[code],fiche_bonification[[#This Row],[code_bonification]])</f>
        <v>42005</v>
      </c>
      <c r="L430" s="12" t="str" cm="1">
        <f t="array" ref="L43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31" spans="1:12" x14ac:dyDescent="0.3">
      <c r="A431" s="12" t="s">
        <v>205</v>
      </c>
      <c r="B431" s="12" t="s">
        <v>577</v>
      </c>
      <c r="C431" s="13">
        <f t="shared" si="6"/>
        <v>42005</v>
      </c>
      <c r="D431" s="13" t="str">
        <f>IF(AND(fiche_bonification[[#This Row],[fiche_date_fin]]="",fiche_bonification[[#This Row],[bonification_date_fin]]=""),"",MIN(I431,L431))</f>
        <v/>
      </c>
      <c r="E431" s="13">
        <v>44561</v>
      </c>
      <c r="F431" s="13">
        <v>46022</v>
      </c>
      <c r="G431" s="12">
        <f>_xlfn.MAXIFS(fiche_version[index_version],fiche_version[code],fiche_bonification[[#This Row],[code_fiche]])</f>
        <v>15.2</v>
      </c>
      <c r="H431" s="13">
        <f>_xlfn.MINIFS(fiche_version[date_debut],fiche_version[code],fiche_bonification[[#This Row],[code_fiche]])</f>
        <v>42005</v>
      </c>
      <c r="I431" s="13" t="str" cm="1">
        <f t="array" ref="I431">INDEX(fiche_version[date_fin],MATCH(1,(fiche_version[index_version]=fiche_bonification[[#This Row],[fiche_version]]) * (fiche_version[code]=fiche_bonification[[#This Row],[code_fiche]]),0),1)</f>
        <v/>
      </c>
      <c r="J431" s="12">
        <f>_xlfn.MAXIFS(bonification_version[index_version],bonification_version[code],fiche_bonification[[#This Row],[code_bonification]])</f>
        <v>39.1</v>
      </c>
      <c r="K431" s="13">
        <f>_xlfn.MINIFS(bonification_version[date_debut],bonification_version[code],fiche_bonification[[#This Row],[code_bonification]])</f>
        <v>42005</v>
      </c>
      <c r="L431" s="12" t="str" cm="1">
        <f t="array" ref="L43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32" spans="1:12" x14ac:dyDescent="0.3">
      <c r="A432" s="12" t="s">
        <v>206</v>
      </c>
      <c r="B432" s="12" t="s">
        <v>577</v>
      </c>
      <c r="C432" s="13">
        <f t="shared" si="6"/>
        <v>42005</v>
      </c>
      <c r="D432" s="13">
        <f>IF(AND(fiche_bonification[[#This Row],[fiche_date_fin]]="",fiche_bonification[[#This Row],[bonification_date_fin]]=""),"",MIN(I432,L432))</f>
        <v>45657</v>
      </c>
      <c r="E432" s="13">
        <v>44561</v>
      </c>
      <c r="F432" s="13">
        <v>46022</v>
      </c>
      <c r="G432" s="12">
        <f>_xlfn.MAXIFS(fiche_version[index_version],fiche_version[code],fiche_bonification[[#This Row],[code_fiche]])</f>
        <v>59.5</v>
      </c>
      <c r="H432" s="13">
        <f>_xlfn.MINIFS(fiche_version[date_debut],fiche_version[code],fiche_bonification[[#This Row],[code_fiche]])</f>
        <v>42005</v>
      </c>
      <c r="I432" s="13" cm="1">
        <f t="array" ref="I432">INDEX(fiche_version[date_fin],MATCH(1,(fiche_version[index_version]=fiche_bonification[[#This Row],[fiche_version]]) * (fiche_version[code]=fiche_bonification[[#This Row],[code_fiche]]),0),1)</f>
        <v>45657</v>
      </c>
      <c r="J432" s="12">
        <f>_xlfn.MAXIFS(bonification_version[index_version],bonification_version[code],fiche_bonification[[#This Row],[code_bonification]])</f>
        <v>39.1</v>
      </c>
      <c r="K432" s="13">
        <f>_xlfn.MINIFS(bonification_version[date_debut],bonification_version[code],fiche_bonification[[#This Row],[code_bonification]])</f>
        <v>42005</v>
      </c>
      <c r="L432" s="12" t="str" cm="1">
        <f t="array" ref="L43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33" spans="1:12" x14ac:dyDescent="0.3">
      <c r="A433" s="12" t="s">
        <v>207</v>
      </c>
      <c r="B433" s="12" t="s">
        <v>577</v>
      </c>
      <c r="C433" s="13">
        <f t="shared" si="6"/>
        <v>42005</v>
      </c>
      <c r="D433" s="13" t="str">
        <f>IF(AND(fiche_bonification[[#This Row],[fiche_date_fin]]="",fiche_bonification[[#This Row],[bonification_date_fin]]=""),"",MIN(I433,L433))</f>
        <v/>
      </c>
      <c r="E433" s="13">
        <v>44561</v>
      </c>
      <c r="F433" s="13">
        <v>46022</v>
      </c>
      <c r="G433" s="12">
        <f>_xlfn.MAXIFS(fiche_version[index_version],fiche_version[code],fiche_bonification[[#This Row],[code_fiche]])</f>
        <v>20.2</v>
      </c>
      <c r="H433" s="13">
        <f>_xlfn.MINIFS(fiche_version[date_debut],fiche_version[code],fiche_bonification[[#This Row],[code_fiche]])</f>
        <v>42005</v>
      </c>
      <c r="I433" s="13" t="str" cm="1">
        <f t="array" ref="I433">INDEX(fiche_version[date_fin],MATCH(1,(fiche_version[index_version]=fiche_bonification[[#This Row],[fiche_version]]) * (fiche_version[code]=fiche_bonification[[#This Row],[code_fiche]]),0),1)</f>
        <v/>
      </c>
      <c r="J433" s="12">
        <f>_xlfn.MAXIFS(bonification_version[index_version],bonification_version[code],fiche_bonification[[#This Row],[code_bonification]])</f>
        <v>39.1</v>
      </c>
      <c r="K433" s="13">
        <f>_xlfn.MINIFS(bonification_version[date_debut],bonification_version[code],fiche_bonification[[#This Row],[code_bonification]])</f>
        <v>42005</v>
      </c>
      <c r="L433" s="12" t="str" cm="1">
        <f t="array" ref="L43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34" spans="1:12" x14ac:dyDescent="0.3">
      <c r="A434" s="12" t="s">
        <v>209</v>
      </c>
      <c r="B434" s="12" t="s">
        <v>577</v>
      </c>
      <c r="C434" s="13">
        <f t="shared" si="6"/>
        <v>42005</v>
      </c>
      <c r="D434" s="13" t="str">
        <f>IF(AND(fiche_bonification[[#This Row],[fiche_date_fin]]="",fiche_bonification[[#This Row],[bonification_date_fin]]=""),"",MIN(I434,L434))</f>
        <v/>
      </c>
      <c r="E434" s="13">
        <v>44561</v>
      </c>
      <c r="F434" s="13">
        <v>46022</v>
      </c>
      <c r="G434" s="12">
        <f>_xlfn.MAXIFS(fiche_version[index_version],fiche_version[code],fiche_bonification[[#This Row],[code_fiche]])</f>
        <v>35.299999999999997</v>
      </c>
      <c r="H434" s="13">
        <f>_xlfn.MINIFS(fiche_version[date_debut],fiche_version[code],fiche_bonification[[#This Row],[code_fiche]])</f>
        <v>42005</v>
      </c>
      <c r="I434" s="13" t="str" cm="1">
        <f t="array" ref="I434">INDEX(fiche_version[date_fin],MATCH(1,(fiche_version[index_version]=fiche_bonification[[#This Row],[fiche_version]]) * (fiche_version[code]=fiche_bonification[[#This Row],[code_fiche]]),0),1)</f>
        <v/>
      </c>
      <c r="J434" s="12">
        <f>_xlfn.MAXIFS(bonification_version[index_version],bonification_version[code],fiche_bonification[[#This Row],[code_bonification]])</f>
        <v>39.1</v>
      </c>
      <c r="K434" s="13">
        <f>_xlfn.MINIFS(bonification_version[date_debut],bonification_version[code],fiche_bonification[[#This Row],[code_bonification]])</f>
        <v>42005</v>
      </c>
      <c r="L434" s="12" t="str" cm="1">
        <f t="array" ref="L43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35" spans="1:12" x14ac:dyDescent="0.3">
      <c r="A435" s="12" t="s">
        <v>210</v>
      </c>
      <c r="B435" s="12" t="s">
        <v>577</v>
      </c>
      <c r="C435" s="13">
        <f t="shared" si="6"/>
        <v>42522</v>
      </c>
      <c r="D435" s="13" t="str">
        <f>IF(AND(fiche_bonification[[#This Row],[fiche_date_fin]]="",fiche_bonification[[#This Row],[bonification_date_fin]]=""),"",MIN(I435,L435))</f>
        <v/>
      </c>
      <c r="E435" s="13">
        <v>44561</v>
      </c>
      <c r="F435" s="13">
        <v>46022</v>
      </c>
      <c r="G435" s="12">
        <f>_xlfn.MAXIFS(fiche_version[index_version],fiche_version[code],fiche_bonification[[#This Row],[code_fiche]])</f>
        <v>22.1</v>
      </c>
      <c r="H435" s="13">
        <f>_xlfn.MINIFS(fiche_version[date_debut],fiche_version[code],fiche_bonification[[#This Row],[code_fiche]])</f>
        <v>42522</v>
      </c>
      <c r="I435" s="13" t="str" cm="1">
        <f t="array" ref="I435">INDEX(fiche_version[date_fin],MATCH(1,(fiche_version[index_version]=fiche_bonification[[#This Row],[fiche_version]]) * (fiche_version[code]=fiche_bonification[[#This Row],[code_fiche]]),0),1)</f>
        <v/>
      </c>
      <c r="J435" s="12">
        <f>_xlfn.MAXIFS(bonification_version[index_version],bonification_version[code],fiche_bonification[[#This Row],[code_bonification]])</f>
        <v>39.1</v>
      </c>
      <c r="K435" s="13">
        <f>_xlfn.MINIFS(bonification_version[date_debut],bonification_version[code],fiche_bonification[[#This Row],[code_bonification]])</f>
        <v>42005</v>
      </c>
      <c r="L435" s="12" t="str" cm="1">
        <f t="array" ref="L43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36" spans="1:12" x14ac:dyDescent="0.3">
      <c r="A436" s="12" t="s">
        <v>211</v>
      </c>
      <c r="B436" s="12" t="s">
        <v>577</v>
      </c>
      <c r="C436" s="13">
        <f t="shared" si="6"/>
        <v>42005</v>
      </c>
      <c r="D436" s="13" t="str">
        <f>IF(AND(fiche_bonification[[#This Row],[fiche_date_fin]]="",fiche_bonification[[#This Row],[bonification_date_fin]]=""),"",MIN(I436,L436))</f>
        <v/>
      </c>
      <c r="E436" s="13">
        <v>44561</v>
      </c>
      <c r="F436" s="13">
        <v>46022</v>
      </c>
      <c r="G436" s="12">
        <f>_xlfn.MAXIFS(fiche_version[index_version],fiche_version[code],fiche_bonification[[#This Row],[code_fiche]])</f>
        <v>32.200000000000003</v>
      </c>
      <c r="H436" s="13">
        <f>_xlfn.MINIFS(fiche_version[date_debut],fiche_version[code],fiche_bonification[[#This Row],[code_fiche]])</f>
        <v>42005</v>
      </c>
      <c r="I436" s="13" t="str" cm="1">
        <f t="array" ref="I436">INDEX(fiche_version[date_fin],MATCH(1,(fiche_version[index_version]=fiche_bonification[[#This Row],[fiche_version]]) * (fiche_version[code]=fiche_bonification[[#This Row],[code_fiche]]),0),1)</f>
        <v/>
      </c>
      <c r="J436" s="12">
        <f>_xlfn.MAXIFS(bonification_version[index_version],bonification_version[code],fiche_bonification[[#This Row],[code_bonification]])</f>
        <v>39.1</v>
      </c>
      <c r="K436" s="13">
        <f>_xlfn.MINIFS(bonification_version[date_debut],bonification_version[code],fiche_bonification[[#This Row],[code_bonification]])</f>
        <v>42005</v>
      </c>
      <c r="L436" s="12" t="str" cm="1">
        <f t="array" ref="L43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37" spans="1:12" x14ac:dyDescent="0.3">
      <c r="A437" s="12" t="s">
        <v>212</v>
      </c>
      <c r="B437" s="12" t="s">
        <v>577</v>
      </c>
      <c r="C437" s="13">
        <f t="shared" si="6"/>
        <v>42005</v>
      </c>
      <c r="D437" s="13" t="str">
        <f>IF(AND(fiche_bonification[[#This Row],[fiche_date_fin]]="",fiche_bonification[[#This Row],[bonification_date_fin]]=""),"",MIN(I437,L437))</f>
        <v/>
      </c>
      <c r="E437" s="13">
        <v>44561</v>
      </c>
      <c r="F437" s="13">
        <v>46022</v>
      </c>
      <c r="G437" s="12">
        <f>_xlfn.MAXIFS(fiche_version[index_version],fiche_version[code],fiche_bonification[[#This Row],[code_fiche]])</f>
        <v>32.200000000000003</v>
      </c>
      <c r="H437" s="13">
        <f>_xlfn.MINIFS(fiche_version[date_debut],fiche_version[code],fiche_bonification[[#This Row],[code_fiche]])</f>
        <v>42005</v>
      </c>
      <c r="I437" s="13" t="str" cm="1">
        <f t="array" ref="I437">INDEX(fiche_version[date_fin],MATCH(1,(fiche_version[index_version]=fiche_bonification[[#This Row],[fiche_version]]) * (fiche_version[code]=fiche_bonification[[#This Row],[code_fiche]]),0),1)</f>
        <v/>
      </c>
      <c r="J437" s="12">
        <f>_xlfn.MAXIFS(bonification_version[index_version],bonification_version[code],fiche_bonification[[#This Row],[code_bonification]])</f>
        <v>39.1</v>
      </c>
      <c r="K437" s="13">
        <f>_xlfn.MINIFS(bonification_version[date_debut],bonification_version[code],fiche_bonification[[#This Row],[code_bonification]])</f>
        <v>42005</v>
      </c>
      <c r="L437" s="12" t="str" cm="1">
        <f t="array" ref="L43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38" spans="1:12" x14ac:dyDescent="0.3">
      <c r="A438" s="12" t="s">
        <v>214</v>
      </c>
      <c r="B438" s="12" t="s">
        <v>577</v>
      </c>
      <c r="C438" s="13">
        <f t="shared" si="6"/>
        <v>42005</v>
      </c>
      <c r="D438" s="13" t="str">
        <f>IF(AND(fiche_bonification[[#This Row],[fiche_date_fin]]="",fiche_bonification[[#This Row],[bonification_date_fin]]=""),"",MIN(I438,L438))</f>
        <v/>
      </c>
      <c r="E438" s="13">
        <v>44561</v>
      </c>
      <c r="F438" s="13">
        <v>46022</v>
      </c>
      <c r="G438" s="12">
        <f>_xlfn.MAXIFS(fiche_version[index_version],fiche_version[code],fiche_bonification[[#This Row],[code_fiche]])</f>
        <v>45.4</v>
      </c>
      <c r="H438" s="13">
        <f>_xlfn.MINIFS(fiche_version[date_debut],fiche_version[code],fiche_bonification[[#This Row],[code_fiche]])</f>
        <v>42005</v>
      </c>
      <c r="I438" s="13" t="str" cm="1">
        <f t="array" ref="I438">INDEX(fiche_version[date_fin],MATCH(1,(fiche_version[index_version]=fiche_bonification[[#This Row],[fiche_version]]) * (fiche_version[code]=fiche_bonification[[#This Row],[code_fiche]]),0),1)</f>
        <v/>
      </c>
      <c r="J438" s="12">
        <f>_xlfn.MAXIFS(bonification_version[index_version],bonification_version[code],fiche_bonification[[#This Row],[code_bonification]])</f>
        <v>39.1</v>
      </c>
      <c r="K438" s="13">
        <f>_xlfn.MINIFS(bonification_version[date_debut],bonification_version[code],fiche_bonification[[#This Row],[code_bonification]])</f>
        <v>42005</v>
      </c>
      <c r="L438" s="12" t="str" cm="1">
        <f t="array" ref="L43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39" spans="1:12" x14ac:dyDescent="0.3">
      <c r="A439" s="12" t="s">
        <v>215</v>
      </c>
      <c r="B439" s="12" t="s">
        <v>577</v>
      </c>
      <c r="C439" s="13">
        <f t="shared" si="6"/>
        <v>42522</v>
      </c>
      <c r="D439" s="13" t="str">
        <f>IF(AND(fiche_bonification[[#This Row],[fiche_date_fin]]="",fiche_bonification[[#This Row],[bonification_date_fin]]=""),"",MIN(I439,L439))</f>
        <v/>
      </c>
      <c r="E439" s="13">
        <v>44561</v>
      </c>
      <c r="F439" s="13">
        <v>46022</v>
      </c>
      <c r="G439" s="12">
        <f>_xlfn.MAXIFS(fiche_version[index_version],fiche_version[code],fiche_bonification[[#This Row],[code_fiche]])</f>
        <v>22.1</v>
      </c>
      <c r="H439" s="13">
        <f>_xlfn.MINIFS(fiche_version[date_debut],fiche_version[code],fiche_bonification[[#This Row],[code_fiche]])</f>
        <v>42522</v>
      </c>
      <c r="I439" s="13" t="str" cm="1">
        <f t="array" ref="I439">INDEX(fiche_version[date_fin],MATCH(1,(fiche_version[index_version]=fiche_bonification[[#This Row],[fiche_version]]) * (fiche_version[code]=fiche_bonification[[#This Row],[code_fiche]]),0),1)</f>
        <v/>
      </c>
      <c r="J439" s="12">
        <f>_xlfn.MAXIFS(bonification_version[index_version],bonification_version[code],fiche_bonification[[#This Row],[code_bonification]])</f>
        <v>39.1</v>
      </c>
      <c r="K439" s="13">
        <f>_xlfn.MINIFS(bonification_version[date_debut],bonification_version[code],fiche_bonification[[#This Row],[code_bonification]])</f>
        <v>42005</v>
      </c>
      <c r="L439" s="12" t="str" cm="1">
        <f t="array" ref="L43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40" spans="1:12" x14ac:dyDescent="0.3">
      <c r="A440" s="12" t="s">
        <v>216</v>
      </c>
      <c r="B440" s="12" t="s">
        <v>577</v>
      </c>
      <c r="C440" s="13">
        <f t="shared" si="6"/>
        <v>42005</v>
      </c>
      <c r="D440" s="13" t="str">
        <f>IF(AND(fiche_bonification[[#This Row],[fiche_date_fin]]="",fiche_bonification[[#This Row],[bonification_date_fin]]=""),"",MIN(I440,L440))</f>
        <v/>
      </c>
      <c r="E440" s="13">
        <v>44561</v>
      </c>
      <c r="F440" s="13">
        <v>46022</v>
      </c>
      <c r="G440" s="12">
        <f>_xlfn.MAXIFS(fiche_version[index_version],fiche_version[code],fiche_bonification[[#This Row],[code_fiche]])</f>
        <v>26.1</v>
      </c>
      <c r="H440" s="13">
        <f>_xlfn.MINIFS(fiche_version[date_debut],fiche_version[code],fiche_bonification[[#This Row],[code_fiche]])</f>
        <v>42005</v>
      </c>
      <c r="I440" s="13" t="str" cm="1">
        <f t="array" ref="I440">INDEX(fiche_version[date_fin],MATCH(1,(fiche_version[index_version]=fiche_bonification[[#This Row],[fiche_version]]) * (fiche_version[code]=fiche_bonification[[#This Row],[code_fiche]]),0),1)</f>
        <v/>
      </c>
      <c r="J440" s="12">
        <f>_xlfn.MAXIFS(bonification_version[index_version],bonification_version[code],fiche_bonification[[#This Row],[code_bonification]])</f>
        <v>39.1</v>
      </c>
      <c r="K440" s="13">
        <f>_xlfn.MINIFS(bonification_version[date_debut],bonification_version[code],fiche_bonification[[#This Row],[code_bonification]])</f>
        <v>42005</v>
      </c>
      <c r="L440" s="12" t="str" cm="1">
        <f t="array" ref="L44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41" spans="1:12" x14ac:dyDescent="0.3">
      <c r="A441" s="12" t="s">
        <v>217</v>
      </c>
      <c r="B441" s="12" t="s">
        <v>577</v>
      </c>
      <c r="C441" s="13">
        <f t="shared" si="6"/>
        <v>42005</v>
      </c>
      <c r="D441" s="13" t="str">
        <f>IF(AND(fiche_bonification[[#This Row],[fiche_date_fin]]="",fiche_bonification[[#This Row],[bonification_date_fin]]=""),"",MIN(I441,L441))</f>
        <v/>
      </c>
      <c r="E441" s="13">
        <v>44561</v>
      </c>
      <c r="F441" s="13">
        <v>46022</v>
      </c>
      <c r="G441" s="12">
        <f>_xlfn.MAXIFS(fiche_version[index_version],fiche_version[code],fiche_bonification[[#This Row],[code_fiche]])</f>
        <v>35.299999999999997</v>
      </c>
      <c r="H441" s="13">
        <f>_xlfn.MINIFS(fiche_version[date_debut],fiche_version[code],fiche_bonification[[#This Row],[code_fiche]])</f>
        <v>42005</v>
      </c>
      <c r="I441" s="13" t="str" cm="1">
        <f t="array" ref="I441">INDEX(fiche_version[date_fin],MATCH(1,(fiche_version[index_version]=fiche_bonification[[#This Row],[fiche_version]]) * (fiche_version[code]=fiche_bonification[[#This Row],[code_fiche]]),0),1)</f>
        <v/>
      </c>
      <c r="J441" s="12">
        <f>_xlfn.MAXIFS(bonification_version[index_version],bonification_version[code],fiche_bonification[[#This Row],[code_bonification]])</f>
        <v>39.1</v>
      </c>
      <c r="K441" s="13">
        <f>_xlfn.MINIFS(bonification_version[date_debut],bonification_version[code],fiche_bonification[[#This Row],[code_bonification]])</f>
        <v>42005</v>
      </c>
      <c r="L441" s="12" t="str" cm="1">
        <f t="array" ref="L44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42" spans="1:12" x14ac:dyDescent="0.3">
      <c r="A442" s="12" t="s">
        <v>219</v>
      </c>
      <c r="B442" s="12" t="s">
        <v>577</v>
      </c>
      <c r="C442" s="13">
        <f t="shared" si="6"/>
        <v>42005</v>
      </c>
      <c r="D442" s="13" t="str">
        <f>IF(AND(fiche_bonification[[#This Row],[fiche_date_fin]]="",fiche_bonification[[#This Row],[bonification_date_fin]]=""),"",MIN(I442,L442))</f>
        <v/>
      </c>
      <c r="E442" s="13">
        <v>44561</v>
      </c>
      <c r="F442" s="13">
        <v>46022</v>
      </c>
      <c r="G442" s="12">
        <f>_xlfn.MAXIFS(fiche_version[index_version],fiche_version[code],fiche_bonification[[#This Row],[code_fiche]])</f>
        <v>28.2</v>
      </c>
      <c r="H442" s="13">
        <f>_xlfn.MINIFS(fiche_version[date_debut],fiche_version[code],fiche_bonification[[#This Row],[code_fiche]])</f>
        <v>42005</v>
      </c>
      <c r="I442" s="13" t="str" cm="1">
        <f t="array" ref="I442">INDEX(fiche_version[date_fin],MATCH(1,(fiche_version[index_version]=fiche_bonification[[#This Row],[fiche_version]]) * (fiche_version[code]=fiche_bonification[[#This Row],[code_fiche]]),0),1)</f>
        <v/>
      </c>
      <c r="J442" s="12">
        <f>_xlfn.MAXIFS(bonification_version[index_version],bonification_version[code],fiche_bonification[[#This Row],[code_bonification]])</f>
        <v>39.1</v>
      </c>
      <c r="K442" s="13">
        <f>_xlfn.MINIFS(bonification_version[date_debut],bonification_version[code],fiche_bonification[[#This Row],[code_bonification]])</f>
        <v>42005</v>
      </c>
      <c r="L442" s="12" t="str" cm="1">
        <f t="array" ref="L44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43" spans="1:12" x14ac:dyDescent="0.3">
      <c r="A443" s="12" t="s">
        <v>221</v>
      </c>
      <c r="B443" s="12" t="s">
        <v>577</v>
      </c>
      <c r="C443" s="13">
        <f t="shared" si="6"/>
        <v>42005</v>
      </c>
      <c r="D443" s="13" t="str">
        <f>IF(AND(fiche_bonification[[#This Row],[fiche_date_fin]]="",fiche_bonification[[#This Row],[bonification_date_fin]]=""),"",MIN(I443,L443))</f>
        <v/>
      </c>
      <c r="E443" s="13">
        <v>44561</v>
      </c>
      <c r="F443" s="13">
        <v>46022</v>
      </c>
      <c r="G443" s="12">
        <f>_xlfn.MAXIFS(fiche_version[index_version],fiche_version[code],fiche_bonification[[#This Row],[code_fiche]])</f>
        <v>28.2</v>
      </c>
      <c r="H443" s="13">
        <f>_xlfn.MINIFS(fiche_version[date_debut],fiche_version[code],fiche_bonification[[#This Row],[code_fiche]])</f>
        <v>42005</v>
      </c>
      <c r="I443" s="13" t="str" cm="1">
        <f t="array" ref="I443">INDEX(fiche_version[date_fin],MATCH(1,(fiche_version[index_version]=fiche_bonification[[#This Row],[fiche_version]]) * (fiche_version[code]=fiche_bonification[[#This Row],[code_fiche]]),0),1)</f>
        <v/>
      </c>
      <c r="J443" s="12">
        <f>_xlfn.MAXIFS(bonification_version[index_version],bonification_version[code],fiche_bonification[[#This Row],[code_bonification]])</f>
        <v>39.1</v>
      </c>
      <c r="K443" s="13">
        <f>_xlfn.MINIFS(bonification_version[date_debut],bonification_version[code],fiche_bonification[[#This Row],[code_bonification]])</f>
        <v>42005</v>
      </c>
      <c r="L443" s="12" t="str" cm="1">
        <f t="array" ref="L44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44" spans="1:12" x14ac:dyDescent="0.3">
      <c r="A444" s="12" t="s">
        <v>223</v>
      </c>
      <c r="B444" s="12" t="s">
        <v>577</v>
      </c>
      <c r="C444" s="13">
        <f t="shared" si="6"/>
        <v>42373</v>
      </c>
      <c r="D444" s="13">
        <f>IF(AND(fiche_bonification[[#This Row],[fiche_date_fin]]="",fiche_bonification[[#This Row],[bonification_date_fin]]=""),"",MIN(I444,L444))</f>
        <v>46934</v>
      </c>
      <c r="E444" s="13">
        <v>44561</v>
      </c>
      <c r="F444" s="13">
        <v>46022</v>
      </c>
      <c r="G444" s="12">
        <f>_xlfn.MAXIFS(fiche_version[index_version],fiche_version[code],fiche_bonification[[#This Row],[code_fiche]])</f>
        <v>54.3</v>
      </c>
      <c r="H444" s="13">
        <f>_xlfn.MINIFS(fiche_version[date_debut],fiche_version[code],fiche_bonification[[#This Row],[code_fiche]])</f>
        <v>42373</v>
      </c>
      <c r="I444" s="13" cm="1">
        <f t="array" ref="I444">INDEX(fiche_version[date_fin],MATCH(1,(fiche_version[index_version]=fiche_bonification[[#This Row],[fiche_version]]) * (fiche_version[code]=fiche_bonification[[#This Row],[code_fiche]]),0),1)</f>
        <v>46934</v>
      </c>
      <c r="J444" s="12">
        <f>_xlfn.MAXIFS(bonification_version[index_version],bonification_version[code],fiche_bonification[[#This Row],[code_bonification]])</f>
        <v>39.1</v>
      </c>
      <c r="K444" s="13">
        <f>_xlfn.MINIFS(bonification_version[date_debut],bonification_version[code],fiche_bonification[[#This Row],[code_bonification]])</f>
        <v>42005</v>
      </c>
      <c r="L444" s="12" t="str" cm="1">
        <f t="array" ref="L44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45" spans="1:12" x14ac:dyDescent="0.3">
      <c r="A445" s="12" t="s">
        <v>225</v>
      </c>
      <c r="B445" s="12" t="s">
        <v>577</v>
      </c>
      <c r="C445" s="13">
        <f t="shared" si="6"/>
        <v>42005</v>
      </c>
      <c r="D445" s="13" t="str">
        <f>IF(AND(fiche_bonification[[#This Row],[fiche_date_fin]]="",fiche_bonification[[#This Row],[bonification_date_fin]]=""),"",MIN(I445,L445))</f>
        <v/>
      </c>
      <c r="E445" s="13">
        <v>44561</v>
      </c>
      <c r="F445" s="13">
        <v>46022</v>
      </c>
      <c r="G445" s="12">
        <f>_xlfn.MAXIFS(fiche_version[index_version],fiche_version[code],fiche_bonification[[#This Row],[code_fiche]])</f>
        <v>16.100000000000001</v>
      </c>
      <c r="H445" s="13">
        <f>_xlfn.MINIFS(fiche_version[date_debut],fiche_version[code],fiche_bonification[[#This Row],[code_fiche]])</f>
        <v>42005</v>
      </c>
      <c r="I445" s="13" t="str" cm="1">
        <f t="array" ref="I445">INDEX(fiche_version[date_fin],MATCH(1,(fiche_version[index_version]=fiche_bonification[[#This Row],[fiche_version]]) * (fiche_version[code]=fiche_bonification[[#This Row],[code_fiche]]),0),1)</f>
        <v/>
      </c>
      <c r="J445" s="12">
        <f>_xlfn.MAXIFS(bonification_version[index_version],bonification_version[code],fiche_bonification[[#This Row],[code_bonification]])</f>
        <v>39.1</v>
      </c>
      <c r="K445" s="13">
        <f>_xlfn.MINIFS(bonification_version[date_debut],bonification_version[code],fiche_bonification[[#This Row],[code_bonification]])</f>
        <v>42005</v>
      </c>
      <c r="L445" s="12" t="str" cm="1">
        <f t="array" ref="L44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46" spans="1:12" x14ac:dyDescent="0.3">
      <c r="A446" s="12" t="s">
        <v>226</v>
      </c>
      <c r="B446" s="12" t="s">
        <v>577</v>
      </c>
      <c r="C446" s="13">
        <f t="shared" si="6"/>
        <v>42005</v>
      </c>
      <c r="D446" s="13" t="str">
        <f>IF(AND(fiche_bonification[[#This Row],[fiche_date_fin]]="",fiche_bonification[[#This Row],[bonification_date_fin]]=""),"",MIN(I446,L446))</f>
        <v/>
      </c>
      <c r="E446" s="13">
        <v>44561</v>
      </c>
      <c r="F446" s="13">
        <v>46022</v>
      </c>
      <c r="G446" s="12">
        <f>_xlfn.MAXIFS(fiche_version[index_version],fiche_version[code],fiche_bonification[[#This Row],[code_fiche]])</f>
        <v>23.1</v>
      </c>
      <c r="H446" s="13">
        <f>_xlfn.MINIFS(fiche_version[date_debut],fiche_version[code],fiche_bonification[[#This Row],[code_fiche]])</f>
        <v>42005</v>
      </c>
      <c r="I446" s="13" t="str" cm="1">
        <f t="array" ref="I446">INDEX(fiche_version[date_fin],MATCH(1,(fiche_version[index_version]=fiche_bonification[[#This Row],[fiche_version]]) * (fiche_version[code]=fiche_bonification[[#This Row],[code_fiche]]),0),1)</f>
        <v/>
      </c>
      <c r="J446" s="12">
        <f>_xlfn.MAXIFS(bonification_version[index_version],bonification_version[code],fiche_bonification[[#This Row],[code_bonification]])</f>
        <v>39.1</v>
      </c>
      <c r="K446" s="13">
        <f>_xlfn.MINIFS(bonification_version[date_debut],bonification_version[code],fiche_bonification[[#This Row],[code_bonification]])</f>
        <v>42005</v>
      </c>
      <c r="L446" s="12" t="str" cm="1">
        <f t="array" ref="L44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47" spans="1:12" x14ac:dyDescent="0.3">
      <c r="A447" s="12" t="s">
        <v>227</v>
      </c>
      <c r="B447" s="12" t="s">
        <v>577</v>
      </c>
      <c r="C447" s="13">
        <f t="shared" si="6"/>
        <v>43191</v>
      </c>
      <c r="D447" s="13">
        <f>IF(AND(fiche_bonification[[#This Row],[fiche_date_fin]]="",fiche_bonification[[#This Row],[bonification_date_fin]]=""),"",MIN(I447,L447))</f>
        <v>46843</v>
      </c>
      <c r="E447" s="13">
        <v>44561</v>
      </c>
      <c r="F447" s="13">
        <v>46022</v>
      </c>
      <c r="G447" s="12">
        <f>_xlfn.MAXIFS(fiche_version[index_version],fiche_version[code],fiche_bonification[[#This Row],[code_fiche]])</f>
        <v>54.4</v>
      </c>
      <c r="H447" s="13">
        <f>_xlfn.MINIFS(fiche_version[date_debut],fiche_version[code],fiche_bonification[[#This Row],[code_fiche]])</f>
        <v>43191</v>
      </c>
      <c r="I447" s="13" cm="1">
        <f t="array" ref="I447">INDEX(fiche_version[date_fin],MATCH(1,(fiche_version[index_version]=fiche_bonification[[#This Row],[fiche_version]]) * (fiche_version[code]=fiche_bonification[[#This Row],[code_fiche]]),0),1)</f>
        <v>46843</v>
      </c>
      <c r="J447" s="12">
        <f>_xlfn.MAXIFS(bonification_version[index_version],bonification_version[code],fiche_bonification[[#This Row],[code_bonification]])</f>
        <v>39.1</v>
      </c>
      <c r="K447" s="13">
        <f>_xlfn.MINIFS(bonification_version[date_debut],bonification_version[code],fiche_bonification[[#This Row],[code_bonification]])</f>
        <v>42005</v>
      </c>
      <c r="L447" s="12" t="str" cm="1">
        <f t="array" ref="L44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48" spans="1:12" x14ac:dyDescent="0.3">
      <c r="A448" s="12" t="s">
        <v>228</v>
      </c>
      <c r="B448" s="12" t="s">
        <v>577</v>
      </c>
      <c r="C448" s="13">
        <f t="shared" si="6"/>
        <v>43453</v>
      </c>
      <c r="D448" s="13" t="str">
        <f>IF(AND(fiche_bonification[[#This Row],[fiche_date_fin]]="",fiche_bonification[[#This Row],[bonification_date_fin]]=""),"",MIN(I448,L448))</f>
        <v/>
      </c>
      <c r="E448" s="13">
        <v>44561</v>
      </c>
      <c r="F448" s="13">
        <v>46022</v>
      </c>
      <c r="G448" s="12">
        <f>_xlfn.MAXIFS(fiche_version[index_version],fiche_version[code],fiche_bonification[[#This Row],[code_fiche]])</f>
        <v>28.1</v>
      </c>
      <c r="H448" s="13">
        <f>_xlfn.MINIFS(fiche_version[date_debut],fiche_version[code],fiche_bonification[[#This Row],[code_fiche]])</f>
        <v>43453</v>
      </c>
      <c r="I448" s="13" t="str" cm="1">
        <f t="array" ref="I448">INDEX(fiche_version[date_fin],MATCH(1,(fiche_version[index_version]=fiche_bonification[[#This Row],[fiche_version]]) * (fiche_version[code]=fiche_bonification[[#This Row],[code_fiche]]),0),1)</f>
        <v/>
      </c>
      <c r="J448" s="12">
        <f>_xlfn.MAXIFS(bonification_version[index_version],bonification_version[code],fiche_bonification[[#This Row],[code_bonification]])</f>
        <v>39.1</v>
      </c>
      <c r="K448" s="13">
        <f>_xlfn.MINIFS(bonification_version[date_debut],bonification_version[code],fiche_bonification[[#This Row],[code_bonification]])</f>
        <v>42005</v>
      </c>
      <c r="L448" s="12" t="str" cm="1">
        <f t="array" ref="L44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49" spans="1:12" x14ac:dyDescent="0.3">
      <c r="A449" s="12" t="s">
        <v>229</v>
      </c>
      <c r="B449" s="12" t="s">
        <v>577</v>
      </c>
      <c r="C449" s="13">
        <f t="shared" si="6"/>
        <v>43453</v>
      </c>
      <c r="D449" s="13" t="str">
        <f>IF(AND(fiche_bonification[[#This Row],[fiche_date_fin]]="",fiche_bonification[[#This Row],[bonification_date_fin]]=""),"",MIN(I449,L449))</f>
        <v/>
      </c>
      <c r="E449" s="13">
        <v>44561</v>
      </c>
      <c r="F449" s="13">
        <v>46022</v>
      </c>
      <c r="G449" s="12">
        <f>_xlfn.MAXIFS(fiche_version[index_version],fiche_version[code],fiche_bonification[[#This Row],[code_fiche]])</f>
        <v>28.1</v>
      </c>
      <c r="H449" s="13">
        <f>_xlfn.MINIFS(fiche_version[date_debut],fiche_version[code],fiche_bonification[[#This Row],[code_fiche]])</f>
        <v>43453</v>
      </c>
      <c r="I449" s="13" t="str" cm="1">
        <f t="array" ref="I449">INDEX(fiche_version[date_fin],MATCH(1,(fiche_version[index_version]=fiche_bonification[[#This Row],[fiche_version]]) * (fiche_version[code]=fiche_bonification[[#This Row],[code_fiche]]),0),1)</f>
        <v/>
      </c>
      <c r="J449" s="12">
        <f>_xlfn.MAXIFS(bonification_version[index_version],bonification_version[code],fiche_bonification[[#This Row],[code_bonification]])</f>
        <v>39.1</v>
      </c>
      <c r="K449" s="13">
        <f>_xlfn.MINIFS(bonification_version[date_debut],bonification_version[code],fiche_bonification[[#This Row],[code_bonification]])</f>
        <v>42005</v>
      </c>
      <c r="L449" s="12" t="str" cm="1">
        <f t="array" ref="L44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50" spans="1:12" x14ac:dyDescent="0.3">
      <c r="A450" s="12" t="s">
        <v>230</v>
      </c>
      <c r="B450" s="12" t="s">
        <v>577</v>
      </c>
      <c r="C450" s="13">
        <f t="shared" si="6"/>
        <v>43453</v>
      </c>
      <c r="D450" s="13" t="str">
        <f>IF(AND(fiche_bonification[[#This Row],[fiche_date_fin]]="",fiche_bonification[[#This Row],[bonification_date_fin]]=""),"",MIN(I450,L450))</f>
        <v/>
      </c>
      <c r="E450" s="13">
        <v>44561</v>
      </c>
      <c r="F450" s="13">
        <v>46022</v>
      </c>
      <c r="G450" s="12">
        <f>_xlfn.MAXIFS(fiche_version[index_version],fiche_version[code],fiche_bonification[[#This Row],[code_fiche]])</f>
        <v>54.2</v>
      </c>
      <c r="H450" s="13">
        <f>_xlfn.MINIFS(fiche_version[date_debut],fiche_version[code],fiche_bonification[[#This Row],[code_fiche]])</f>
        <v>43453</v>
      </c>
      <c r="I450" s="13" t="str" cm="1">
        <f t="array" ref="I450">INDEX(fiche_version[date_fin],MATCH(1,(fiche_version[index_version]=fiche_bonification[[#This Row],[fiche_version]]) * (fiche_version[code]=fiche_bonification[[#This Row],[code_fiche]]),0),1)</f>
        <v/>
      </c>
      <c r="J450" s="12">
        <f>_xlfn.MAXIFS(bonification_version[index_version],bonification_version[code],fiche_bonification[[#This Row],[code_bonification]])</f>
        <v>39.1</v>
      </c>
      <c r="K450" s="13">
        <f>_xlfn.MINIFS(bonification_version[date_debut],bonification_version[code],fiche_bonification[[#This Row],[code_bonification]])</f>
        <v>42005</v>
      </c>
      <c r="L450" s="12" t="str" cm="1">
        <f t="array" ref="L45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51" spans="1:12" x14ac:dyDescent="0.3">
      <c r="A451" s="12" t="s">
        <v>231</v>
      </c>
      <c r="B451" s="12" t="s">
        <v>577</v>
      </c>
      <c r="C451" s="13">
        <f t="shared" ref="C451:C514" si="7">MAX(H451,K451)</f>
        <v>43709</v>
      </c>
      <c r="D451" s="13" t="str">
        <f>IF(AND(fiche_bonification[[#This Row],[fiche_date_fin]]="",fiche_bonification[[#This Row],[bonification_date_fin]]=""),"",MIN(I451,L451))</f>
        <v/>
      </c>
      <c r="E451" s="13">
        <v>44561</v>
      </c>
      <c r="F451" s="13">
        <v>46022</v>
      </c>
      <c r="G451" s="12">
        <f>_xlfn.MAXIFS(fiche_version[index_version],fiche_version[code],fiche_bonification[[#This Row],[code_fiche]])</f>
        <v>31.1</v>
      </c>
      <c r="H451" s="13">
        <f>_xlfn.MINIFS(fiche_version[date_debut],fiche_version[code],fiche_bonification[[#This Row],[code_fiche]])</f>
        <v>43709</v>
      </c>
      <c r="I451" s="13" t="str" cm="1">
        <f t="array" ref="I451">INDEX(fiche_version[date_fin],MATCH(1,(fiche_version[index_version]=fiche_bonification[[#This Row],[fiche_version]]) * (fiche_version[code]=fiche_bonification[[#This Row],[code_fiche]]),0),1)</f>
        <v/>
      </c>
      <c r="J451" s="12">
        <f>_xlfn.MAXIFS(bonification_version[index_version],bonification_version[code],fiche_bonification[[#This Row],[code_bonification]])</f>
        <v>39.1</v>
      </c>
      <c r="K451" s="13">
        <f>_xlfn.MINIFS(bonification_version[date_debut],bonification_version[code],fiche_bonification[[#This Row],[code_bonification]])</f>
        <v>42005</v>
      </c>
      <c r="L451" s="12" t="str" cm="1">
        <f t="array" ref="L45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52" spans="1:12" x14ac:dyDescent="0.3">
      <c r="A452" s="12" t="s">
        <v>232</v>
      </c>
      <c r="B452" s="12" t="s">
        <v>577</v>
      </c>
      <c r="C452" s="13">
        <f t="shared" si="7"/>
        <v>43971</v>
      </c>
      <c r="D452" s="13" t="str">
        <f>IF(AND(fiche_bonification[[#This Row],[fiche_date_fin]]="",fiche_bonification[[#This Row],[bonification_date_fin]]=""),"",MIN(I452,L452))</f>
        <v/>
      </c>
      <c r="E452" s="13">
        <v>44561</v>
      </c>
      <c r="F452" s="13">
        <v>46022</v>
      </c>
      <c r="G452" s="12">
        <f>_xlfn.MAXIFS(fiche_version[index_version],fiche_version[code],fiche_bonification[[#This Row],[code_fiche]])</f>
        <v>50.2</v>
      </c>
      <c r="H452" s="13">
        <f>_xlfn.MINIFS(fiche_version[date_debut],fiche_version[code],fiche_bonification[[#This Row],[code_fiche]])</f>
        <v>43971</v>
      </c>
      <c r="I452" s="13" t="str" cm="1">
        <f t="array" ref="I452">INDEX(fiche_version[date_fin],MATCH(1,(fiche_version[index_version]=fiche_bonification[[#This Row],[fiche_version]]) * (fiche_version[code]=fiche_bonification[[#This Row],[code_fiche]]),0),1)</f>
        <v/>
      </c>
      <c r="J452" s="12">
        <f>_xlfn.MAXIFS(bonification_version[index_version],bonification_version[code],fiche_bonification[[#This Row],[code_bonification]])</f>
        <v>39.1</v>
      </c>
      <c r="K452" s="13">
        <f>_xlfn.MINIFS(bonification_version[date_debut],bonification_version[code],fiche_bonification[[#This Row],[code_bonification]])</f>
        <v>42005</v>
      </c>
      <c r="L452" s="12" t="str" cm="1">
        <f t="array" ref="L45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53" spans="1:12" x14ac:dyDescent="0.3">
      <c r="A453" s="12" t="s">
        <v>233</v>
      </c>
      <c r="B453" s="12" t="s">
        <v>577</v>
      </c>
      <c r="C453" s="13">
        <f t="shared" si="7"/>
        <v>44559</v>
      </c>
      <c r="D453" s="13" t="str">
        <f>IF(AND(fiche_bonification[[#This Row],[fiche_date_fin]]="",fiche_bonification[[#This Row],[bonification_date_fin]]=""),"",MIN(I453,L453))</f>
        <v/>
      </c>
      <c r="E453" s="13">
        <v>44561</v>
      </c>
      <c r="F453" s="13">
        <v>46022</v>
      </c>
      <c r="G453" s="12">
        <f>_xlfn.MAXIFS(fiche_version[index_version],fiche_version[code],fiche_bonification[[#This Row],[code_fiche]])</f>
        <v>42.2</v>
      </c>
      <c r="H453" s="13">
        <f>_xlfn.MINIFS(fiche_version[date_debut],fiche_version[code],fiche_bonification[[#This Row],[code_fiche]])</f>
        <v>44559</v>
      </c>
      <c r="I453" s="13" t="str" cm="1">
        <f t="array" ref="I453">INDEX(fiche_version[date_fin],MATCH(1,(fiche_version[index_version]=fiche_bonification[[#This Row],[fiche_version]]) * (fiche_version[code]=fiche_bonification[[#This Row],[code_fiche]]),0),1)</f>
        <v/>
      </c>
      <c r="J453" s="12">
        <f>_xlfn.MAXIFS(bonification_version[index_version],bonification_version[code],fiche_bonification[[#This Row],[code_bonification]])</f>
        <v>39.1</v>
      </c>
      <c r="K453" s="13">
        <f>_xlfn.MINIFS(bonification_version[date_debut],bonification_version[code],fiche_bonification[[#This Row],[code_bonification]])</f>
        <v>42005</v>
      </c>
      <c r="L453" s="12" t="str" cm="1">
        <f t="array" ref="L45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54" spans="1:12" x14ac:dyDescent="0.3">
      <c r="A454" s="12" t="s">
        <v>234</v>
      </c>
      <c r="B454" s="12" t="s">
        <v>577</v>
      </c>
      <c r="C454" s="13">
        <f t="shared" si="7"/>
        <v>44559</v>
      </c>
      <c r="D454" s="13" t="str">
        <f>IF(AND(fiche_bonification[[#This Row],[fiche_date_fin]]="",fiche_bonification[[#This Row],[bonification_date_fin]]=""),"",MIN(I454,L454))</f>
        <v/>
      </c>
      <c r="E454" s="13">
        <v>44561</v>
      </c>
      <c r="F454" s="13">
        <v>46022</v>
      </c>
      <c r="G454" s="12">
        <f>_xlfn.MAXIFS(fiche_version[index_version],fiche_version[code],fiche_bonification[[#This Row],[code_fiche]])</f>
        <v>40.1</v>
      </c>
      <c r="H454" s="13">
        <f>_xlfn.MINIFS(fiche_version[date_debut],fiche_version[code],fiche_bonification[[#This Row],[code_fiche]])</f>
        <v>44559</v>
      </c>
      <c r="I454" s="13" t="str" cm="1">
        <f t="array" ref="I454">INDEX(fiche_version[date_fin],MATCH(1,(fiche_version[index_version]=fiche_bonification[[#This Row],[fiche_version]]) * (fiche_version[code]=fiche_bonification[[#This Row],[code_fiche]]),0),1)</f>
        <v/>
      </c>
      <c r="J454" s="12">
        <f>_xlfn.MAXIFS(bonification_version[index_version],bonification_version[code],fiche_bonification[[#This Row],[code_bonification]])</f>
        <v>39.1</v>
      </c>
      <c r="K454" s="13">
        <f>_xlfn.MINIFS(bonification_version[date_debut],bonification_version[code],fiche_bonification[[#This Row],[code_bonification]])</f>
        <v>42005</v>
      </c>
      <c r="L454" s="12" t="str" cm="1">
        <f t="array" ref="L45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55" spans="1:12" x14ac:dyDescent="0.3">
      <c r="A455" s="12" t="s">
        <v>680</v>
      </c>
      <c r="B455" s="12" t="s">
        <v>577</v>
      </c>
      <c r="C455" s="13">
        <f t="shared" si="7"/>
        <v>45199</v>
      </c>
      <c r="D455" s="13">
        <f>IF(AND(fiche_bonification[[#This Row],[fiche_date_fin]]="",fiche_bonification[[#This Row],[bonification_date_fin]]=""),"",MIN(I455,L455))</f>
        <v>46934</v>
      </c>
      <c r="E455" s="13">
        <v>44561</v>
      </c>
      <c r="F455" s="13">
        <v>46022</v>
      </c>
      <c r="G455" s="12">
        <f>_xlfn.MAXIFS(fiche_version[index_version],fiche_version[code],fiche_bonification[[#This Row],[code_fiche]])</f>
        <v>54.1</v>
      </c>
      <c r="H455" s="13">
        <f>_xlfn.MINIFS(fiche_version[date_debut],fiche_version[code],fiche_bonification[[#This Row],[code_fiche]])</f>
        <v>45199</v>
      </c>
      <c r="I455" s="13" cm="1">
        <f t="array" ref="I455">INDEX(fiche_version[date_fin],MATCH(1,(fiche_version[index_version]=fiche_bonification[[#This Row],[fiche_version]]) * (fiche_version[code]=fiche_bonification[[#This Row],[code_fiche]]),0),1)</f>
        <v>46934</v>
      </c>
      <c r="J455" s="12">
        <f>_xlfn.MAXIFS(bonification_version[index_version],bonification_version[code],fiche_bonification[[#This Row],[code_bonification]])</f>
        <v>39.1</v>
      </c>
      <c r="K455" s="13">
        <f>_xlfn.MINIFS(bonification_version[date_debut],bonification_version[code],fiche_bonification[[#This Row],[code_bonification]])</f>
        <v>42005</v>
      </c>
      <c r="L455" s="12" t="str" cm="1">
        <f t="array" ref="L45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56" spans="1:12" x14ac:dyDescent="0.3">
      <c r="A456" s="12" t="s">
        <v>236</v>
      </c>
      <c r="B456" s="12" t="s">
        <v>577</v>
      </c>
      <c r="C456" s="13">
        <f t="shared" si="7"/>
        <v>42005</v>
      </c>
      <c r="D456" s="13" t="str">
        <f>IF(AND(fiche_bonification[[#This Row],[fiche_date_fin]]="",fiche_bonification[[#This Row],[bonification_date_fin]]=""),"",MIN(I456,L456))</f>
        <v/>
      </c>
      <c r="E456" s="13">
        <v>44561</v>
      </c>
      <c r="F456" s="13">
        <v>46022</v>
      </c>
      <c r="G456" s="12">
        <f>_xlfn.MAXIFS(fiche_version[index_version],fiche_version[code],fiche_bonification[[#This Row],[code_fiche]])</f>
        <v>20.2</v>
      </c>
      <c r="H456" s="13">
        <f>_xlfn.MINIFS(fiche_version[date_debut],fiche_version[code],fiche_bonification[[#This Row],[code_fiche]])</f>
        <v>42005</v>
      </c>
      <c r="I456" s="13" t="str" cm="1">
        <f t="array" ref="I456">INDEX(fiche_version[date_fin],MATCH(1,(fiche_version[index_version]=fiche_bonification[[#This Row],[fiche_version]]) * (fiche_version[code]=fiche_bonification[[#This Row],[code_fiche]]),0),1)</f>
        <v/>
      </c>
      <c r="J456" s="12">
        <f>_xlfn.MAXIFS(bonification_version[index_version],bonification_version[code],fiche_bonification[[#This Row],[code_bonification]])</f>
        <v>39.1</v>
      </c>
      <c r="K456" s="13">
        <f>_xlfn.MINIFS(bonification_version[date_debut],bonification_version[code],fiche_bonification[[#This Row],[code_bonification]])</f>
        <v>42005</v>
      </c>
      <c r="L456" s="12" t="str" cm="1">
        <f t="array" ref="L45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57" spans="1:12" x14ac:dyDescent="0.3">
      <c r="A457" s="12" t="s">
        <v>237</v>
      </c>
      <c r="B457" s="12" t="s">
        <v>577</v>
      </c>
      <c r="C457" s="13">
        <f t="shared" si="7"/>
        <v>42005</v>
      </c>
      <c r="D457" s="13" t="str">
        <f>IF(AND(fiche_bonification[[#This Row],[fiche_date_fin]]="",fiche_bonification[[#This Row],[bonification_date_fin]]=""),"",MIN(I457,L457))</f>
        <v/>
      </c>
      <c r="E457" s="13">
        <v>44561</v>
      </c>
      <c r="F457" s="13">
        <v>46022</v>
      </c>
      <c r="G457" s="12">
        <f>_xlfn.MAXIFS(fiche_version[index_version],fiche_version[code],fiche_bonification[[#This Row],[code_fiche]])</f>
        <v>17.2</v>
      </c>
      <c r="H457" s="13">
        <f>_xlfn.MINIFS(fiche_version[date_debut],fiche_version[code],fiche_bonification[[#This Row],[code_fiche]])</f>
        <v>42005</v>
      </c>
      <c r="I457" s="13" t="str" cm="1">
        <f t="array" ref="I457">INDEX(fiche_version[date_fin],MATCH(1,(fiche_version[index_version]=fiche_bonification[[#This Row],[fiche_version]]) * (fiche_version[code]=fiche_bonification[[#This Row],[code_fiche]]),0),1)</f>
        <v/>
      </c>
      <c r="J457" s="12">
        <f>_xlfn.MAXIFS(bonification_version[index_version],bonification_version[code],fiche_bonification[[#This Row],[code_bonification]])</f>
        <v>39.1</v>
      </c>
      <c r="K457" s="13">
        <f>_xlfn.MINIFS(bonification_version[date_debut],bonification_version[code],fiche_bonification[[#This Row],[code_bonification]])</f>
        <v>42005</v>
      </c>
      <c r="L457" s="12" t="str" cm="1">
        <f t="array" ref="L45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58" spans="1:12" x14ac:dyDescent="0.3">
      <c r="A458" s="12" t="s">
        <v>238</v>
      </c>
      <c r="B458" s="12" t="s">
        <v>577</v>
      </c>
      <c r="C458" s="13">
        <f t="shared" si="7"/>
        <v>42005</v>
      </c>
      <c r="D458" s="13" t="str">
        <f>IF(AND(fiche_bonification[[#This Row],[fiche_date_fin]]="",fiche_bonification[[#This Row],[bonification_date_fin]]=""),"",MIN(I458,L458))</f>
        <v/>
      </c>
      <c r="E458" s="13">
        <v>44561</v>
      </c>
      <c r="F458" s="13">
        <v>46022</v>
      </c>
      <c r="G458" s="12">
        <f>_xlfn.MAXIFS(fiche_version[index_version],fiche_version[code],fiche_bonification[[#This Row],[code_fiche]])</f>
        <v>26.1</v>
      </c>
      <c r="H458" s="13">
        <f>_xlfn.MINIFS(fiche_version[date_debut],fiche_version[code],fiche_bonification[[#This Row],[code_fiche]])</f>
        <v>42005</v>
      </c>
      <c r="I458" s="13" t="str" cm="1">
        <f t="array" ref="I458">INDEX(fiche_version[date_fin],MATCH(1,(fiche_version[index_version]=fiche_bonification[[#This Row],[fiche_version]]) * (fiche_version[code]=fiche_bonification[[#This Row],[code_fiche]]),0),1)</f>
        <v/>
      </c>
      <c r="J458" s="12">
        <f>_xlfn.MAXIFS(bonification_version[index_version],bonification_version[code],fiche_bonification[[#This Row],[code_bonification]])</f>
        <v>39.1</v>
      </c>
      <c r="K458" s="13">
        <f>_xlfn.MINIFS(bonification_version[date_debut],bonification_version[code],fiche_bonification[[#This Row],[code_bonification]])</f>
        <v>42005</v>
      </c>
      <c r="L458" s="12" t="str" cm="1">
        <f t="array" ref="L45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59" spans="1:12" x14ac:dyDescent="0.3">
      <c r="A459" s="12" t="s">
        <v>239</v>
      </c>
      <c r="B459" s="12" t="s">
        <v>577</v>
      </c>
      <c r="C459" s="13">
        <f t="shared" si="7"/>
        <v>42005</v>
      </c>
      <c r="D459" s="13" t="str">
        <f>IF(AND(fiche_bonification[[#This Row],[fiche_date_fin]]="",fiche_bonification[[#This Row],[bonification_date_fin]]=""),"",MIN(I459,L459))</f>
        <v/>
      </c>
      <c r="E459" s="13">
        <v>44561</v>
      </c>
      <c r="F459" s="13">
        <v>46022</v>
      </c>
      <c r="G459" s="12">
        <f>_xlfn.MAXIFS(fiche_version[index_version],fiche_version[code],fiche_bonification[[#This Row],[code_fiche]])</f>
        <v>15.1</v>
      </c>
      <c r="H459" s="13">
        <f>_xlfn.MINIFS(fiche_version[date_debut],fiche_version[code],fiche_bonification[[#This Row],[code_fiche]])</f>
        <v>42005</v>
      </c>
      <c r="I459" s="13" t="str" cm="1">
        <f t="array" ref="I459">INDEX(fiche_version[date_fin],MATCH(1,(fiche_version[index_version]=fiche_bonification[[#This Row],[fiche_version]]) * (fiche_version[code]=fiche_bonification[[#This Row],[code_fiche]]),0),1)</f>
        <v/>
      </c>
      <c r="J459" s="12">
        <f>_xlfn.MAXIFS(bonification_version[index_version],bonification_version[code],fiche_bonification[[#This Row],[code_bonification]])</f>
        <v>39.1</v>
      </c>
      <c r="K459" s="13">
        <f>_xlfn.MINIFS(bonification_version[date_debut],bonification_version[code],fiche_bonification[[#This Row],[code_bonification]])</f>
        <v>42005</v>
      </c>
      <c r="L459" s="12" t="str" cm="1">
        <f t="array" ref="L45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60" spans="1:12" x14ac:dyDescent="0.3">
      <c r="A460" s="12" t="s">
        <v>240</v>
      </c>
      <c r="B460" s="12" t="s">
        <v>577</v>
      </c>
      <c r="C460" s="13">
        <f t="shared" si="7"/>
        <v>42005</v>
      </c>
      <c r="D460" s="13">
        <f>IF(AND(fiche_bonification[[#This Row],[fiche_date_fin]]="",fiche_bonification[[#This Row],[bonification_date_fin]]=""),"",MIN(I460,L460))</f>
        <v>43555</v>
      </c>
      <c r="E460" s="13">
        <v>44561</v>
      </c>
      <c r="F460" s="13">
        <v>46022</v>
      </c>
      <c r="G460" s="12">
        <f>_xlfn.MAXIFS(fiche_version[index_version],fiche_version[code],fiche_bonification[[#This Row],[code_fiche]])</f>
        <v>19.2</v>
      </c>
      <c r="H460" s="13">
        <f>_xlfn.MINIFS(fiche_version[date_debut],fiche_version[code],fiche_bonification[[#This Row],[code_fiche]])</f>
        <v>42005</v>
      </c>
      <c r="I460" s="13" cm="1">
        <f t="array" ref="I460">INDEX(fiche_version[date_fin],MATCH(1,(fiche_version[index_version]=fiche_bonification[[#This Row],[fiche_version]]) * (fiche_version[code]=fiche_bonification[[#This Row],[code_fiche]]),0),1)</f>
        <v>43555</v>
      </c>
      <c r="J460" s="12">
        <f>_xlfn.MAXIFS(bonification_version[index_version],bonification_version[code],fiche_bonification[[#This Row],[code_bonification]])</f>
        <v>39.1</v>
      </c>
      <c r="K460" s="13">
        <f>_xlfn.MINIFS(bonification_version[date_debut],bonification_version[code],fiche_bonification[[#This Row],[code_bonification]])</f>
        <v>42005</v>
      </c>
      <c r="L460" s="12" t="str" cm="1">
        <f t="array" ref="L46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61" spans="1:12" x14ac:dyDescent="0.3">
      <c r="A461" s="12" t="s">
        <v>242</v>
      </c>
      <c r="B461" s="12" t="s">
        <v>577</v>
      </c>
      <c r="C461" s="13">
        <f t="shared" si="7"/>
        <v>43111</v>
      </c>
      <c r="D461" s="13" t="str">
        <f>IF(AND(fiche_bonification[[#This Row],[fiche_date_fin]]="",fiche_bonification[[#This Row],[bonification_date_fin]]=""),"",MIN(I461,L461))</f>
        <v/>
      </c>
      <c r="E461" s="13">
        <v>44561</v>
      </c>
      <c r="F461" s="13">
        <v>46022</v>
      </c>
      <c r="G461" s="12">
        <f>_xlfn.MAXIFS(fiche_version[index_version],fiche_version[code],fiche_bonification[[#This Row],[code_fiche]])</f>
        <v>40.200000000000003</v>
      </c>
      <c r="H461" s="13">
        <f>_xlfn.MINIFS(fiche_version[date_debut],fiche_version[code],fiche_bonification[[#This Row],[code_fiche]])</f>
        <v>43111</v>
      </c>
      <c r="I461" s="13" t="str" cm="1">
        <f t="array" ref="I461">INDEX(fiche_version[date_fin],MATCH(1,(fiche_version[index_version]=fiche_bonification[[#This Row],[fiche_version]]) * (fiche_version[code]=fiche_bonification[[#This Row],[code_fiche]]),0),1)</f>
        <v/>
      </c>
      <c r="J461" s="12">
        <f>_xlfn.MAXIFS(bonification_version[index_version],bonification_version[code],fiche_bonification[[#This Row],[code_bonification]])</f>
        <v>39.1</v>
      </c>
      <c r="K461" s="13">
        <f>_xlfn.MINIFS(bonification_version[date_debut],bonification_version[code],fiche_bonification[[#This Row],[code_bonification]])</f>
        <v>42005</v>
      </c>
      <c r="L461" s="12" t="str" cm="1">
        <f t="array" ref="L46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62" spans="1:12" x14ac:dyDescent="0.3">
      <c r="A462" s="12" t="s">
        <v>244</v>
      </c>
      <c r="B462" s="12" t="s">
        <v>577</v>
      </c>
      <c r="C462" s="13">
        <f t="shared" si="7"/>
        <v>43111</v>
      </c>
      <c r="D462" s="13" t="str">
        <f>IF(AND(fiche_bonification[[#This Row],[fiche_date_fin]]="",fiche_bonification[[#This Row],[bonification_date_fin]]=""),"",MIN(I462,L462))</f>
        <v/>
      </c>
      <c r="E462" s="13">
        <v>44561</v>
      </c>
      <c r="F462" s="13">
        <v>46022</v>
      </c>
      <c r="G462" s="12">
        <f>_xlfn.MAXIFS(fiche_version[index_version],fiche_version[code],fiche_bonification[[#This Row],[code_fiche]])</f>
        <v>27.1</v>
      </c>
      <c r="H462" s="13">
        <f>_xlfn.MINIFS(fiche_version[date_debut],fiche_version[code],fiche_bonification[[#This Row],[code_fiche]])</f>
        <v>43111</v>
      </c>
      <c r="I462" s="13" t="str" cm="1">
        <f t="array" ref="I462">INDEX(fiche_version[date_fin],MATCH(1,(fiche_version[index_version]=fiche_bonification[[#This Row],[fiche_version]]) * (fiche_version[code]=fiche_bonification[[#This Row],[code_fiche]]),0),1)</f>
        <v/>
      </c>
      <c r="J462" s="12">
        <f>_xlfn.MAXIFS(bonification_version[index_version],bonification_version[code],fiche_bonification[[#This Row],[code_bonification]])</f>
        <v>39.1</v>
      </c>
      <c r="K462" s="13">
        <f>_xlfn.MINIFS(bonification_version[date_debut],bonification_version[code],fiche_bonification[[#This Row],[code_bonification]])</f>
        <v>42005</v>
      </c>
      <c r="L462" s="12" t="str" cm="1">
        <f t="array" ref="L46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63" spans="1:12" x14ac:dyDescent="0.3">
      <c r="A463" s="12" t="s">
        <v>245</v>
      </c>
      <c r="B463" s="12" t="s">
        <v>577</v>
      </c>
      <c r="C463" s="13">
        <f t="shared" si="7"/>
        <v>42005</v>
      </c>
      <c r="D463" s="13" t="str">
        <f>IF(AND(fiche_bonification[[#This Row],[fiche_date_fin]]="",fiche_bonification[[#This Row],[bonification_date_fin]]=""),"",MIN(I463,L463))</f>
        <v/>
      </c>
      <c r="E463" s="13">
        <v>44561</v>
      </c>
      <c r="F463" s="13">
        <v>46022</v>
      </c>
      <c r="G463" s="12">
        <f>_xlfn.MAXIFS(fiche_version[index_version],fiche_version[code],fiche_bonification[[#This Row],[code_fiche]])</f>
        <v>23.1</v>
      </c>
      <c r="H463" s="13">
        <f>_xlfn.MINIFS(fiche_version[date_debut],fiche_version[code],fiche_bonification[[#This Row],[code_fiche]])</f>
        <v>42005</v>
      </c>
      <c r="I463" s="13" t="str" cm="1">
        <f t="array" ref="I463">INDEX(fiche_version[date_fin],MATCH(1,(fiche_version[index_version]=fiche_bonification[[#This Row],[fiche_version]]) * (fiche_version[code]=fiche_bonification[[#This Row],[code_fiche]]),0),1)</f>
        <v/>
      </c>
      <c r="J463" s="12">
        <f>_xlfn.MAXIFS(bonification_version[index_version],bonification_version[code],fiche_bonification[[#This Row],[code_bonification]])</f>
        <v>39.1</v>
      </c>
      <c r="K463" s="13">
        <f>_xlfn.MINIFS(bonification_version[date_debut],bonification_version[code],fiche_bonification[[#This Row],[code_bonification]])</f>
        <v>42005</v>
      </c>
      <c r="L463" s="12" t="str" cm="1">
        <f t="array" ref="L46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64" spans="1:12" x14ac:dyDescent="0.3">
      <c r="A464" s="12" t="s">
        <v>246</v>
      </c>
      <c r="B464" s="12" t="s">
        <v>577</v>
      </c>
      <c r="C464" s="13">
        <f t="shared" si="7"/>
        <v>42373</v>
      </c>
      <c r="D464" s="13" t="str">
        <f>IF(AND(fiche_bonification[[#This Row],[fiche_date_fin]]="",fiche_bonification[[#This Row],[bonification_date_fin]]=""),"",MIN(I464,L464))</f>
        <v/>
      </c>
      <c r="E464" s="13">
        <v>44561</v>
      </c>
      <c r="F464" s="13">
        <v>46022</v>
      </c>
      <c r="G464" s="12">
        <f>_xlfn.MAXIFS(fiche_version[index_version],fiche_version[code],fiche_bonification[[#This Row],[code_fiche]])</f>
        <v>33.200000000000003</v>
      </c>
      <c r="H464" s="13">
        <f>_xlfn.MINIFS(fiche_version[date_debut],fiche_version[code],fiche_bonification[[#This Row],[code_fiche]])</f>
        <v>42373</v>
      </c>
      <c r="I464" s="13" t="str" cm="1">
        <f t="array" ref="I464">INDEX(fiche_version[date_fin],MATCH(1,(fiche_version[index_version]=fiche_bonification[[#This Row],[fiche_version]]) * (fiche_version[code]=fiche_bonification[[#This Row],[code_fiche]]),0),1)</f>
        <v/>
      </c>
      <c r="J464" s="12">
        <f>_xlfn.MAXIFS(bonification_version[index_version],bonification_version[code],fiche_bonification[[#This Row],[code_bonification]])</f>
        <v>39.1</v>
      </c>
      <c r="K464" s="13">
        <f>_xlfn.MINIFS(bonification_version[date_debut],bonification_version[code],fiche_bonification[[#This Row],[code_bonification]])</f>
        <v>42005</v>
      </c>
      <c r="L464" s="12" t="str" cm="1">
        <f t="array" ref="L46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65" spans="1:12" x14ac:dyDescent="0.3">
      <c r="A465" s="12" t="s">
        <v>247</v>
      </c>
      <c r="B465" s="12" t="s">
        <v>577</v>
      </c>
      <c r="C465" s="13">
        <f t="shared" si="7"/>
        <v>42005</v>
      </c>
      <c r="D465" s="13" t="str">
        <f>IF(AND(fiche_bonification[[#This Row],[fiche_date_fin]]="",fiche_bonification[[#This Row],[bonification_date_fin]]=""),"",MIN(I465,L465))</f>
        <v/>
      </c>
      <c r="E465" s="13">
        <v>44561</v>
      </c>
      <c r="F465" s="13">
        <v>46022</v>
      </c>
      <c r="G465" s="12">
        <f>_xlfn.MAXIFS(fiche_version[index_version],fiche_version[code],fiche_bonification[[#This Row],[code_fiche]])</f>
        <v>19.2</v>
      </c>
      <c r="H465" s="13">
        <f>_xlfn.MINIFS(fiche_version[date_debut],fiche_version[code],fiche_bonification[[#This Row],[code_fiche]])</f>
        <v>42005</v>
      </c>
      <c r="I465" s="13" t="str" cm="1">
        <f t="array" ref="I465">INDEX(fiche_version[date_fin],MATCH(1,(fiche_version[index_version]=fiche_bonification[[#This Row],[fiche_version]]) * (fiche_version[code]=fiche_bonification[[#This Row],[code_fiche]]),0),1)</f>
        <v/>
      </c>
      <c r="J465" s="12">
        <f>_xlfn.MAXIFS(bonification_version[index_version],bonification_version[code],fiche_bonification[[#This Row],[code_bonification]])</f>
        <v>39.1</v>
      </c>
      <c r="K465" s="13">
        <f>_xlfn.MINIFS(bonification_version[date_debut],bonification_version[code],fiche_bonification[[#This Row],[code_bonification]])</f>
        <v>42005</v>
      </c>
      <c r="L465" s="12" t="str" cm="1">
        <f t="array" ref="L46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66" spans="1:12" x14ac:dyDescent="0.3">
      <c r="A466" s="12" t="s">
        <v>248</v>
      </c>
      <c r="B466" s="12" t="s">
        <v>577</v>
      </c>
      <c r="C466" s="13">
        <f t="shared" si="7"/>
        <v>42005</v>
      </c>
      <c r="D466" s="13" t="str">
        <f>IF(AND(fiche_bonification[[#This Row],[fiche_date_fin]]="",fiche_bonification[[#This Row],[bonification_date_fin]]=""),"",MIN(I466,L466))</f>
        <v/>
      </c>
      <c r="E466" s="13">
        <v>44561</v>
      </c>
      <c r="F466" s="13">
        <v>46022</v>
      </c>
      <c r="G466" s="12">
        <f>_xlfn.MAXIFS(fiche_version[index_version],fiche_version[code],fiche_bonification[[#This Row],[code_fiche]])</f>
        <v>17.2</v>
      </c>
      <c r="H466" s="13">
        <f>_xlfn.MINIFS(fiche_version[date_debut],fiche_version[code],fiche_bonification[[#This Row],[code_fiche]])</f>
        <v>42005</v>
      </c>
      <c r="I466" s="13" t="str" cm="1">
        <f t="array" ref="I466">INDEX(fiche_version[date_fin],MATCH(1,(fiche_version[index_version]=fiche_bonification[[#This Row],[fiche_version]]) * (fiche_version[code]=fiche_bonification[[#This Row],[code_fiche]]),0),1)</f>
        <v/>
      </c>
      <c r="J466" s="12">
        <f>_xlfn.MAXIFS(bonification_version[index_version],bonification_version[code],fiche_bonification[[#This Row],[code_bonification]])</f>
        <v>39.1</v>
      </c>
      <c r="K466" s="13">
        <f>_xlfn.MINIFS(bonification_version[date_debut],bonification_version[code],fiche_bonification[[#This Row],[code_bonification]])</f>
        <v>42005</v>
      </c>
      <c r="L466" s="12" t="str" cm="1">
        <f t="array" ref="L46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67" spans="1:12" x14ac:dyDescent="0.3">
      <c r="A467" s="12" t="s">
        <v>249</v>
      </c>
      <c r="B467" s="12" t="s">
        <v>577</v>
      </c>
      <c r="C467" s="13">
        <f t="shared" si="7"/>
        <v>42005</v>
      </c>
      <c r="D467" s="13" t="str">
        <f>IF(AND(fiche_bonification[[#This Row],[fiche_date_fin]]="",fiche_bonification[[#This Row],[bonification_date_fin]]=""),"",MIN(I467,L467))</f>
        <v/>
      </c>
      <c r="E467" s="13">
        <v>44561</v>
      </c>
      <c r="F467" s="13">
        <v>46022</v>
      </c>
      <c r="G467" s="12">
        <f>_xlfn.MAXIFS(fiche_version[index_version],fiche_version[code],fiche_bonification[[#This Row],[code_fiche]])</f>
        <v>14.1</v>
      </c>
      <c r="H467" s="13">
        <f>_xlfn.MINIFS(fiche_version[date_debut],fiche_version[code],fiche_bonification[[#This Row],[code_fiche]])</f>
        <v>42005</v>
      </c>
      <c r="I467" s="13" t="str" cm="1">
        <f t="array" ref="I467">INDEX(fiche_version[date_fin],MATCH(1,(fiche_version[index_version]=fiche_bonification[[#This Row],[fiche_version]]) * (fiche_version[code]=fiche_bonification[[#This Row],[code_fiche]]),0),1)</f>
        <v/>
      </c>
      <c r="J467" s="12">
        <f>_xlfn.MAXIFS(bonification_version[index_version],bonification_version[code],fiche_bonification[[#This Row],[code_bonification]])</f>
        <v>39.1</v>
      </c>
      <c r="K467" s="13">
        <f>_xlfn.MINIFS(bonification_version[date_debut],bonification_version[code],fiche_bonification[[#This Row],[code_bonification]])</f>
        <v>42005</v>
      </c>
      <c r="L467" s="12" t="str" cm="1">
        <f t="array" ref="L46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68" spans="1:12" x14ac:dyDescent="0.3">
      <c r="A468" s="12" t="s">
        <v>250</v>
      </c>
      <c r="B468" s="12" t="s">
        <v>577</v>
      </c>
      <c r="C468" s="13">
        <f t="shared" si="7"/>
        <v>42005</v>
      </c>
      <c r="D468" s="13" t="str">
        <f>IF(AND(fiche_bonification[[#This Row],[fiche_date_fin]]="",fiche_bonification[[#This Row],[bonification_date_fin]]=""),"",MIN(I468,L468))</f>
        <v/>
      </c>
      <c r="E468" s="13">
        <v>44561</v>
      </c>
      <c r="F468" s="13">
        <v>46022</v>
      </c>
      <c r="G468" s="12">
        <f>_xlfn.MAXIFS(fiche_version[index_version],fiche_version[code],fiche_bonification[[#This Row],[code_fiche]])</f>
        <v>14.1</v>
      </c>
      <c r="H468" s="13">
        <f>_xlfn.MINIFS(fiche_version[date_debut],fiche_version[code],fiche_bonification[[#This Row],[code_fiche]])</f>
        <v>42005</v>
      </c>
      <c r="I468" s="13" t="str" cm="1">
        <f t="array" ref="I468">INDEX(fiche_version[date_fin],MATCH(1,(fiche_version[index_version]=fiche_bonification[[#This Row],[fiche_version]]) * (fiche_version[code]=fiche_bonification[[#This Row],[code_fiche]]),0),1)</f>
        <v/>
      </c>
      <c r="J468" s="12">
        <f>_xlfn.MAXIFS(bonification_version[index_version],bonification_version[code],fiche_bonification[[#This Row],[code_bonification]])</f>
        <v>39.1</v>
      </c>
      <c r="K468" s="13">
        <f>_xlfn.MINIFS(bonification_version[date_debut],bonification_version[code],fiche_bonification[[#This Row],[code_bonification]])</f>
        <v>42005</v>
      </c>
      <c r="L468" s="12" t="str" cm="1">
        <f t="array" ref="L46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69" spans="1:12" x14ac:dyDescent="0.3">
      <c r="A469" s="12" t="s">
        <v>252</v>
      </c>
      <c r="B469" s="12" t="s">
        <v>577</v>
      </c>
      <c r="C469" s="13">
        <f t="shared" si="7"/>
        <v>42005</v>
      </c>
      <c r="D469" s="13">
        <f>IF(AND(fiche_bonification[[#This Row],[fiche_date_fin]]="",fiche_bonification[[#This Row],[bonification_date_fin]]=""),"",MIN(I469,L469))</f>
        <v>44651</v>
      </c>
      <c r="E469" s="13">
        <v>44561</v>
      </c>
      <c r="F469" s="13">
        <v>46022</v>
      </c>
      <c r="G469" s="12">
        <f>_xlfn.MAXIFS(fiche_version[index_version],fiche_version[code],fiche_bonification[[#This Row],[code_fiche]])</f>
        <v>14.1</v>
      </c>
      <c r="H469" s="13">
        <f>_xlfn.MINIFS(fiche_version[date_debut],fiche_version[code],fiche_bonification[[#This Row],[code_fiche]])</f>
        <v>42005</v>
      </c>
      <c r="I469" s="13" cm="1">
        <f t="array" ref="I469">INDEX(fiche_version[date_fin],MATCH(1,(fiche_version[index_version]=fiche_bonification[[#This Row],[fiche_version]]) * (fiche_version[code]=fiche_bonification[[#This Row],[code_fiche]]),0),1)</f>
        <v>44651</v>
      </c>
      <c r="J469" s="12">
        <f>_xlfn.MAXIFS(bonification_version[index_version],bonification_version[code],fiche_bonification[[#This Row],[code_bonification]])</f>
        <v>39.1</v>
      </c>
      <c r="K469" s="13">
        <f>_xlfn.MINIFS(bonification_version[date_debut],bonification_version[code],fiche_bonification[[#This Row],[code_bonification]])</f>
        <v>42005</v>
      </c>
      <c r="L469" s="12" t="str" cm="1">
        <f t="array" ref="L46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70" spans="1:12" x14ac:dyDescent="0.3">
      <c r="A470" s="12" t="s">
        <v>253</v>
      </c>
      <c r="B470" s="12" t="s">
        <v>577</v>
      </c>
      <c r="C470" s="13">
        <f t="shared" si="7"/>
        <v>42005</v>
      </c>
      <c r="D470" s="13" t="str">
        <f>IF(AND(fiche_bonification[[#This Row],[fiche_date_fin]]="",fiche_bonification[[#This Row],[bonification_date_fin]]=""),"",MIN(I470,L470))</f>
        <v/>
      </c>
      <c r="E470" s="13">
        <v>44561</v>
      </c>
      <c r="F470" s="13">
        <v>46022</v>
      </c>
      <c r="G470" s="12">
        <f>_xlfn.MAXIFS(fiche_version[index_version],fiche_version[code],fiche_bonification[[#This Row],[code_fiche]])</f>
        <v>14.1</v>
      </c>
      <c r="H470" s="13">
        <f>_xlfn.MINIFS(fiche_version[date_debut],fiche_version[code],fiche_bonification[[#This Row],[code_fiche]])</f>
        <v>42005</v>
      </c>
      <c r="I470" s="13" t="str" cm="1">
        <f t="array" ref="I470">INDEX(fiche_version[date_fin],MATCH(1,(fiche_version[index_version]=fiche_bonification[[#This Row],[fiche_version]]) * (fiche_version[code]=fiche_bonification[[#This Row],[code_fiche]]),0),1)</f>
        <v/>
      </c>
      <c r="J470" s="12">
        <f>_xlfn.MAXIFS(bonification_version[index_version],bonification_version[code],fiche_bonification[[#This Row],[code_bonification]])</f>
        <v>39.1</v>
      </c>
      <c r="K470" s="13">
        <f>_xlfn.MINIFS(bonification_version[date_debut],bonification_version[code],fiche_bonification[[#This Row],[code_bonification]])</f>
        <v>42005</v>
      </c>
      <c r="L470" s="12" t="str" cm="1">
        <f t="array" ref="L47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71" spans="1:12" x14ac:dyDescent="0.3">
      <c r="A471" s="12" t="s">
        <v>254</v>
      </c>
      <c r="B471" s="12" t="s">
        <v>577</v>
      </c>
      <c r="C471" s="13">
        <f t="shared" si="7"/>
        <v>42005</v>
      </c>
      <c r="D471" s="13" t="str">
        <f>IF(AND(fiche_bonification[[#This Row],[fiche_date_fin]]="",fiche_bonification[[#This Row],[bonification_date_fin]]=""),"",MIN(I471,L471))</f>
        <v/>
      </c>
      <c r="E471" s="13">
        <v>44561</v>
      </c>
      <c r="F471" s="13">
        <v>46022</v>
      </c>
      <c r="G471" s="12">
        <f>_xlfn.MAXIFS(fiche_version[index_version],fiche_version[code],fiche_bonification[[#This Row],[code_fiche]])</f>
        <v>24.2</v>
      </c>
      <c r="H471" s="13">
        <f>_xlfn.MINIFS(fiche_version[date_debut],fiche_version[code],fiche_bonification[[#This Row],[code_fiche]])</f>
        <v>42005</v>
      </c>
      <c r="I471" s="13" t="str" cm="1">
        <f t="array" ref="I471">INDEX(fiche_version[date_fin],MATCH(1,(fiche_version[index_version]=fiche_bonification[[#This Row],[fiche_version]]) * (fiche_version[code]=fiche_bonification[[#This Row],[code_fiche]]),0),1)</f>
        <v/>
      </c>
      <c r="J471" s="12">
        <f>_xlfn.MAXIFS(bonification_version[index_version],bonification_version[code],fiche_bonification[[#This Row],[code_bonification]])</f>
        <v>39.1</v>
      </c>
      <c r="K471" s="13">
        <f>_xlfn.MINIFS(bonification_version[date_debut],bonification_version[code],fiche_bonification[[#This Row],[code_bonification]])</f>
        <v>42005</v>
      </c>
      <c r="L471" s="12" t="str" cm="1">
        <f t="array" ref="L47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72" spans="1:12" x14ac:dyDescent="0.3">
      <c r="A472" s="12" t="s">
        <v>256</v>
      </c>
      <c r="B472" s="12" t="s">
        <v>577</v>
      </c>
      <c r="C472" s="13">
        <f t="shared" si="7"/>
        <v>42005</v>
      </c>
      <c r="D472" s="13" t="str">
        <f>IF(AND(fiche_bonification[[#This Row],[fiche_date_fin]]="",fiche_bonification[[#This Row],[bonification_date_fin]]=""),"",MIN(I472,L472))</f>
        <v/>
      </c>
      <c r="E472" s="13">
        <v>44561</v>
      </c>
      <c r="F472" s="13">
        <v>46022</v>
      </c>
      <c r="G472" s="12">
        <f>_xlfn.MAXIFS(fiche_version[index_version],fiche_version[code],fiche_bonification[[#This Row],[code_fiche]])</f>
        <v>15.1</v>
      </c>
      <c r="H472" s="13">
        <f>_xlfn.MINIFS(fiche_version[date_debut],fiche_version[code],fiche_bonification[[#This Row],[code_fiche]])</f>
        <v>42005</v>
      </c>
      <c r="I472" s="13" t="str" cm="1">
        <f t="array" ref="I472">INDEX(fiche_version[date_fin],MATCH(1,(fiche_version[index_version]=fiche_bonification[[#This Row],[fiche_version]]) * (fiche_version[code]=fiche_bonification[[#This Row],[code_fiche]]),0),1)</f>
        <v/>
      </c>
      <c r="J472" s="12">
        <f>_xlfn.MAXIFS(bonification_version[index_version],bonification_version[code],fiche_bonification[[#This Row],[code_bonification]])</f>
        <v>39.1</v>
      </c>
      <c r="K472" s="13">
        <f>_xlfn.MINIFS(bonification_version[date_debut],bonification_version[code],fiche_bonification[[#This Row],[code_bonification]])</f>
        <v>42005</v>
      </c>
      <c r="L472" s="12" t="str" cm="1">
        <f t="array" ref="L47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73" spans="1:12" x14ac:dyDescent="0.3">
      <c r="A473" s="12" t="s">
        <v>257</v>
      </c>
      <c r="B473" s="12" t="s">
        <v>577</v>
      </c>
      <c r="C473" s="13">
        <f t="shared" si="7"/>
        <v>42005</v>
      </c>
      <c r="D473" s="13" t="str">
        <f>IF(AND(fiche_bonification[[#This Row],[fiche_date_fin]]="",fiche_bonification[[#This Row],[bonification_date_fin]]=""),"",MIN(I473,L473))</f>
        <v/>
      </c>
      <c r="E473" s="13">
        <v>44561</v>
      </c>
      <c r="F473" s="13">
        <v>46022</v>
      </c>
      <c r="G473" s="12">
        <f>_xlfn.MAXIFS(fiche_version[index_version],fiche_version[code],fiche_bonification[[#This Row],[code_fiche]])</f>
        <v>14.1</v>
      </c>
      <c r="H473" s="13">
        <f>_xlfn.MINIFS(fiche_version[date_debut],fiche_version[code],fiche_bonification[[#This Row],[code_fiche]])</f>
        <v>42005</v>
      </c>
      <c r="I473" s="13" t="str" cm="1">
        <f t="array" ref="I473">INDEX(fiche_version[date_fin],MATCH(1,(fiche_version[index_version]=fiche_bonification[[#This Row],[fiche_version]]) * (fiche_version[code]=fiche_bonification[[#This Row],[code_fiche]]),0),1)</f>
        <v/>
      </c>
      <c r="J473" s="12">
        <f>_xlfn.MAXIFS(bonification_version[index_version],bonification_version[code],fiche_bonification[[#This Row],[code_bonification]])</f>
        <v>39.1</v>
      </c>
      <c r="K473" s="13">
        <f>_xlfn.MINIFS(bonification_version[date_debut],bonification_version[code],fiche_bonification[[#This Row],[code_bonification]])</f>
        <v>42005</v>
      </c>
      <c r="L473" s="12" t="str" cm="1">
        <f t="array" ref="L47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74" spans="1:12" x14ac:dyDescent="0.3">
      <c r="A474" s="12" t="s">
        <v>258</v>
      </c>
      <c r="B474" s="12" t="s">
        <v>577</v>
      </c>
      <c r="C474" s="13">
        <f t="shared" si="7"/>
        <v>42005</v>
      </c>
      <c r="D474" s="13" t="str">
        <f>IF(AND(fiche_bonification[[#This Row],[fiche_date_fin]]="",fiche_bonification[[#This Row],[bonification_date_fin]]=""),"",MIN(I474,L474))</f>
        <v/>
      </c>
      <c r="E474" s="13">
        <v>44561</v>
      </c>
      <c r="F474" s="13">
        <v>46022</v>
      </c>
      <c r="G474" s="12">
        <f>_xlfn.MAXIFS(fiche_version[index_version],fiche_version[code],fiche_bonification[[#This Row],[code_fiche]])</f>
        <v>35.4</v>
      </c>
      <c r="H474" s="13">
        <f>_xlfn.MINIFS(fiche_version[date_debut],fiche_version[code],fiche_bonification[[#This Row],[code_fiche]])</f>
        <v>42005</v>
      </c>
      <c r="I474" s="13" t="str" cm="1">
        <f t="array" ref="I474">INDEX(fiche_version[date_fin],MATCH(1,(fiche_version[index_version]=fiche_bonification[[#This Row],[fiche_version]]) * (fiche_version[code]=fiche_bonification[[#This Row],[code_fiche]]),0),1)</f>
        <v/>
      </c>
      <c r="J474" s="12">
        <f>_xlfn.MAXIFS(bonification_version[index_version],bonification_version[code],fiche_bonification[[#This Row],[code_bonification]])</f>
        <v>39.1</v>
      </c>
      <c r="K474" s="13">
        <f>_xlfn.MINIFS(bonification_version[date_debut],bonification_version[code],fiche_bonification[[#This Row],[code_bonification]])</f>
        <v>42005</v>
      </c>
      <c r="L474" s="12" t="str" cm="1">
        <f t="array" ref="L47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75" spans="1:12" x14ac:dyDescent="0.3">
      <c r="A475" s="12" t="s">
        <v>259</v>
      </c>
      <c r="B475" s="12" t="s">
        <v>577</v>
      </c>
      <c r="C475" s="13">
        <f t="shared" si="7"/>
        <v>42005</v>
      </c>
      <c r="D475" s="13" t="str">
        <f>IF(AND(fiche_bonification[[#This Row],[fiche_date_fin]]="",fiche_bonification[[#This Row],[bonification_date_fin]]=""),"",MIN(I475,L475))</f>
        <v/>
      </c>
      <c r="E475" s="13">
        <v>44561</v>
      </c>
      <c r="F475" s="13">
        <v>46022</v>
      </c>
      <c r="G475" s="12">
        <f>_xlfn.MAXIFS(fiche_version[index_version],fiche_version[code],fiche_bonification[[#This Row],[code_fiche]])</f>
        <v>14.1</v>
      </c>
      <c r="H475" s="13">
        <f>_xlfn.MINIFS(fiche_version[date_debut],fiche_version[code],fiche_bonification[[#This Row],[code_fiche]])</f>
        <v>42005</v>
      </c>
      <c r="I475" s="13" t="str" cm="1">
        <f t="array" ref="I475">INDEX(fiche_version[date_fin],MATCH(1,(fiche_version[index_version]=fiche_bonification[[#This Row],[fiche_version]]) * (fiche_version[code]=fiche_bonification[[#This Row],[code_fiche]]),0),1)</f>
        <v/>
      </c>
      <c r="J475" s="12">
        <f>_xlfn.MAXIFS(bonification_version[index_version],bonification_version[code],fiche_bonification[[#This Row],[code_bonification]])</f>
        <v>39.1</v>
      </c>
      <c r="K475" s="13">
        <f>_xlfn.MINIFS(bonification_version[date_debut],bonification_version[code],fiche_bonification[[#This Row],[code_bonification]])</f>
        <v>42005</v>
      </c>
      <c r="L475" s="12" t="str" cm="1">
        <f t="array" ref="L47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76" spans="1:12" x14ac:dyDescent="0.3">
      <c r="A476" s="12" t="s">
        <v>260</v>
      </c>
      <c r="B476" s="12" t="s">
        <v>577</v>
      </c>
      <c r="C476" s="13">
        <f t="shared" si="7"/>
        <v>42005</v>
      </c>
      <c r="D476" s="13" t="str">
        <f>IF(AND(fiche_bonification[[#This Row],[fiche_date_fin]]="",fiche_bonification[[#This Row],[bonification_date_fin]]=""),"",MIN(I476,L476))</f>
        <v/>
      </c>
      <c r="E476" s="13">
        <v>44561</v>
      </c>
      <c r="F476" s="13">
        <v>46022</v>
      </c>
      <c r="G476" s="12">
        <f>_xlfn.MAXIFS(fiche_version[index_version],fiche_version[code],fiche_bonification[[#This Row],[code_fiche]])</f>
        <v>14.1</v>
      </c>
      <c r="H476" s="13">
        <f>_xlfn.MINIFS(fiche_version[date_debut],fiche_version[code],fiche_bonification[[#This Row],[code_fiche]])</f>
        <v>42005</v>
      </c>
      <c r="I476" s="13" t="str" cm="1">
        <f t="array" ref="I476">INDEX(fiche_version[date_fin],MATCH(1,(fiche_version[index_version]=fiche_bonification[[#This Row],[fiche_version]]) * (fiche_version[code]=fiche_bonification[[#This Row],[code_fiche]]),0),1)</f>
        <v/>
      </c>
      <c r="J476" s="12">
        <f>_xlfn.MAXIFS(bonification_version[index_version],bonification_version[code],fiche_bonification[[#This Row],[code_bonification]])</f>
        <v>39.1</v>
      </c>
      <c r="K476" s="13">
        <f>_xlfn.MINIFS(bonification_version[date_debut],bonification_version[code],fiche_bonification[[#This Row],[code_bonification]])</f>
        <v>42005</v>
      </c>
      <c r="L476" s="12" t="str" cm="1">
        <f t="array" ref="L47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77" spans="1:12" x14ac:dyDescent="0.3">
      <c r="A477" s="12" t="s">
        <v>262</v>
      </c>
      <c r="B477" s="12" t="s">
        <v>577</v>
      </c>
      <c r="C477" s="13">
        <f t="shared" si="7"/>
        <v>42005</v>
      </c>
      <c r="D477" s="13" t="str">
        <f>IF(AND(fiche_bonification[[#This Row],[fiche_date_fin]]="",fiche_bonification[[#This Row],[bonification_date_fin]]=""),"",MIN(I477,L477))</f>
        <v/>
      </c>
      <c r="E477" s="13">
        <v>44561</v>
      </c>
      <c r="F477" s="13">
        <v>46022</v>
      </c>
      <c r="G477" s="12">
        <f>_xlfn.MAXIFS(fiche_version[index_version],fiche_version[code],fiche_bonification[[#This Row],[code_fiche]])</f>
        <v>54.4</v>
      </c>
      <c r="H477" s="13">
        <f>_xlfn.MINIFS(fiche_version[date_debut],fiche_version[code],fiche_bonification[[#This Row],[code_fiche]])</f>
        <v>42005</v>
      </c>
      <c r="I477" s="13" t="str" cm="1">
        <f t="array" ref="I477">INDEX(fiche_version[date_fin],MATCH(1,(fiche_version[index_version]=fiche_bonification[[#This Row],[fiche_version]]) * (fiche_version[code]=fiche_bonification[[#This Row],[code_fiche]]),0),1)</f>
        <v/>
      </c>
      <c r="J477" s="12">
        <f>_xlfn.MAXIFS(bonification_version[index_version],bonification_version[code],fiche_bonification[[#This Row],[code_bonification]])</f>
        <v>39.1</v>
      </c>
      <c r="K477" s="13">
        <f>_xlfn.MINIFS(bonification_version[date_debut],bonification_version[code],fiche_bonification[[#This Row],[code_bonification]])</f>
        <v>42005</v>
      </c>
      <c r="L477" s="12" t="str" cm="1">
        <f t="array" ref="L47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78" spans="1:12" x14ac:dyDescent="0.3">
      <c r="A478" s="12" t="s">
        <v>264</v>
      </c>
      <c r="B478" s="12" t="s">
        <v>577</v>
      </c>
      <c r="C478" s="13">
        <f t="shared" si="7"/>
        <v>42005</v>
      </c>
      <c r="D478" s="13" t="str">
        <f>IF(AND(fiche_bonification[[#This Row],[fiche_date_fin]]="",fiche_bonification[[#This Row],[bonification_date_fin]]=""),"",MIN(I478,L478))</f>
        <v/>
      </c>
      <c r="E478" s="13">
        <v>44561</v>
      </c>
      <c r="F478" s="13">
        <v>46022</v>
      </c>
      <c r="G478" s="12">
        <f>_xlfn.MAXIFS(fiche_version[index_version],fiche_version[code],fiche_bonification[[#This Row],[code_fiche]])</f>
        <v>14.1</v>
      </c>
      <c r="H478" s="13">
        <f>_xlfn.MINIFS(fiche_version[date_debut],fiche_version[code],fiche_bonification[[#This Row],[code_fiche]])</f>
        <v>42005</v>
      </c>
      <c r="I478" s="13" t="str" cm="1">
        <f t="array" ref="I478">INDEX(fiche_version[date_fin],MATCH(1,(fiche_version[index_version]=fiche_bonification[[#This Row],[fiche_version]]) * (fiche_version[code]=fiche_bonification[[#This Row],[code_fiche]]),0),1)</f>
        <v/>
      </c>
      <c r="J478" s="12">
        <f>_xlfn.MAXIFS(bonification_version[index_version],bonification_version[code],fiche_bonification[[#This Row],[code_bonification]])</f>
        <v>39.1</v>
      </c>
      <c r="K478" s="13">
        <f>_xlfn.MINIFS(bonification_version[date_debut],bonification_version[code],fiche_bonification[[#This Row],[code_bonification]])</f>
        <v>42005</v>
      </c>
      <c r="L478" s="12" t="str" cm="1">
        <f t="array" ref="L47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79" spans="1:12" x14ac:dyDescent="0.3">
      <c r="A479" s="12" t="s">
        <v>266</v>
      </c>
      <c r="B479" s="12" t="s">
        <v>577</v>
      </c>
      <c r="C479" s="13">
        <f t="shared" si="7"/>
        <v>42005</v>
      </c>
      <c r="D479" s="13">
        <f>IF(AND(fiche_bonification[[#This Row],[fiche_date_fin]]="",fiche_bonification[[#This Row],[bonification_date_fin]]=""),"",MIN(I479,L479))</f>
        <v>44804</v>
      </c>
      <c r="E479" s="13">
        <v>44561</v>
      </c>
      <c r="F479" s="13">
        <v>46022</v>
      </c>
      <c r="G479" s="12">
        <f>_xlfn.MAXIFS(fiche_version[index_version],fiche_version[code],fiche_bonification[[#This Row],[code_fiche]])</f>
        <v>14.1</v>
      </c>
      <c r="H479" s="13">
        <f>_xlfn.MINIFS(fiche_version[date_debut],fiche_version[code],fiche_bonification[[#This Row],[code_fiche]])</f>
        <v>42005</v>
      </c>
      <c r="I479" s="13" cm="1">
        <f t="array" ref="I479">INDEX(fiche_version[date_fin],MATCH(1,(fiche_version[index_version]=fiche_bonification[[#This Row],[fiche_version]]) * (fiche_version[code]=fiche_bonification[[#This Row],[code_fiche]]),0),1)</f>
        <v>44804</v>
      </c>
      <c r="J479" s="12">
        <f>_xlfn.MAXIFS(bonification_version[index_version],bonification_version[code],fiche_bonification[[#This Row],[code_bonification]])</f>
        <v>39.1</v>
      </c>
      <c r="K479" s="13">
        <f>_xlfn.MINIFS(bonification_version[date_debut],bonification_version[code],fiche_bonification[[#This Row],[code_bonification]])</f>
        <v>42005</v>
      </c>
      <c r="L479" s="12" t="str" cm="1">
        <f t="array" ref="L47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80" spans="1:12" x14ac:dyDescent="0.3">
      <c r="A480" s="12" t="s">
        <v>267</v>
      </c>
      <c r="B480" s="12" t="s">
        <v>577</v>
      </c>
      <c r="C480" s="13">
        <f t="shared" si="7"/>
        <v>42005</v>
      </c>
      <c r="D480" s="13" t="str">
        <f>IF(AND(fiche_bonification[[#This Row],[fiche_date_fin]]="",fiche_bonification[[#This Row],[bonification_date_fin]]=""),"",MIN(I480,L480))</f>
        <v/>
      </c>
      <c r="E480" s="13">
        <v>44561</v>
      </c>
      <c r="F480" s="13">
        <v>46022</v>
      </c>
      <c r="G480" s="12">
        <f>_xlfn.MAXIFS(fiche_version[index_version],fiche_version[code],fiche_bonification[[#This Row],[code_fiche]])</f>
        <v>14.1</v>
      </c>
      <c r="H480" s="13">
        <f>_xlfn.MINIFS(fiche_version[date_debut],fiche_version[code],fiche_bonification[[#This Row],[code_fiche]])</f>
        <v>42005</v>
      </c>
      <c r="I480" s="13" t="str" cm="1">
        <f t="array" ref="I480">INDEX(fiche_version[date_fin],MATCH(1,(fiche_version[index_version]=fiche_bonification[[#This Row],[fiche_version]]) * (fiche_version[code]=fiche_bonification[[#This Row],[code_fiche]]),0),1)</f>
        <v/>
      </c>
      <c r="J480" s="12">
        <f>_xlfn.MAXIFS(bonification_version[index_version],bonification_version[code],fiche_bonification[[#This Row],[code_bonification]])</f>
        <v>39.1</v>
      </c>
      <c r="K480" s="13">
        <f>_xlfn.MINIFS(bonification_version[date_debut],bonification_version[code],fiche_bonification[[#This Row],[code_bonification]])</f>
        <v>42005</v>
      </c>
      <c r="L480" s="12" t="str" cm="1">
        <f t="array" ref="L48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81" spans="1:12" x14ac:dyDescent="0.3">
      <c r="A481" s="12" t="s">
        <v>268</v>
      </c>
      <c r="B481" s="12" t="s">
        <v>577</v>
      </c>
      <c r="C481" s="13">
        <f t="shared" si="7"/>
        <v>42005</v>
      </c>
      <c r="D481" s="13" t="str">
        <f>IF(AND(fiche_bonification[[#This Row],[fiche_date_fin]]="",fiche_bonification[[#This Row],[bonification_date_fin]]=""),"",MIN(I481,L481))</f>
        <v/>
      </c>
      <c r="E481" s="13">
        <v>44561</v>
      </c>
      <c r="F481" s="13">
        <v>46022</v>
      </c>
      <c r="G481" s="12">
        <f>_xlfn.MAXIFS(fiche_version[index_version],fiche_version[code],fiche_bonification[[#This Row],[code_fiche]])</f>
        <v>14.1</v>
      </c>
      <c r="H481" s="13">
        <f>_xlfn.MINIFS(fiche_version[date_debut],fiche_version[code],fiche_bonification[[#This Row],[code_fiche]])</f>
        <v>42005</v>
      </c>
      <c r="I481" s="13" t="str" cm="1">
        <f t="array" ref="I481">INDEX(fiche_version[date_fin],MATCH(1,(fiche_version[index_version]=fiche_bonification[[#This Row],[fiche_version]]) * (fiche_version[code]=fiche_bonification[[#This Row],[code_fiche]]),0),1)</f>
        <v/>
      </c>
      <c r="J481" s="12">
        <f>_xlfn.MAXIFS(bonification_version[index_version],bonification_version[code],fiche_bonification[[#This Row],[code_bonification]])</f>
        <v>39.1</v>
      </c>
      <c r="K481" s="13">
        <f>_xlfn.MINIFS(bonification_version[date_debut],bonification_version[code],fiche_bonification[[#This Row],[code_bonification]])</f>
        <v>42005</v>
      </c>
      <c r="L481" s="12" t="str" cm="1">
        <f t="array" ref="L48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82" spans="1:12" x14ac:dyDescent="0.3">
      <c r="A482" s="12" t="s">
        <v>270</v>
      </c>
      <c r="B482" s="12" t="s">
        <v>577</v>
      </c>
      <c r="C482" s="13">
        <f t="shared" si="7"/>
        <v>42005</v>
      </c>
      <c r="D482" s="13" t="str">
        <f>IF(AND(fiche_bonification[[#This Row],[fiche_date_fin]]="",fiche_bonification[[#This Row],[bonification_date_fin]]=""),"",MIN(I482,L482))</f>
        <v/>
      </c>
      <c r="E482" s="13">
        <v>44561</v>
      </c>
      <c r="F482" s="13">
        <v>46022</v>
      </c>
      <c r="G482" s="12">
        <f>_xlfn.MAXIFS(fiche_version[index_version],fiche_version[code],fiche_bonification[[#This Row],[code_fiche]])</f>
        <v>25.2</v>
      </c>
      <c r="H482" s="13">
        <f>_xlfn.MINIFS(fiche_version[date_debut],fiche_version[code],fiche_bonification[[#This Row],[code_fiche]])</f>
        <v>42005</v>
      </c>
      <c r="I482" s="13" t="str" cm="1">
        <f t="array" ref="I482">INDEX(fiche_version[date_fin],MATCH(1,(fiche_version[index_version]=fiche_bonification[[#This Row],[fiche_version]]) * (fiche_version[code]=fiche_bonification[[#This Row],[code_fiche]]),0),1)</f>
        <v/>
      </c>
      <c r="J482" s="12">
        <f>_xlfn.MAXIFS(bonification_version[index_version],bonification_version[code],fiche_bonification[[#This Row],[code_bonification]])</f>
        <v>39.1</v>
      </c>
      <c r="K482" s="13">
        <f>_xlfn.MINIFS(bonification_version[date_debut],bonification_version[code],fiche_bonification[[#This Row],[code_bonification]])</f>
        <v>42005</v>
      </c>
      <c r="L482" s="12" t="str" cm="1">
        <f t="array" ref="L48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83" spans="1:12" x14ac:dyDescent="0.3">
      <c r="A483" s="12" t="s">
        <v>272</v>
      </c>
      <c r="B483" s="12" t="s">
        <v>577</v>
      </c>
      <c r="C483" s="13">
        <f t="shared" si="7"/>
        <v>42005</v>
      </c>
      <c r="D483" s="13" t="str">
        <f>IF(AND(fiche_bonification[[#This Row],[fiche_date_fin]]="",fiche_bonification[[#This Row],[bonification_date_fin]]=""),"",MIN(I483,L483))</f>
        <v/>
      </c>
      <c r="E483" s="13">
        <v>44561</v>
      </c>
      <c r="F483" s="13">
        <v>46022</v>
      </c>
      <c r="G483" s="12">
        <f>_xlfn.MAXIFS(fiche_version[index_version],fiche_version[code],fiche_bonification[[#This Row],[code_fiche]])</f>
        <v>32.299999999999997</v>
      </c>
      <c r="H483" s="13">
        <f>_xlfn.MINIFS(fiche_version[date_debut],fiche_version[code],fiche_bonification[[#This Row],[code_fiche]])</f>
        <v>42005</v>
      </c>
      <c r="I483" s="13" t="str" cm="1">
        <f t="array" ref="I483">INDEX(fiche_version[date_fin],MATCH(1,(fiche_version[index_version]=fiche_bonification[[#This Row],[fiche_version]]) * (fiche_version[code]=fiche_bonification[[#This Row],[code_fiche]]),0),1)</f>
        <v/>
      </c>
      <c r="J483" s="12">
        <f>_xlfn.MAXIFS(bonification_version[index_version],bonification_version[code],fiche_bonification[[#This Row],[code_bonification]])</f>
        <v>39.1</v>
      </c>
      <c r="K483" s="13">
        <f>_xlfn.MINIFS(bonification_version[date_debut],bonification_version[code],fiche_bonification[[#This Row],[code_bonification]])</f>
        <v>42005</v>
      </c>
      <c r="L483" s="12" t="str" cm="1">
        <f t="array" ref="L48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84" spans="1:12" x14ac:dyDescent="0.3">
      <c r="A484" s="12" t="s">
        <v>273</v>
      </c>
      <c r="B484" s="12" t="s">
        <v>577</v>
      </c>
      <c r="C484" s="13">
        <f t="shared" si="7"/>
        <v>42373</v>
      </c>
      <c r="D484" s="13" t="str">
        <f>IF(AND(fiche_bonification[[#This Row],[fiche_date_fin]]="",fiche_bonification[[#This Row],[bonification_date_fin]]=""),"",MIN(I484,L484))</f>
        <v/>
      </c>
      <c r="E484" s="13">
        <v>44561</v>
      </c>
      <c r="F484" s="13">
        <v>46022</v>
      </c>
      <c r="G484" s="12">
        <f>_xlfn.MAXIFS(fiche_version[index_version],fiche_version[code],fiche_bonification[[#This Row],[code_fiche]])</f>
        <v>19.100000000000001</v>
      </c>
      <c r="H484" s="13">
        <f>_xlfn.MINIFS(fiche_version[date_debut],fiche_version[code],fiche_bonification[[#This Row],[code_fiche]])</f>
        <v>42373</v>
      </c>
      <c r="I484" s="13" t="str" cm="1">
        <f t="array" ref="I484">INDEX(fiche_version[date_fin],MATCH(1,(fiche_version[index_version]=fiche_bonification[[#This Row],[fiche_version]]) * (fiche_version[code]=fiche_bonification[[#This Row],[code_fiche]]),0),1)</f>
        <v/>
      </c>
      <c r="J484" s="12">
        <f>_xlfn.MAXIFS(bonification_version[index_version],bonification_version[code],fiche_bonification[[#This Row],[code_bonification]])</f>
        <v>39.1</v>
      </c>
      <c r="K484" s="13">
        <f>_xlfn.MINIFS(bonification_version[date_debut],bonification_version[code],fiche_bonification[[#This Row],[code_bonification]])</f>
        <v>42005</v>
      </c>
      <c r="L484" s="12" t="str" cm="1">
        <f t="array" ref="L48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85" spans="1:12" x14ac:dyDescent="0.3">
      <c r="A485" s="12" t="s">
        <v>274</v>
      </c>
      <c r="B485" s="12" t="s">
        <v>577</v>
      </c>
      <c r="C485" s="13">
        <f t="shared" si="7"/>
        <v>42727</v>
      </c>
      <c r="D485" s="13" t="str">
        <f>IF(AND(fiche_bonification[[#This Row],[fiche_date_fin]]="",fiche_bonification[[#This Row],[bonification_date_fin]]=""),"",MIN(I485,L485))</f>
        <v/>
      </c>
      <c r="E485" s="13">
        <v>44561</v>
      </c>
      <c r="F485" s="13">
        <v>46022</v>
      </c>
      <c r="G485" s="12">
        <f>_xlfn.MAXIFS(fiche_version[index_version],fiche_version[code],fiche_bonification[[#This Row],[code_fiche]])</f>
        <v>37.200000000000003</v>
      </c>
      <c r="H485" s="13">
        <f>_xlfn.MINIFS(fiche_version[date_debut],fiche_version[code],fiche_bonification[[#This Row],[code_fiche]])</f>
        <v>42727</v>
      </c>
      <c r="I485" s="13" t="str" cm="1">
        <f t="array" ref="I485">INDEX(fiche_version[date_fin],MATCH(1,(fiche_version[index_version]=fiche_bonification[[#This Row],[fiche_version]]) * (fiche_version[code]=fiche_bonification[[#This Row],[code_fiche]]),0),1)</f>
        <v/>
      </c>
      <c r="J485" s="12">
        <f>_xlfn.MAXIFS(bonification_version[index_version],bonification_version[code],fiche_bonification[[#This Row],[code_bonification]])</f>
        <v>39.1</v>
      </c>
      <c r="K485" s="13">
        <f>_xlfn.MINIFS(bonification_version[date_debut],bonification_version[code],fiche_bonification[[#This Row],[code_bonification]])</f>
        <v>42005</v>
      </c>
      <c r="L485" s="12" t="str" cm="1">
        <f t="array" ref="L48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86" spans="1:12" x14ac:dyDescent="0.3">
      <c r="A486" s="12" t="s">
        <v>276</v>
      </c>
      <c r="B486" s="12" t="s">
        <v>577</v>
      </c>
      <c r="C486" s="13">
        <f t="shared" si="7"/>
        <v>42956</v>
      </c>
      <c r="D486" s="13" t="str">
        <f>IF(AND(fiche_bonification[[#This Row],[fiche_date_fin]]="",fiche_bonification[[#This Row],[bonification_date_fin]]=""),"",MIN(I486,L486))</f>
        <v/>
      </c>
      <c r="E486" s="13">
        <v>44561</v>
      </c>
      <c r="F486" s="13">
        <v>46022</v>
      </c>
      <c r="G486" s="12">
        <f>_xlfn.MAXIFS(fiche_version[index_version],fiche_version[code],fiche_bonification[[#This Row],[code_fiche]])</f>
        <v>26.1</v>
      </c>
      <c r="H486" s="13">
        <f>_xlfn.MINIFS(fiche_version[date_debut],fiche_version[code],fiche_bonification[[#This Row],[code_fiche]])</f>
        <v>42956</v>
      </c>
      <c r="I486" s="13" t="str" cm="1">
        <f t="array" ref="I486">INDEX(fiche_version[date_fin],MATCH(1,(fiche_version[index_version]=fiche_bonification[[#This Row],[fiche_version]]) * (fiche_version[code]=fiche_bonification[[#This Row],[code_fiche]]),0),1)</f>
        <v/>
      </c>
      <c r="J486" s="12">
        <f>_xlfn.MAXIFS(bonification_version[index_version],bonification_version[code],fiche_bonification[[#This Row],[code_bonification]])</f>
        <v>39.1</v>
      </c>
      <c r="K486" s="13">
        <f>_xlfn.MINIFS(bonification_version[date_debut],bonification_version[code],fiche_bonification[[#This Row],[code_bonification]])</f>
        <v>42005</v>
      </c>
      <c r="L486" s="12" t="str" cm="1">
        <f t="array" ref="L48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87" spans="1:12" x14ac:dyDescent="0.3">
      <c r="A487" s="12" t="s">
        <v>277</v>
      </c>
      <c r="B487" s="12" t="s">
        <v>577</v>
      </c>
      <c r="C487" s="13">
        <f t="shared" si="7"/>
        <v>43453</v>
      </c>
      <c r="D487" s="13" t="str">
        <f>IF(AND(fiche_bonification[[#This Row],[fiche_date_fin]]="",fiche_bonification[[#This Row],[bonification_date_fin]]=""),"",MIN(I487,L487))</f>
        <v/>
      </c>
      <c r="E487" s="13">
        <v>44561</v>
      </c>
      <c r="F487" s="13">
        <v>46022</v>
      </c>
      <c r="G487" s="12">
        <f>_xlfn.MAXIFS(fiche_version[index_version],fiche_version[code],fiche_bonification[[#This Row],[code_fiche]])</f>
        <v>28.1</v>
      </c>
      <c r="H487" s="13">
        <f>_xlfn.MINIFS(fiche_version[date_debut],fiche_version[code],fiche_bonification[[#This Row],[code_fiche]])</f>
        <v>43453</v>
      </c>
      <c r="I487" s="13" t="str" cm="1">
        <f t="array" ref="I487">INDEX(fiche_version[date_fin],MATCH(1,(fiche_version[index_version]=fiche_bonification[[#This Row],[fiche_version]]) * (fiche_version[code]=fiche_bonification[[#This Row],[code_fiche]]),0),1)</f>
        <v/>
      </c>
      <c r="J487" s="12">
        <f>_xlfn.MAXIFS(bonification_version[index_version],bonification_version[code],fiche_bonification[[#This Row],[code_bonification]])</f>
        <v>39.1</v>
      </c>
      <c r="K487" s="13">
        <f>_xlfn.MINIFS(bonification_version[date_debut],bonification_version[code],fiche_bonification[[#This Row],[code_bonification]])</f>
        <v>42005</v>
      </c>
      <c r="L487" s="12" t="str" cm="1">
        <f t="array" ref="L48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88" spans="1:12" x14ac:dyDescent="0.3">
      <c r="A488" s="12" t="s">
        <v>278</v>
      </c>
      <c r="B488" s="12" t="s">
        <v>577</v>
      </c>
      <c r="C488" s="13">
        <f t="shared" si="7"/>
        <v>43453</v>
      </c>
      <c r="D488" s="13" t="str">
        <f>IF(AND(fiche_bonification[[#This Row],[fiche_date_fin]]="",fiche_bonification[[#This Row],[bonification_date_fin]]=""),"",MIN(I488,L488))</f>
        <v/>
      </c>
      <c r="E488" s="13">
        <v>44561</v>
      </c>
      <c r="F488" s="13">
        <v>46022</v>
      </c>
      <c r="G488" s="12">
        <f>_xlfn.MAXIFS(fiche_version[index_version],fiche_version[code],fiche_bonification[[#This Row],[code_fiche]])</f>
        <v>35.200000000000003</v>
      </c>
      <c r="H488" s="13">
        <f>_xlfn.MINIFS(fiche_version[date_debut],fiche_version[code],fiche_bonification[[#This Row],[code_fiche]])</f>
        <v>43453</v>
      </c>
      <c r="I488" s="13" t="str" cm="1">
        <f t="array" ref="I488">INDEX(fiche_version[date_fin],MATCH(1,(fiche_version[index_version]=fiche_bonification[[#This Row],[fiche_version]]) * (fiche_version[code]=fiche_bonification[[#This Row],[code_fiche]]),0),1)</f>
        <v/>
      </c>
      <c r="J488" s="12">
        <f>_xlfn.MAXIFS(bonification_version[index_version],bonification_version[code],fiche_bonification[[#This Row],[code_bonification]])</f>
        <v>39.1</v>
      </c>
      <c r="K488" s="13">
        <f>_xlfn.MINIFS(bonification_version[date_debut],bonification_version[code],fiche_bonification[[#This Row],[code_bonification]])</f>
        <v>42005</v>
      </c>
      <c r="L488" s="12" t="str" cm="1">
        <f t="array" ref="L48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89" spans="1:12" x14ac:dyDescent="0.3">
      <c r="A489" s="12" t="s">
        <v>279</v>
      </c>
      <c r="B489" s="12" t="s">
        <v>577</v>
      </c>
      <c r="C489" s="13">
        <f t="shared" si="7"/>
        <v>43709</v>
      </c>
      <c r="D489" s="13" t="str">
        <f>IF(AND(fiche_bonification[[#This Row],[fiche_date_fin]]="",fiche_bonification[[#This Row],[bonification_date_fin]]=""),"",MIN(I489,L489))</f>
        <v/>
      </c>
      <c r="E489" s="13">
        <v>44561</v>
      </c>
      <c r="F489" s="13">
        <v>46022</v>
      </c>
      <c r="G489" s="12">
        <f>_xlfn.MAXIFS(fiche_version[index_version],fiche_version[code],fiche_bonification[[#This Row],[code_fiche]])</f>
        <v>31.1</v>
      </c>
      <c r="H489" s="13">
        <f>_xlfn.MINIFS(fiche_version[date_debut],fiche_version[code],fiche_bonification[[#This Row],[code_fiche]])</f>
        <v>43709</v>
      </c>
      <c r="I489" s="13" t="str" cm="1">
        <f t="array" ref="I489">INDEX(fiche_version[date_fin],MATCH(1,(fiche_version[index_version]=fiche_bonification[[#This Row],[fiche_version]]) * (fiche_version[code]=fiche_bonification[[#This Row],[code_fiche]]),0),1)</f>
        <v/>
      </c>
      <c r="J489" s="12">
        <f>_xlfn.MAXIFS(bonification_version[index_version],bonification_version[code],fiche_bonification[[#This Row],[code_bonification]])</f>
        <v>39.1</v>
      </c>
      <c r="K489" s="13">
        <f>_xlfn.MINIFS(bonification_version[date_debut],bonification_version[code],fiche_bonification[[#This Row],[code_bonification]])</f>
        <v>42005</v>
      </c>
      <c r="L489" s="12" t="str" cm="1">
        <f t="array" ref="L48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90" spans="1:12" x14ac:dyDescent="0.3">
      <c r="A490" s="12" t="s">
        <v>281</v>
      </c>
      <c r="B490" s="12" t="s">
        <v>577</v>
      </c>
      <c r="C490" s="13">
        <f t="shared" si="7"/>
        <v>43709</v>
      </c>
      <c r="D490" s="13" t="str">
        <f>IF(AND(fiche_bonification[[#This Row],[fiche_date_fin]]="",fiche_bonification[[#This Row],[bonification_date_fin]]=""),"",MIN(I490,L490))</f>
        <v/>
      </c>
      <c r="E490" s="13">
        <v>44561</v>
      </c>
      <c r="F490" s="13">
        <v>46022</v>
      </c>
      <c r="G490" s="12">
        <f>_xlfn.MAXIFS(fiche_version[index_version],fiche_version[code],fiche_bonification[[#This Row],[code_fiche]])</f>
        <v>31.1</v>
      </c>
      <c r="H490" s="13">
        <f>_xlfn.MINIFS(fiche_version[date_debut],fiche_version[code],fiche_bonification[[#This Row],[code_fiche]])</f>
        <v>43709</v>
      </c>
      <c r="I490" s="13" t="str" cm="1">
        <f t="array" ref="I490">INDEX(fiche_version[date_fin],MATCH(1,(fiche_version[index_version]=fiche_bonification[[#This Row],[fiche_version]]) * (fiche_version[code]=fiche_bonification[[#This Row],[code_fiche]]),0),1)</f>
        <v/>
      </c>
      <c r="J490" s="12">
        <f>_xlfn.MAXIFS(bonification_version[index_version],bonification_version[code],fiche_bonification[[#This Row],[code_bonification]])</f>
        <v>39.1</v>
      </c>
      <c r="K490" s="13">
        <f>_xlfn.MINIFS(bonification_version[date_debut],bonification_version[code],fiche_bonification[[#This Row],[code_bonification]])</f>
        <v>42005</v>
      </c>
      <c r="L490" s="12" t="str" cm="1">
        <f t="array" ref="L49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91" spans="1:12" x14ac:dyDescent="0.3">
      <c r="A491" s="12" t="s">
        <v>282</v>
      </c>
      <c r="B491" s="12" t="s">
        <v>577</v>
      </c>
      <c r="C491" s="13">
        <f t="shared" si="7"/>
        <v>42005</v>
      </c>
      <c r="D491" s="13" t="str">
        <f>IF(AND(fiche_bonification[[#This Row],[fiche_date_fin]]="",fiche_bonification[[#This Row],[bonification_date_fin]]=""),"",MIN(I491,L491))</f>
        <v/>
      </c>
      <c r="E491" s="13">
        <v>44561</v>
      </c>
      <c r="F491" s="13">
        <v>46022</v>
      </c>
      <c r="G491" s="12">
        <f>_xlfn.MAXIFS(fiche_version[index_version],fiche_version[code],fiche_bonification[[#This Row],[code_fiche]])</f>
        <v>16.100000000000001</v>
      </c>
      <c r="H491" s="13">
        <f>_xlfn.MINIFS(fiche_version[date_debut],fiche_version[code],fiche_bonification[[#This Row],[code_fiche]])</f>
        <v>42005</v>
      </c>
      <c r="I491" s="13" t="str" cm="1">
        <f t="array" ref="I491">INDEX(fiche_version[date_fin],MATCH(1,(fiche_version[index_version]=fiche_bonification[[#This Row],[fiche_version]]) * (fiche_version[code]=fiche_bonification[[#This Row],[code_fiche]]),0),1)</f>
        <v/>
      </c>
      <c r="J491" s="12">
        <f>_xlfn.MAXIFS(bonification_version[index_version],bonification_version[code],fiche_bonification[[#This Row],[code_bonification]])</f>
        <v>39.1</v>
      </c>
      <c r="K491" s="13">
        <f>_xlfn.MINIFS(bonification_version[date_debut],bonification_version[code],fiche_bonification[[#This Row],[code_bonification]])</f>
        <v>42005</v>
      </c>
      <c r="L491" s="12" t="str" cm="1">
        <f t="array" ref="L49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92" spans="1:12" x14ac:dyDescent="0.3">
      <c r="A492" s="12" t="s">
        <v>284</v>
      </c>
      <c r="B492" s="12" t="s">
        <v>577</v>
      </c>
      <c r="C492" s="13">
        <f t="shared" si="7"/>
        <v>42005</v>
      </c>
      <c r="D492" s="13" t="str">
        <f>IF(AND(fiche_bonification[[#This Row],[fiche_date_fin]]="",fiche_bonification[[#This Row],[bonification_date_fin]]=""),"",MIN(I492,L492))</f>
        <v/>
      </c>
      <c r="E492" s="13">
        <v>44561</v>
      </c>
      <c r="F492" s="13">
        <v>46022</v>
      </c>
      <c r="G492" s="12">
        <f>_xlfn.MAXIFS(fiche_version[index_version],fiche_version[code],fiche_bonification[[#This Row],[code_fiche]])</f>
        <v>36.299999999999997</v>
      </c>
      <c r="H492" s="13">
        <f>_xlfn.MINIFS(fiche_version[date_debut],fiche_version[code],fiche_bonification[[#This Row],[code_fiche]])</f>
        <v>42005</v>
      </c>
      <c r="I492" s="13" t="str" cm="1">
        <f t="array" ref="I492">INDEX(fiche_version[date_fin],MATCH(1,(fiche_version[index_version]=fiche_bonification[[#This Row],[fiche_version]]) * (fiche_version[code]=fiche_bonification[[#This Row],[code_fiche]]),0),1)</f>
        <v/>
      </c>
      <c r="J492" s="12">
        <f>_xlfn.MAXIFS(bonification_version[index_version],bonification_version[code],fiche_bonification[[#This Row],[code_bonification]])</f>
        <v>39.1</v>
      </c>
      <c r="K492" s="13">
        <f>_xlfn.MINIFS(bonification_version[date_debut],bonification_version[code],fiche_bonification[[#This Row],[code_bonification]])</f>
        <v>42005</v>
      </c>
      <c r="L492" s="12" t="str" cm="1">
        <f t="array" ref="L49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93" spans="1:12" x14ac:dyDescent="0.3">
      <c r="A493" s="12" t="s">
        <v>286</v>
      </c>
      <c r="B493" s="12" t="s">
        <v>577</v>
      </c>
      <c r="C493" s="13">
        <f t="shared" si="7"/>
        <v>42005</v>
      </c>
      <c r="D493" s="13" t="str">
        <f>IF(AND(fiche_bonification[[#This Row],[fiche_date_fin]]="",fiche_bonification[[#This Row],[bonification_date_fin]]=""),"",MIN(I493,L493))</f>
        <v/>
      </c>
      <c r="E493" s="13">
        <v>44561</v>
      </c>
      <c r="F493" s="13">
        <v>46022</v>
      </c>
      <c r="G493" s="12">
        <f>_xlfn.MAXIFS(fiche_version[index_version],fiche_version[code],fiche_bonification[[#This Row],[code_fiche]])</f>
        <v>36.299999999999997</v>
      </c>
      <c r="H493" s="13">
        <f>_xlfn.MINIFS(fiche_version[date_debut],fiche_version[code],fiche_bonification[[#This Row],[code_fiche]])</f>
        <v>42005</v>
      </c>
      <c r="I493" s="13" t="str" cm="1">
        <f t="array" ref="I493">INDEX(fiche_version[date_fin],MATCH(1,(fiche_version[index_version]=fiche_bonification[[#This Row],[fiche_version]]) * (fiche_version[code]=fiche_bonification[[#This Row],[code_fiche]]),0),1)</f>
        <v/>
      </c>
      <c r="J493" s="12">
        <f>_xlfn.MAXIFS(bonification_version[index_version],bonification_version[code],fiche_bonification[[#This Row],[code_bonification]])</f>
        <v>39.1</v>
      </c>
      <c r="K493" s="13">
        <f>_xlfn.MINIFS(bonification_version[date_debut],bonification_version[code],fiche_bonification[[#This Row],[code_bonification]])</f>
        <v>42005</v>
      </c>
      <c r="L493" s="12" t="str" cm="1">
        <f t="array" ref="L49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94" spans="1:12" x14ac:dyDescent="0.3">
      <c r="A494" s="12" t="s">
        <v>287</v>
      </c>
      <c r="B494" s="12" t="s">
        <v>577</v>
      </c>
      <c r="C494" s="13">
        <f t="shared" si="7"/>
        <v>42727</v>
      </c>
      <c r="D494" s="13" t="str">
        <f>IF(AND(fiche_bonification[[#This Row],[fiche_date_fin]]="",fiche_bonification[[#This Row],[bonification_date_fin]]=""),"",MIN(I494,L494))</f>
        <v/>
      </c>
      <c r="E494" s="13">
        <v>44561</v>
      </c>
      <c r="F494" s="13">
        <v>46022</v>
      </c>
      <c r="G494" s="12">
        <f>_xlfn.MAXIFS(fiche_version[index_version],fiche_version[code],fiche_bonification[[#This Row],[code_fiche]])</f>
        <v>36.299999999999997</v>
      </c>
      <c r="H494" s="13">
        <f>_xlfn.MINIFS(fiche_version[date_debut],fiche_version[code],fiche_bonification[[#This Row],[code_fiche]])</f>
        <v>42727</v>
      </c>
      <c r="I494" s="13" t="str" cm="1">
        <f t="array" ref="I494">INDEX(fiche_version[date_fin],MATCH(1,(fiche_version[index_version]=fiche_bonification[[#This Row],[fiche_version]]) * (fiche_version[code]=fiche_bonification[[#This Row],[code_fiche]]),0),1)</f>
        <v/>
      </c>
      <c r="J494" s="12">
        <f>_xlfn.MAXIFS(bonification_version[index_version],bonification_version[code],fiche_bonification[[#This Row],[code_bonification]])</f>
        <v>39.1</v>
      </c>
      <c r="K494" s="13">
        <f>_xlfn.MINIFS(bonification_version[date_debut],bonification_version[code],fiche_bonification[[#This Row],[code_bonification]])</f>
        <v>42005</v>
      </c>
      <c r="L494" s="12" t="str" cm="1">
        <f t="array" ref="L49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95" spans="1:12" x14ac:dyDescent="0.3">
      <c r="A495" s="12" t="s">
        <v>288</v>
      </c>
      <c r="B495" s="12" t="s">
        <v>577</v>
      </c>
      <c r="C495" s="13">
        <f t="shared" si="7"/>
        <v>42005</v>
      </c>
      <c r="D495" s="13" t="str">
        <f>IF(AND(fiche_bonification[[#This Row],[fiche_date_fin]]="",fiche_bonification[[#This Row],[bonification_date_fin]]=""),"",MIN(I495,L495))</f>
        <v/>
      </c>
      <c r="E495" s="13">
        <v>44561</v>
      </c>
      <c r="F495" s="13">
        <v>46022</v>
      </c>
      <c r="G495" s="12">
        <f>_xlfn.MAXIFS(fiche_version[index_version],fiche_version[code],fiche_bonification[[#This Row],[code_fiche]])</f>
        <v>60.4</v>
      </c>
      <c r="H495" s="13">
        <f>_xlfn.MINIFS(fiche_version[date_debut],fiche_version[code],fiche_bonification[[#This Row],[code_fiche]])</f>
        <v>42005</v>
      </c>
      <c r="I495" s="13" t="str" cm="1">
        <f t="array" ref="I495">INDEX(fiche_version[date_fin],MATCH(1,(fiche_version[index_version]=fiche_bonification[[#This Row],[fiche_version]]) * (fiche_version[code]=fiche_bonification[[#This Row],[code_fiche]]),0),1)</f>
        <v/>
      </c>
      <c r="J495" s="12">
        <f>_xlfn.MAXIFS(bonification_version[index_version],bonification_version[code],fiche_bonification[[#This Row],[code_bonification]])</f>
        <v>39.1</v>
      </c>
      <c r="K495" s="13">
        <f>_xlfn.MINIFS(bonification_version[date_debut],bonification_version[code],fiche_bonification[[#This Row],[code_bonification]])</f>
        <v>42005</v>
      </c>
      <c r="L495" s="12" t="str" cm="1">
        <f t="array" ref="L49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96" spans="1:12" x14ac:dyDescent="0.3">
      <c r="A496" s="12" t="s">
        <v>289</v>
      </c>
      <c r="B496" s="12" t="s">
        <v>577</v>
      </c>
      <c r="C496" s="13">
        <f t="shared" si="7"/>
        <v>42727</v>
      </c>
      <c r="D496" s="13" t="str">
        <f>IF(AND(fiche_bonification[[#This Row],[fiche_date_fin]]="",fiche_bonification[[#This Row],[bonification_date_fin]]=""),"",MIN(I496,L496))</f>
        <v/>
      </c>
      <c r="E496" s="13">
        <v>44561</v>
      </c>
      <c r="F496" s="13">
        <v>46022</v>
      </c>
      <c r="G496" s="12">
        <f>_xlfn.MAXIFS(fiche_version[index_version],fiche_version[code],fiche_bonification[[#This Row],[code_fiche]])</f>
        <v>60.4</v>
      </c>
      <c r="H496" s="13">
        <f>_xlfn.MINIFS(fiche_version[date_debut],fiche_version[code],fiche_bonification[[#This Row],[code_fiche]])</f>
        <v>42727</v>
      </c>
      <c r="I496" s="13" t="str" cm="1">
        <f t="array" ref="I496">INDEX(fiche_version[date_fin],MATCH(1,(fiche_version[index_version]=fiche_bonification[[#This Row],[fiche_version]]) * (fiche_version[code]=fiche_bonification[[#This Row],[code_fiche]]),0),1)</f>
        <v/>
      </c>
      <c r="J496" s="12">
        <f>_xlfn.MAXIFS(bonification_version[index_version],bonification_version[code],fiche_bonification[[#This Row],[code_bonification]])</f>
        <v>39.1</v>
      </c>
      <c r="K496" s="13">
        <f>_xlfn.MINIFS(bonification_version[date_debut],bonification_version[code],fiche_bonification[[#This Row],[code_bonification]])</f>
        <v>42005</v>
      </c>
      <c r="L496" s="12" t="str" cm="1">
        <f t="array" ref="L49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97" spans="1:12" x14ac:dyDescent="0.3">
      <c r="A497" s="12" t="s">
        <v>290</v>
      </c>
      <c r="B497" s="12" t="s">
        <v>577</v>
      </c>
      <c r="C497" s="13">
        <f t="shared" si="7"/>
        <v>43922</v>
      </c>
      <c r="D497" s="13">
        <f>IF(AND(fiche_bonification[[#This Row],[fiche_date_fin]]="",fiche_bonification[[#This Row],[bonification_date_fin]]=""),"",MIN(I497,L497))</f>
        <v>47026</v>
      </c>
      <c r="E497" s="13">
        <v>44561</v>
      </c>
      <c r="F497" s="13">
        <v>46022</v>
      </c>
      <c r="G497" s="12">
        <f>_xlfn.MAXIFS(fiche_version[index_version],fiche_version[code],fiche_bonification[[#This Row],[code_fiche]])</f>
        <v>53.4</v>
      </c>
      <c r="H497" s="13">
        <f>_xlfn.MINIFS(fiche_version[date_debut],fiche_version[code],fiche_bonification[[#This Row],[code_fiche]])</f>
        <v>43922</v>
      </c>
      <c r="I497" s="13" cm="1">
        <f t="array" ref="I497">INDEX(fiche_version[date_fin],MATCH(1,(fiche_version[index_version]=fiche_bonification[[#This Row],[fiche_version]]) * (fiche_version[code]=fiche_bonification[[#This Row],[code_fiche]]),0),1)</f>
        <v>47026</v>
      </c>
      <c r="J497" s="12">
        <f>_xlfn.MAXIFS(bonification_version[index_version],bonification_version[code],fiche_bonification[[#This Row],[code_bonification]])</f>
        <v>39.1</v>
      </c>
      <c r="K497" s="13">
        <f>_xlfn.MINIFS(bonification_version[date_debut],bonification_version[code],fiche_bonification[[#This Row],[code_bonification]])</f>
        <v>42005</v>
      </c>
      <c r="L497" s="12" t="str" cm="1">
        <f t="array" ref="L49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98" spans="1:12" x14ac:dyDescent="0.3">
      <c r="A498" s="12" t="s">
        <v>291</v>
      </c>
      <c r="B498" s="12" t="s">
        <v>577</v>
      </c>
      <c r="C498" s="13">
        <f t="shared" si="7"/>
        <v>42005</v>
      </c>
      <c r="D498" s="13">
        <f>IF(AND(fiche_bonification[[#This Row],[fiche_date_fin]]="",fiche_bonification[[#This Row],[bonification_date_fin]]=""),"",MIN(I498,L498))</f>
        <v>44651</v>
      </c>
      <c r="E498" s="13">
        <v>44561</v>
      </c>
      <c r="F498" s="13">
        <v>46022</v>
      </c>
      <c r="G498" s="12">
        <f>_xlfn.MAXIFS(fiche_version[index_version],fiche_version[code],fiche_bonification[[#This Row],[code_fiche]])</f>
        <v>14.1</v>
      </c>
      <c r="H498" s="13">
        <f>_xlfn.MINIFS(fiche_version[date_debut],fiche_version[code],fiche_bonification[[#This Row],[code_fiche]])</f>
        <v>42005</v>
      </c>
      <c r="I498" s="13" cm="1">
        <f t="array" ref="I498">INDEX(fiche_version[date_fin],MATCH(1,(fiche_version[index_version]=fiche_bonification[[#This Row],[fiche_version]]) * (fiche_version[code]=fiche_bonification[[#This Row],[code_fiche]]),0),1)</f>
        <v>44651</v>
      </c>
      <c r="J498" s="12">
        <f>_xlfn.MAXIFS(bonification_version[index_version],bonification_version[code],fiche_bonification[[#This Row],[code_bonification]])</f>
        <v>39.1</v>
      </c>
      <c r="K498" s="13">
        <f>_xlfn.MINIFS(bonification_version[date_debut],bonification_version[code],fiche_bonification[[#This Row],[code_bonification]])</f>
        <v>42005</v>
      </c>
      <c r="L498" s="12" t="str" cm="1">
        <f t="array" ref="L49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499" spans="1:12" x14ac:dyDescent="0.3">
      <c r="A499" s="12" t="s">
        <v>292</v>
      </c>
      <c r="B499" s="12" t="s">
        <v>577</v>
      </c>
      <c r="C499" s="13">
        <f t="shared" si="7"/>
        <v>42005</v>
      </c>
      <c r="D499" s="13">
        <f>IF(AND(fiche_bonification[[#This Row],[fiche_date_fin]]="",fiche_bonification[[#This Row],[bonification_date_fin]]=""),"",MIN(I499,L499))</f>
        <v>44651</v>
      </c>
      <c r="E499" s="13">
        <v>44561</v>
      </c>
      <c r="F499" s="13">
        <v>46022</v>
      </c>
      <c r="G499" s="12">
        <f>_xlfn.MAXIFS(fiche_version[index_version],fiche_version[code],fiche_bonification[[#This Row],[code_fiche]])</f>
        <v>14.1</v>
      </c>
      <c r="H499" s="13">
        <f>_xlfn.MINIFS(fiche_version[date_debut],fiche_version[code],fiche_bonification[[#This Row],[code_fiche]])</f>
        <v>42005</v>
      </c>
      <c r="I499" s="13" cm="1">
        <f t="array" ref="I499">INDEX(fiche_version[date_fin],MATCH(1,(fiche_version[index_version]=fiche_bonification[[#This Row],[fiche_version]]) * (fiche_version[code]=fiche_bonification[[#This Row],[code_fiche]]),0),1)</f>
        <v>44651</v>
      </c>
      <c r="J499" s="12">
        <f>_xlfn.MAXIFS(bonification_version[index_version],bonification_version[code],fiche_bonification[[#This Row],[code_bonification]])</f>
        <v>39.1</v>
      </c>
      <c r="K499" s="13">
        <f>_xlfn.MINIFS(bonification_version[date_debut],bonification_version[code],fiche_bonification[[#This Row],[code_bonification]])</f>
        <v>42005</v>
      </c>
      <c r="L499" s="12" t="str" cm="1">
        <f t="array" ref="L49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00" spans="1:12" x14ac:dyDescent="0.3">
      <c r="A500" s="12" t="s">
        <v>293</v>
      </c>
      <c r="B500" s="12" t="s">
        <v>577</v>
      </c>
      <c r="C500" s="13">
        <f t="shared" si="7"/>
        <v>42005</v>
      </c>
      <c r="D500" s="13" t="str">
        <f>IF(AND(fiche_bonification[[#This Row],[fiche_date_fin]]="",fiche_bonification[[#This Row],[bonification_date_fin]]=""),"",MIN(I500,L500))</f>
        <v/>
      </c>
      <c r="E500" s="13">
        <v>44561</v>
      </c>
      <c r="F500" s="13">
        <v>46022</v>
      </c>
      <c r="G500" s="12">
        <f>_xlfn.MAXIFS(fiche_version[index_version],fiche_version[code],fiche_bonification[[#This Row],[code_fiche]])</f>
        <v>14.1</v>
      </c>
      <c r="H500" s="13">
        <f>_xlfn.MINIFS(fiche_version[date_debut],fiche_version[code],fiche_bonification[[#This Row],[code_fiche]])</f>
        <v>42005</v>
      </c>
      <c r="I500" s="13" t="str" cm="1">
        <f t="array" ref="I500">INDEX(fiche_version[date_fin],MATCH(1,(fiche_version[index_version]=fiche_bonification[[#This Row],[fiche_version]]) * (fiche_version[code]=fiche_bonification[[#This Row],[code_fiche]]),0),1)</f>
        <v/>
      </c>
      <c r="J500" s="12">
        <f>_xlfn.MAXIFS(bonification_version[index_version],bonification_version[code],fiche_bonification[[#This Row],[code_bonification]])</f>
        <v>39.1</v>
      </c>
      <c r="K500" s="13">
        <f>_xlfn.MINIFS(bonification_version[date_debut],bonification_version[code],fiche_bonification[[#This Row],[code_bonification]])</f>
        <v>42005</v>
      </c>
      <c r="L500" s="12" t="str" cm="1">
        <f t="array" ref="L50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01" spans="1:12" x14ac:dyDescent="0.3">
      <c r="A501" s="12" t="s">
        <v>295</v>
      </c>
      <c r="B501" s="12" t="s">
        <v>577</v>
      </c>
      <c r="C501" s="13">
        <f t="shared" si="7"/>
        <v>42005</v>
      </c>
      <c r="D501" s="13" t="str">
        <f>IF(AND(fiche_bonification[[#This Row],[fiche_date_fin]]="",fiche_bonification[[#This Row],[bonification_date_fin]]=""),"",MIN(I501,L501))</f>
        <v/>
      </c>
      <c r="E501" s="13">
        <v>44561</v>
      </c>
      <c r="F501" s="13">
        <v>46022</v>
      </c>
      <c r="G501" s="12">
        <f>_xlfn.MAXIFS(fiche_version[index_version],fiche_version[code],fiche_bonification[[#This Row],[code_fiche]])</f>
        <v>14.1</v>
      </c>
      <c r="H501" s="13">
        <f>_xlfn.MINIFS(fiche_version[date_debut],fiche_version[code],fiche_bonification[[#This Row],[code_fiche]])</f>
        <v>42005</v>
      </c>
      <c r="I501" s="13" t="str" cm="1">
        <f t="array" ref="I501">INDEX(fiche_version[date_fin],MATCH(1,(fiche_version[index_version]=fiche_bonification[[#This Row],[fiche_version]]) * (fiche_version[code]=fiche_bonification[[#This Row],[code_fiche]]),0),1)</f>
        <v/>
      </c>
      <c r="J501" s="12">
        <f>_xlfn.MAXIFS(bonification_version[index_version],bonification_version[code],fiche_bonification[[#This Row],[code_bonification]])</f>
        <v>39.1</v>
      </c>
      <c r="K501" s="13">
        <f>_xlfn.MINIFS(bonification_version[date_debut],bonification_version[code],fiche_bonification[[#This Row],[code_bonification]])</f>
        <v>42005</v>
      </c>
      <c r="L501" s="12" t="str" cm="1">
        <f t="array" ref="L50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02" spans="1:12" x14ac:dyDescent="0.3">
      <c r="A502" s="12" t="s">
        <v>296</v>
      </c>
      <c r="B502" s="12" t="s">
        <v>577</v>
      </c>
      <c r="C502" s="13">
        <f t="shared" si="7"/>
        <v>42005</v>
      </c>
      <c r="D502" s="13">
        <f>IF(AND(fiche_bonification[[#This Row],[fiche_date_fin]]="",fiche_bonification[[#This Row],[bonification_date_fin]]=""),"",MIN(I502,L502))</f>
        <v>44651</v>
      </c>
      <c r="E502" s="13">
        <v>44561</v>
      </c>
      <c r="F502" s="13">
        <v>46022</v>
      </c>
      <c r="G502" s="12">
        <f>_xlfn.MAXIFS(fiche_version[index_version],fiche_version[code],fiche_bonification[[#This Row],[code_fiche]])</f>
        <v>14.1</v>
      </c>
      <c r="H502" s="13">
        <f>_xlfn.MINIFS(fiche_version[date_debut],fiche_version[code],fiche_bonification[[#This Row],[code_fiche]])</f>
        <v>42005</v>
      </c>
      <c r="I502" s="13" cm="1">
        <f t="array" ref="I502">INDEX(fiche_version[date_fin],MATCH(1,(fiche_version[index_version]=fiche_bonification[[#This Row],[fiche_version]]) * (fiche_version[code]=fiche_bonification[[#This Row],[code_fiche]]),0),1)</f>
        <v>44651</v>
      </c>
      <c r="J502" s="12">
        <f>_xlfn.MAXIFS(bonification_version[index_version],bonification_version[code],fiche_bonification[[#This Row],[code_bonification]])</f>
        <v>39.1</v>
      </c>
      <c r="K502" s="13">
        <f>_xlfn.MINIFS(bonification_version[date_debut],bonification_version[code],fiche_bonification[[#This Row],[code_bonification]])</f>
        <v>42005</v>
      </c>
      <c r="L502" s="12" t="str" cm="1">
        <f t="array" ref="L50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03" spans="1:12" x14ac:dyDescent="0.3">
      <c r="A503" s="12" t="s">
        <v>297</v>
      </c>
      <c r="B503" s="12" t="s">
        <v>577</v>
      </c>
      <c r="C503" s="13">
        <f t="shared" si="7"/>
        <v>42005</v>
      </c>
      <c r="D503" s="13" t="str">
        <f>IF(AND(fiche_bonification[[#This Row],[fiche_date_fin]]="",fiche_bonification[[#This Row],[bonification_date_fin]]=""),"",MIN(I503,L503))</f>
        <v/>
      </c>
      <c r="E503" s="13">
        <v>44561</v>
      </c>
      <c r="F503" s="13">
        <v>46022</v>
      </c>
      <c r="G503" s="12">
        <f>_xlfn.MAXIFS(fiche_version[index_version],fiche_version[code],fiche_bonification[[#This Row],[code_fiche]])</f>
        <v>14.1</v>
      </c>
      <c r="H503" s="13">
        <f>_xlfn.MINIFS(fiche_version[date_debut],fiche_version[code],fiche_bonification[[#This Row],[code_fiche]])</f>
        <v>42005</v>
      </c>
      <c r="I503" s="13" t="str" cm="1">
        <f t="array" ref="I503">INDEX(fiche_version[date_fin],MATCH(1,(fiche_version[index_version]=fiche_bonification[[#This Row],[fiche_version]]) * (fiche_version[code]=fiche_bonification[[#This Row],[code_fiche]]),0),1)</f>
        <v/>
      </c>
      <c r="J503" s="12">
        <f>_xlfn.MAXIFS(bonification_version[index_version],bonification_version[code],fiche_bonification[[#This Row],[code_bonification]])</f>
        <v>39.1</v>
      </c>
      <c r="K503" s="13">
        <f>_xlfn.MINIFS(bonification_version[date_debut],bonification_version[code],fiche_bonification[[#This Row],[code_bonification]])</f>
        <v>42005</v>
      </c>
      <c r="L503" s="12" t="str" cm="1">
        <f t="array" ref="L50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04" spans="1:12" x14ac:dyDescent="0.3">
      <c r="A504" s="12" t="s">
        <v>298</v>
      </c>
      <c r="B504" s="12" t="s">
        <v>577</v>
      </c>
      <c r="C504" s="13">
        <f t="shared" si="7"/>
        <v>42005</v>
      </c>
      <c r="D504" s="13" t="str">
        <f>IF(AND(fiche_bonification[[#This Row],[fiche_date_fin]]="",fiche_bonification[[#This Row],[bonification_date_fin]]=""),"",MIN(I504,L504))</f>
        <v/>
      </c>
      <c r="E504" s="13">
        <v>44561</v>
      </c>
      <c r="F504" s="13">
        <v>46022</v>
      </c>
      <c r="G504" s="12">
        <f>_xlfn.MAXIFS(fiche_version[index_version],fiche_version[code],fiche_bonification[[#This Row],[code_fiche]])</f>
        <v>14.1</v>
      </c>
      <c r="H504" s="13">
        <f>_xlfn.MINIFS(fiche_version[date_debut],fiche_version[code],fiche_bonification[[#This Row],[code_fiche]])</f>
        <v>42005</v>
      </c>
      <c r="I504" s="13" t="str" cm="1">
        <f t="array" ref="I504">INDEX(fiche_version[date_fin],MATCH(1,(fiche_version[index_version]=fiche_bonification[[#This Row],[fiche_version]]) * (fiche_version[code]=fiche_bonification[[#This Row],[code_fiche]]),0),1)</f>
        <v/>
      </c>
      <c r="J504" s="12">
        <f>_xlfn.MAXIFS(bonification_version[index_version],bonification_version[code],fiche_bonification[[#This Row],[code_bonification]])</f>
        <v>39.1</v>
      </c>
      <c r="K504" s="13">
        <f>_xlfn.MINIFS(bonification_version[date_debut],bonification_version[code],fiche_bonification[[#This Row],[code_bonification]])</f>
        <v>42005</v>
      </c>
      <c r="L504" s="12" t="str" cm="1">
        <f t="array" ref="L50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05" spans="1:12" x14ac:dyDescent="0.3">
      <c r="A505" s="12" t="s">
        <v>299</v>
      </c>
      <c r="B505" s="12" t="s">
        <v>577</v>
      </c>
      <c r="C505" s="13">
        <f t="shared" si="7"/>
        <v>42005</v>
      </c>
      <c r="D505" s="13" t="str">
        <f>IF(AND(fiche_bonification[[#This Row],[fiche_date_fin]]="",fiche_bonification[[#This Row],[bonification_date_fin]]=""),"",MIN(I505,L505))</f>
        <v/>
      </c>
      <c r="E505" s="13">
        <v>44561</v>
      </c>
      <c r="F505" s="13">
        <v>46022</v>
      </c>
      <c r="G505" s="12">
        <f>_xlfn.MAXIFS(fiche_version[index_version],fiche_version[code],fiche_bonification[[#This Row],[code_fiche]])</f>
        <v>14.1</v>
      </c>
      <c r="H505" s="13">
        <f>_xlfn.MINIFS(fiche_version[date_debut],fiche_version[code],fiche_bonification[[#This Row],[code_fiche]])</f>
        <v>42005</v>
      </c>
      <c r="I505" s="13" t="str" cm="1">
        <f t="array" ref="I505">INDEX(fiche_version[date_fin],MATCH(1,(fiche_version[index_version]=fiche_bonification[[#This Row],[fiche_version]]) * (fiche_version[code]=fiche_bonification[[#This Row],[code_fiche]]),0),1)</f>
        <v/>
      </c>
      <c r="J505" s="12">
        <f>_xlfn.MAXIFS(bonification_version[index_version],bonification_version[code],fiche_bonification[[#This Row],[code_bonification]])</f>
        <v>39.1</v>
      </c>
      <c r="K505" s="13">
        <f>_xlfn.MINIFS(bonification_version[date_debut],bonification_version[code],fiche_bonification[[#This Row],[code_bonification]])</f>
        <v>42005</v>
      </c>
      <c r="L505" s="12" t="str" cm="1">
        <f t="array" ref="L50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06" spans="1:12" x14ac:dyDescent="0.3">
      <c r="A506" s="12" t="s">
        <v>300</v>
      </c>
      <c r="B506" s="12" t="s">
        <v>577</v>
      </c>
      <c r="C506" s="13">
        <f t="shared" si="7"/>
        <v>42005</v>
      </c>
      <c r="D506" s="13" t="str">
        <f>IF(AND(fiche_bonification[[#This Row],[fiche_date_fin]]="",fiche_bonification[[#This Row],[bonification_date_fin]]=""),"",MIN(I506,L506))</f>
        <v/>
      </c>
      <c r="E506" s="13">
        <v>44561</v>
      </c>
      <c r="F506" s="13">
        <v>46022</v>
      </c>
      <c r="G506" s="12">
        <f>_xlfn.MAXIFS(fiche_version[index_version],fiche_version[code],fiche_bonification[[#This Row],[code_fiche]])</f>
        <v>14.1</v>
      </c>
      <c r="H506" s="13">
        <f>_xlfn.MINIFS(fiche_version[date_debut],fiche_version[code],fiche_bonification[[#This Row],[code_fiche]])</f>
        <v>42005</v>
      </c>
      <c r="I506" s="13" t="str" cm="1">
        <f t="array" ref="I506">INDEX(fiche_version[date_fin],MATCH(1,(fiche_version[index_version]=fiche_bonification[[#This Row],[fiche_version]]) * (fiche_version[code]=fiche_bonification[[#This Row],[code_fiche]]),0),1)</f>
        <v/>
      </c>
      <c r="J506" s="12">
        <f>_xlfn.MAXIFS(bonification_version[index_version],bonification_version[code],fiche_bonification[[#This Row],[code_bonification]])</f>
        <v>39.1</v>
      </c>
      <c r="K506" s="13">
        <f>_xlfn.MINIFS(bonification_version[date_debut],bonification_version[code],fiche_bonification[[#This Row],[code_bonification]])</f>
        <v>42005</v>
      </c>
      <c r="L506" s="12" t="str" cm="1">
        <f t="array" ref="L50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07" spans="1:12" x14ac:dyDescent="0.3">
      <c r="A507" s="12" t="s">
        <v>301</v>
      </c>
      <c r="B507" s="12" t="s">
        <v>577</v>
      </c>
      <c r="C507" s="13">
        <f t="shared" si="7"/>
        <v>42005</v>
      </c>
      <c r="D507" s="13" t="str">
        <f>IF(AND(fiche_bonification[[#This Row],[fiche_date_fin]]="",fiche_bonification[[#This Row],[bonification_date_fin]]=""),"",MIN(I507,L507))</f>
        <v/>
      </c>
      <c r="E507" s="13">
        <v>44561</v>
      </c>
      <c r="F507" s="13">
        <v>46022</v>
      </c>
      <c r="G507" s="12">
        <f>_xlfn.MAXIFS(fiche_version[index_version],fiche_version[code],fiche_bonification[[#This Row],[code_fiche]])</f>
        <v>17.100000000000001</v>
      </c>
      <c r="H507" s="13">
        <f>_xlfn.MINIFS(fiche_version[date_debut],fiche_version[code],fiche_bonification[[#This Row],[code_fiche]])</f>
        <v>42005</v>
      </c>
      <c r="I507" s="13" t="str" cm="1">
        <f t="array" ref="I507">INDEX(fiche_version[date_fin],MATCH(1,(fiche_version[index_version]=fiche_bonification[[#This Row],[fiche_version]]) * (fiche_version[code]=fiche_bonification[[#This Row],[code_fiche]]),0),1)</f>
        <v/>
      </c>
      <c r="J507" s="12">
        <f>_xlfn.MAXIFS(bonification_version[index_version],bonification_version[code],fiche_bonification[[#This Row],[code_bonification]])</f>
        <v>39.1</v>
      </c>
      <c r="K507" s="13">
        <f>_xlfn.MINIFS(bonification_version[date_debut],bonification_version[code],fiche_bonification[[#This Row],[code_bonification]])</f>
        <v>42005</v>
      </c>
      <c r="L507" s="12" t="str" cm="1">
        <f t="array" ref="L50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08" spans="1:12" x14ac:dyDescent="0.3">
      <c r="A508" s="12" t="s">
        <v>303</v>
      </c>
      <c r="B508" s="12" t="s">
        <v>577</v>
      </c>
      <c r="C508" s="13">
        <f t="shared" si="7"/>
        <v>42005</v>
      </c>
      <c r="D508" s="13" t="str">
        <f>IF(AND(fiche_bonification[[#This Row],[fiche_date_fin]]="",fiche_bonification[[#This Row],[bonification_date_fin]]=""),"",MIN(I508,L508))</f>
        <v/>
      </c>
      <c r="E508" s="13">
        <v>44561</v>
      </c>
      <c r="F508" s="13">
        <v>46022</v>
      </c>
      <c r="G508" s="12">
        <f>_xlfn.MAXIFS(fiche_version[index_version],fiche_version[code],fiche_bonification[[#This Row],[code_fiche]])</f>
        <v>37.6</v>
      </c>
      <c r="H508" s="13">
        <f>_xlfn.MINIFS(fiche_version[date_debut],fiche_version[code],fiche_bonification[[#This Row],[code_fiche]])</f>
        <v>42005</v>
      </c>
      <c r="I508" s="13" t="str" cm="1">
        <f t="array" ref="I508">INDEX(fiche_version[date_fin],MATCH(1,(fiche_version[index_version]=fiche_bonification[[#This Row],[fiche_version]]) * (fiche_version[code]=fiche_bonification[[#This Row],[code_fiche]]),0),1)</f>
        <v/>
      </c>
      <c r="J508" s="12">
        <f>_xlfn.MAXIFS(bonification_version[index_version],bonification_version[code],fiche_bonification[[#This Row],[code_bonification]])</f>
        <v>39.1</v>
      </c>
      <c r="K508" s="13">
        <f>_xlfn.MINIFS(bonification_version[date_debut],bonification_version[code],fiche_bonification[[#This Row],[code_bonification]])</f>
        <v>42005</v>
      </c>
      <c r="L508" s="12" t="str" cm="1">
        <f t="array" ref="L50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09" spans="1:12" x14ac:dyDescent="0.3">
      <c r="A509" s="12" t="s">
        <v>305</v>
      </c>
      <c r="B509" s="12" t="s">
        <v>577</v>
      </c>
      <c r="C509" s="13">
        <f t="shared" si="7"/>
        <v>42005</v>
      </c>
      <c r="D509" s="13" t="str">
        <f>IF(AND(fiche_bonification[[#This Row],[fiche_date_fin]]="",fiche_bonification[[#This Row],[bonification_date_fin]]=""),"",MIN(I509,L509))</f>
        <v/>
      </c>
      <c r="E509" s="13">
        <v>44561</v>
      </c>
      <c r="F509" s="13">
        <v>46022</v>
      </c>
      <c r="G509" s="12">
        <f>_xlfn.MAXIFS(fiche_version[index_version],fiche_version[code],fiche_bonification[[#This Row],[code_fiche]])</f>
        <v>17.100000000000001</v>
      </c>
      <c r="H509" s="13">
        <f>_xlfn.MINIFS(fiche_version[date_debut],fiche_version[code],fiche_bonification[[#This Row],[code_fiche]])</f>
        <v>42005</v>
      </c>
      <c r="I509" s="13" t="str" cm="1">
        <f t="array" ref="I509">INDEX(fiche_version[date_fin],MATCH(1,(fiche_version[index_version]=fiche_bonification[[#This Row],[fiche_version]]) * (fiche_version[code]=fiche_bonification[[#This Row],[code_fiche]]),0),1)</f>
        <v/>
      </c>
      <c r="J509" s="12">
        <f>_xlfn.MAXIFS(bonification_version[index_version],bonification_version[code],fiche_bonification[[#This Row],[code_bonification]])</f>
        <v>39.1</v>
      </c>
      <c r="K509" s="13">
        <f>_xlfn.MINIFS(bonification_version[date_debut],bonification_version[code],fiche_bonification[[#This Row],[code_bonification]])</f>
        <v>42005</v>
      </c>
      <c r="L509" s="12" t="str" cm="1">
        <f t="array" ref="L50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10" spans="1:12" x14ac:dyDescent="0.3">
      <c r="A510" s="12" t="s">
        <v>307</v>
      </c>
      <c r="B510" s="12" t="s">
        <v>577</v>
      </c>
      <c r="C510" s="13">
        <f t="shared" si="7"/>
        <v>42005</v>
      </c>
      <c r="D510" s="13" t="str">
        <f>IF(AND(fiche_bonification[[#This Row],[fiche_date_fin]]="",fiche_bonification[[#This Row],[bonification_date_fin]]=""),"",MIN(I510,L510))</f>
        <v/>
      </c>
      <c r="E510" s="13">
        <v>44561</v>
      </c>
      <c r="F510" s="13">
        <v>46022</v>
      </c>
      <c r="G510" s="12">
        <f>_xlfn.MAXIFS(fiche_version[index_version],fiche_version[code],fiche_bonification[[#This Row],[code_fiche]])</f>
        <v>19.100000000000001</v>
      </c>
      <c r="H510" s="13">
        <f>_xlfn.MINIFS(fiche_version[date_debut],fiche_version[code],fiche_bonification[[#This Row],[code_fiche]])</f>
        <v>42005</v>
      </c>
      <c r="I510" s="13" t="str" cm="1">
        <f t="array" ref="I510">INDEX(fiche_version[date_fin],MATCH(1,(fiche_version[index_version]=fiche_bonification[[#This Row],[fiche_version]]) * (fiche_version[code]=fiche_bonification[[#This Row],[code_fiche]]),0),1)</f>
        <v/>
      </c>
      <c r="J510" s="12">
        <f>_xlfn.MAXIFS(bonification_version[index_version],bonification_version[code],fiche_bonification[[#This Row],[code_bonification]])</f>
        <v>39.1</v>
      </c>
      <c r="K510" s="13">
        <f>_xlfn.MINIFS(bonification_version[date_debut],bonification_version[code],fiche_bonification[[#This Row],[code_bonification]])</f>
        <v>42005</v>
      </c>
      <c r="L510" s="12" t="str" cm="1">
        <f t="array" ref="L51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11" spans="1:12" x14ac:dyDescent="0.3">
      <c r="A511" s="12" t="s">
        <v>308</v>
      </c>
      <c r="B511" s="12" t="s">
        <v>577</v>
      </c>
      <c r="C511" s="13">
        <f t="shared" si="7"/>
        <v>42727</v>
      </c>
      <c r="D511" s="13" t="str">
        <f>IF(AND(fiche_bonification[[#This Row],[fiche_date_fin]]="",fiche_bonification[[#This Row],[bonification_date_fin]]=""),"",MIN(I511,L511))</f>
        <v/>
      </c>
      <c r="E511" s="13">
        <v>44561</v>
      </c>
      <c r="F511" s="13">
        <v>46022</v>
      </c>
      <c r="G511" s="12">
        <f>_xlfn.MAXIFS(fiche_version[index_version],fiche_version[code],fiche_bonification[[#This Row],[code_fiche]])</f>
        <v>24.1</v>
      </c>
      <c r="H511" s="13">
        <f>_xlfn.MINIFS(fiche_version[date_debut],fiche_version[code],fiche_bonification[[#This Row],[code_fiche]])</f>
        <v>42727</v>
      </c>
      <c r="I511" s="13" t="str" cm="1">
        <f t="array" ref="I511">INDEX(fiche_version[date_fin],MATCH(1,(fiche_version[index_version]=fiche_bonification[[#This Row],[fiche_version]]) * (fiche_version[code]=fiche_bonification[[#This Row],[code_fiche]]),0),1)</f>
        <v/>
      </c>
      <c r="J511" s="12">
        <f>_xlfn.MAXIFS(bonification_version[index_version],bonification_version[code],fiche_bonification[[#This Row],[code_bonification]])</f>
        <v>39.1</v>
      </c>
      <c r="K511" s="13">
        <f>_xlfn.MINIFS(bonification_version[date_debut],bonification_version[code],fiche_bonification[[#This Row],[code_bonification]])</f>
        <v>42005</v>
      </c>
      <c r="L511" s="12" t="str" cm="1">
        <f t="array" ref="L51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12" spans="1:12" x14ac:dyDescent="0.3">
      <c r="A512" s="12" t="s">
        <v>309</v>
      </c>
      <c r="B512" s="12" t="s">
        <v>577</v>
      </c>
      <c r="C512" s="13">
        <f t="shared" si="7"/>
        <v>42005</v>
      </c>
      <c r="D512" s="13" t="str">
        <f>IF(AND(fiche_bonification[[#This Row],[fiche_date_fin]]="",fiche_bonification[[#This Row],[bonification_date_fin]]=""),"",MIN(I512,L512))</f>
        <v/>
      </c>
      <c r="E512" s="13">
        <v>44561</v>
      </c>
      <c r="F512" s="13">
        <v>46022</v>
      </c>
      <c r="G512" s="12">
        <f>_xlfn.MAXIFS(fiche_version[index_version],fiche_version[code],fiche_bonification[[#This Row],[code_fiche]])</f>
        <v>14.1</v>
      </c>
      <c r="H512" s="13">
        <f>_xlfn.MINIFS(fiche_version[date_debut],fiche_version[code],fiche_bonification[[#This Row],[code_fiche]])</f>
        <v>42005</v>
      </c>
      <c r="I512" s="13" t="str" cm="1">
        <f t="array" ref="I512">INDEX(fiche_version[date_fin],MATCH(1,(fiche_version[index_version]=fiche_bonification[[#This Row],[fiche_version]]) * (fiche_version[code]=fiche_bonification[[#This Row],[code_fiche]]),0),1)</f>
        <v/>
      </c>
      <c r="J512" s="12">
        <f>_xlfn.MAXIFS(bonification_version[index_version],bonification_version[code],fiche_bonification[[#This Row],[code_bonification]])</f>
        <v>39.1</v>
      </c>
      <c r="K512" s="13">
        <f>_xlfn.MINIFS(bonification_version[date_debut],bonification_version[code],fiche_bonification[[#This Row],[code_bonification]])</f>
        <v>42005</v>
      </c>
      <c r="L512" s="12" t="str" cm="1">
        <f t="array" ref="L51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13" spans="1:12" x14ac:dyDescent="0.3">
      <c r="A513" s="12" t="s">
        <v>310</v>
      </c>
      <c r="B513" s="12" t="s">
        <v>577</v>
      </c>
      <c r="C513" s="13">
        <f t="shared" si="7"/>
        <v>42005</v>
      </c>
      <c r="D513" s="13" t="str">
        <f>IF(AND(fiche_bonification[[#This Row],[fiche_date_fin]]="",fiche_bonification[[#This Row],[bonification_date_fin]]=""),"",MIN(I513,L513))</f>
        <v/>
      </c>
      <c r="E513" s="13">
        <v>44561</v>
      </c>
      <c r="F513" s="13">
        <v>46022</v>
      </c>
      <c r="G513" s="12">
        <f>_xlfn.MAXIFS(fiche_version[index_version],fiche_version[code],fiche_bonification[[#This Row],[code_fiche]])</f>
        <v>16.100000000000001</v>
      </c>
      <c r="H513" s="13">
        <f>_xlfn.MINIFS(fiche_version[date_debut],fiche_version[code],fiche_bonification[[#This Row],[code_fiche]])</f>
        <v>42005</v>
      </c>
      <c r="I513" s="13" t="str" cm="1">
        <f t="array" ref="I513">INDEX(fiche_version[date_fin],MATCH(1,(fiche_version[index_version]=fiche_bonification[[#This Row],[fiche_version]]) * (fiche_version[code]=fiche_bonification[[#This Row],[code_fiche]]),0),1)</f>
        <v/>
      </c>
      <c r="J513" s="12">
        <f>_xlfn.MAXIFS(bonification_version[index_version],bonification_version[code],fiche_bonification[[#This Row],[code_bonification]])</f>
        <v>39.1</v>
      </c>
      <c r="K513" s="13">
        <f>_xlfn.MINIFS(bonification_version[date_debut],bonification_version[code],fiche_bonification[[#This Row],[code_bonification]])</f>
        <v>42005</v>
      </c>
      <c r="L513" s="12" t="str" cm="1">
        <f t="array" ref="L51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14" spans="1:12" x14ac:dyDescent="0.3">
      <c r="A514" s="12" t="s">
        <v>312</v>
      </c>
      <c r="B514" s="12" t="s">
        <v>577</v>
      </c>
      <c r="C514" s="13">
        <f t="shared" si="7"/>
        <v>42005</v>
      </c>
      <c r="D514" s="13" t="str">
        <f>IF(AND(fiche_bonification[[#This Row],[fiche_date_fin]]="",fiche_bonification[[#This Row],[bonification_date_fin]]=""),"",MIN(I514,L514))</f>
        <v/>
      </c>
      <c r="E514" s="13">
        <v>44561</v>
      </c>
      <c r="F514" s="13">
        <v>46022</v>
      </c>
      <c r="G514" s="12">
        <f>_xlfn.MAXIFS(fiche_version[index_version],fiche_version[code],fiche_bonification[[#This Row],[code_fiche]])</f>
        <v>14.1</v>
      </c>
      <c r="H514" s="13">
        <f>_xlfn.MINIFS(fiche_version[date_debut],fiche_version[code],fiche_bonification[[#This Row],[code_fiche]])</f>
        <v>42005</v>
      </c>
      <c r="I514" s="13" t="str" cm="1">
        <f t="array" ref="I514">INDEX(fiche_version[date_fin],MATCH(1,(fiche_version[index_version]=fiche_bonification[[#This Row],[fiche_version]]) * (fiche_version[code]=fiche_bonification[[#This Row],[code_fiche]]),0),1)</f>
        <v/>
      </c>
      <c r="J514" s="12">
        <f>_xlfn.MAXIFS(bonification_version[index_version],bonification_version[code],fiche_bonification[[#This Row],[code_bonification]])</f>
        <v>39.1</v>
      </c>
      <c r="K514" s="13">
        <f>_xlfn.MINIFS(bonification_version[date_debut],bonification_version[code],fiche_bonification[[#This Row],[code_bonification]])</f>
        <v>42005</v>
      </c>
      <c r="L514" s="12" t="str" cm="1">
        <f t="array" ref="L51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15" spans="1:12" x14ac:dyDescent="0.3">
      <c r="A515" s="12" t="s">
        <v>313</v>
      </c>
      <c r="B515" s="12" t="s">
        <v>577</v>
      </c>
      <c r="C515" s="13">
        <f t="shared" ref="C515:C578" si="8">MAX(H515,K515)</f>
        <v>42005</v>
      </c>
      <c r="D515" s="13" t="str">
        <f>IF(AND(fiche_bonification[[#This Row],[fiche_date_fin]]="",fiche_bonification[[#This Row],[bonification_date_fin]]=""),"",MIN(I515,L515))</f>
        <v/>
      </c>
      <c r="E515" s="13">
        <v>44561</v>
      </c>
      <c r="F515" s="13">
        <v>46022</v>
      </c>
      <c r="G515" s="12">
        <f>_xlfn.MAXIFS(fiche_version[index_version],fiche_version[code],fiche_bonification[[#This Row],[code_fiche]])</f>
        <v>16.100000000000001</v>
      </c>
      <c r="H515" s="13">
        <f>_xlfn.MINIFS(fiche_version[date_debut],fiche_version[code],fiche_bonification[[#This Row],[code_fiche]])</f>
        <v>42005</v>
      </c>
      <c r="I515" s="13" t="str" cm="1">
        <f t="array" ref="I515">INDEX(fiche_version[date_fin],MATCH(1,(fiche_version[index_version]=fiche_bonification[[#This Row],[fiche_version]]) * (fiche_version[code]=fiche_bonification[[#This Row],[code_fiche]]),0),1)</f>
        <v/>
      </c>
      <c r="J515" s="12">
        <f>_xlfn.MAXIFS(bonification_version[index_version],bonification_version[code],fiche_bonification[[#This Row],[code_bonification]])</f>
        <v>39.1</v>
      </c>
      <c r="K515" s="13">
        <f>_xlfn.MINIFS(bonification_version[date_debut],bonification_version[code],fiche_bonification[[#This Row],[code_bonification]])</f>
        <v>42005</v>
      </c>
      <c r="L515" s="12" t="str" cm="1">
        <f t="array" ref="L51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16" spans="1:12" x14ac:dyDescent="0.3">
      <c r="A516" s="12" t="s">
        <v>314</v>
      </c>
      <c r="B516" s="12" t="s">
        <v>577</v>
      </c>
      <c r="C516" s="13">
        <f t="shared" si="8"/>
        <v>42005</v>
      </c>
      <c r="D516" s="13" t="str">
        <f>IF(AND(fiche_bonification[[#This Row],[fiche_date_fin]]="",fiche_bonification[[#This Row],[bonification_date_fin]]=""),"",MIN(I516,L516))</f>
        <v/>
      </c>
      <c r="E516" s="13">
        <v>44561</v>
      </c>
      <c r="F516" s="13">
        <v>46022</v>
      </c>
      <c r="G516" s="12">
        <f>_xlfn.MAXIFS(fiche_version[index_version],fiche_version[code],fiche_bonification[[#This Row],[code_fiche]])</f>
        <v>15.1</v>
      </c>
      <c r="H516" s="13">
        <f>_xlfn.MINIFS(fiche_version[date_debut],fiche_version[code],fiche_bonification[[#This Row],[code_fiche]])</f>
        <v>42005</v>
      </c>
      <c r="I516" s="13" t="str" cm="1">
        <f t="array" ref="I516">INDEX(fiche_version[date_fin],MATCH(1,(fiche_version[index_version]=fiche_bonification[[#This Row],[fiche_version]]) * (fiche_version[code]=fiche_bonification[[#This Row],[code_fiche]]),0),1)</f>
        <v/>
      </c>
      <c r="J516" s="12">
        <f>_xlfn.MAXIFS(bonification_version[index_version],bonification_version[code],fiche_bonification[[#This Row],[code_bonification]])</f>
        <v>39.1</v>
      </c>
      <c r="K516" s="13">
        <f>_xlfn.MINIFS(bonification_version[date_debut],bonification_version[code],fiche_bonification[[#This Row],[code_bonification]])</f>
        <v>42005</v>
      </c>
      <c r="L516" s="12" t="str" cm="1">
        <f t="array" ref="L51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17" spans="1:12" x14ac:dyDescent="0.3">
      <c r="A517" s="12" t="s">
        <v>315</v>
      </c>
      <c r="B517" s="12" t="s">
        <v>577</v>
      </c>
      <c r="C517" s="13">
        <f t="shared" si="8"/>
        <v>42005</v>
      </c>
      <c r="D517" s="13" t="str">
        <f>IF(AND(fiche_bonification[[#This Row],[fiche_date_fin]]="",fiche_bonification[[#This Row],[bonification_date_fin]]=""),"",MIN(I517,L517))</f>
        <v/>
      </c>
      <c r="E517" s="13">
        <v>44561</v>
      </c>
      <c r="F517" s="13">
        <v>46022</v>
      </c>
      <c r="G517" s="12">
        <f>_xlfn.MAXIFS(fiche_version[index_version],fiche_version[code],fiche_bonification[[#This Row],[code_fiche]])</f>
        <v>17.2</v>
      </c>
      <c r="H517" s="13">
        <f>_xlfn.MINIFS(fiche_version[date_debut],fiche_version[code],fiche_bonification[[#This Row],[code_fiche]])</f>
        <v>42005</v>
      </c>
      <c r="I517" s="13" t="str" cm="1">
        <f t="array" ref="I517">INDEX(fiche_version[date_fin],MATCH(1,(fiche_version[index_version]=fiche_bonification[[#This Row],[fiche_version]]) * (fiche_version[code]=fiche_bonification[[#This Row],[code_fiche]]),0),1)</f>
        <v/>
      </c>
      <c r="J517" s="12">
        <f>_xlfn.MAXIFS(bonification_version[index_version],bonification_version[code],fiche_bonification[[#This Row],[code_bonification]])</f>
        <v>39.1</v>
      </c>
      <c r="K517" s="13">
        <f>_xlfn.MINIFS(bonification_version[date_debut],bonification_version[code],fiche_bonification[[#This Row],[code_bonification]])</f>
        <v>42005</v>
      </c>
      <c r="L517" s="12" t="str" cm="1">
        <f t="array" ref="L51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18" spans="1:12" x14ac:dyDescent="0.3">
      <c r="A518" s="12" t="s">
        <v>316</v>
      </c>
      <c r="B518" s="12" t="s">
        <v>577</v>
      </c>
      <c r="C518" s="13">
        <f t="shared" si="8"/>
        <v>43111</v>
      </c>
      <c r="D518" s="13" t="str">
        <f>IF(AND(fiche_bonification[[#This Row],[fiche_date_fin]]="",fiche_bonification[[#This Row],[bonification_date_fin]]=""),"",MIN(I518,L518))</f>
        <v/>
      </c>
      <c r="E518" s="13">
        <v>44561</v>
      </c>
      <c r="F518" s="13">
        <v>46022</v>
      </c>
      <c r="G518" s="12">
        <f>_xlfn.MAXIFS(fiche_version[index_version],fiche_version[code],fiche_bonification[[#This Row],[code_fiche]])</f>
        <v>27.1</v>
      </c>
      <c r="H518" s="13">
        <f>_xlfn.MINIFS(fiche_version[date_debut],fiche_version[code],fiche_bonification[[#This Row],[code_fiche]])</f>
        <v>43111</v>
      </c>
      <c r="I518" s="13" t="str" cm="1">
        <f t="array" ref="I518">INDEX(fiche_version[date_fin],MATCH(1,(fiche_version[index_version]=fiche_bonification[[#This Row],[fiche_version]]) * (fiche_version[code]=fiche_bonification[[#This Row],[code_fiche]]),0),1)</f>
        <v/>
      </c>
      <c r="J518" s="12">
        <f>_xlfn.MAXIFS(bonification_version[index_version],bonification_version[code],fiche_bonification[[#This Row],[code_bonification]])</f>
        <v>39.1</v>
      </c>
      <c r="K518" s="13">
        <f>_xlfn.MINIFS(bonification_version[date_debut],bonification_version[code],fiche_bonification[[#This Row],[code_bonification]])</f>
        <v>42005</v>
      </c>
      <c r="L518" s="12" t="str" cm="1">
        <f t="array" ref="L51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19" spans="1:12" x14ac:dyDescent="0.3">
      <c r="A519" s="12" t="s">
        <v>318</v>
      </c>
      <c r="B519" s="12" t="s">
        <v>577</v>
      </c>
      <c r="C519" s="13">
        <f t="shared" si="8"/>
        <v>43453</v>
      </c>
      <c r="D519" s="13">
        <f>IF(AND(fiche_bonification[[#This Row],[fiche_date_fin]]="",fiche_bonification[[#This Row],[bonification_date_fin]]=""),"",MIN(I519,L519))</f>
        <v>46934</v>
      </c>
      <c r="E519" s="13">
        <v>44561</v>
      </c>
      <c r="F519" s="13">
        <v>46022</v>
      </c>
      <c r="G519" s="12">
        <f>_xlfn.MAXIFS(fiche_version[index_version],fiche_version[code],fiche_bonification[[#This Row],[code_fiche]])</f>
        <v>54.2</v>
      </c>
      <c r="H519" s="13">
        <f>_xlfn.MINIFS(fiche_version[date_debut],fiche_version[code],fiche_bonification[[#This Row],[code_fiche]])</f>
        <v>43453</v>
      </c>
      <c r="I519" s="13" cm="1">
        <f t="array" ref="I519">INDEX(fiche_version[date_fin],MATCH(1,(fiche_version[index_version]=fiche_bonification[[#This Row],[fiche_version]]) * (fiche_version[code]=fiche_bonification[[#This Row],[code_fiche]]),0),1)</f>
        <v>46934</v>
      </c>
      <c r="J519" s="12">
        <f>_xlfn.MAXIFS(bonification_version[index_version],bonification_version[code],fiche_bonification[[#This Row],[code_bonification]])</f>
        <v>39.1</v>
      </c>
      <c r="K519" s="13">
        <f>_xlfn.MINIFS(bonification_version[date_debut],bonification_version[code],fiche_bonification[[#This Row],[code_bonification]])</f>
        <v>42005</v>
      </c>
      <c r="L519" s="12" t="str" cm="1">
        <f t="array" ref="L51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20" spans="1:12" x14ac:dyDescent="0.3">
      <c r="A520" s="12" t="s">
        <v>856</v>
      </c>
      <c r="B520" s="12" t="s">
        <v>577</v>
      </c>
      <c r="C520" s="13">
        <f t="shared" si="8"/>
        <v>43861</v>
      </c>
      <c r="D520" s="13" t="str">
        <f>IF(AND(fiche_bonification[[#This Row],[fiche_date_fin]]="",fiche_bonification[[#This Row],[bonification_date_fin]]=""),"",MIN(I520,L520))</f>
        <v/>
      </c>
      <c r="E520" s="13">
        <v>44561</v>
      </c>
      <c r="F520" s="13">
        <v>46022</v>
      </c>
      <c r="G520" s="12">
        <f>_xlfn.MAXIFS(fiche_version[index_version],fiche_version[code],fiche_bonification[[#This Row],[code_fiche]])</f>
        <v>32.1</v>
      </c>
      <c r="H520" s="13">
        <f>_xlfn.MINIFS(fiche_version[date_debut],fiche_version[code],fiche_bonification[[#This Row],[code_fiche]])</f>
        <v>43861</v>
      </c>
      <c r="I520" s="13" t="str" cm="1">
        <f t="array" ref="I520">INDEX(fiche_version[date_fin],MATCH(1,(fiche_version[index_version]=fiche_bonification[[#This Row],[fiche_version]]) * (fiche_version[code]=fiche_bonification[[#This Row],[code_fiche]]),0),1)</f>
        <v/>
      </c>
      <c r="J520" s="12">
        <f>_xlfn.MAXIFS(bonification_version[index_version],bonification_version[code],fiche_bonification[[#This Row],[code_bonification]])</f>
        <v>39.1</v>
      </c>
      <c r="K520" s="13">
        <f>_xlfn.MINIFS(bonification_version[date_debut],bonification_version[code],fiche_bonification[[#This Row],[code_bonification]])</f>
        <v>42005</v>
      </c>
      <c r="L520" s="12" t="str" cm="1">
        <f t="array" ref="L52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21" spans="1:12" x14ac:dyDescent="0.3">
      <c r="A521" s="12" t="s">
        <v>320</v>
      </c>
      <c r="B521" s="12" t="s">
        <v>577</v>
      </c>
      <c r="C521" s="13">
        <f t="shared" si="8"/>
        <v>43861</v>
      </c>
      <c r="D521" s="13" t="str">
        <f>IF(AND(fiche_bonification[[#This Row],[fiche_date_fin]]="",fiche_bonification[[#This Row],[bonification_date_fin]]=""),"",MIN(I521,L521))</f>
        <v/>
      </c>
      <c r="E521" s="13">
        <v>44561</v>
      </c>
      <c r="F521" s="13">
        <v>46022</v>
      </c>
      <c r="G521" s="12">
        <f>_xlfn.MAXIFS(fiche_version[index_version],fiche_version[code],fiche_bonification[[#This Row],[code_fiche]])</f>
        <v>38.200000000000003</v>
      </c>
      <c r="H521" s="13">
        <f>_xlfn.MINIFS(fiche_version[date_debut],fiche_version[code],fiche_bonification[[#This Row],[code_fiche]])</f>
        <v>43861</v>
      </c>
      <c r="I521" s="13" t="str" cm="1">
        <f t="array" ref="I521">INDEX(fiche_version[date_fin],MATCH(1,(fiche_version[index_version]=fiche_bonification[[#This Row],[fiche_version]]) * (fiche_version[code]=fiche_bonification[[#This Row],[code_fiche]]),0),1)</f>
        <v/>
      </c>
      <c r="J521" s="12">
        <f>_xlfn.MAXIFS(bonification_version[index_version],bonification_version[code],fiche_bonification[[#This Row],[code_bonification]])</f>
        <v>39.1</v>
      </c>
      <c r="K521" s="13">
        <f>_xlfn.MINIFS(bonification_version[date_debut],bonification_version[code],fiche_bonification[[#This Row],[code_bonification]])</f>
        <v>42005</v>
      </c>
      <c r="L521" s="12" t="str" cm="1">
        <f t="array" ref="L52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22" spans="1:12" x14ac:dyDescent="0.3">
      <c r="A522" s="12" t="s">
        <v>321</v>
      </c>
      <c r="B522" s="12" t="s">
        <v>577</v>
      </c>
      <c r="C522" s="13">
        <f t="shared" si="8"/>
        <v>44046</v>
      </c>
      <c r="D522" s="13" t="str">
        <f>IF(AND(fiche_bonification[[#This Row],[fiche_date_fin]]="",fiche_bonification[[#This Row],[bonification_date_fin]]=""),"",MIN(I522,L522))</f>
        <v/>
      </c>
      <c r="E522" s="13">
        <v>44561</v>
      </c>
      <c r="F522" s="13">
        <v>46022</v>
      </c>
      <c r="G522" s="12">
        <f>_xlfn.MAXIFS(fiche_version[index_version],fiche_version[code],fiche_bonification[[#This Row],[code_fiche]])</f>
        <v>35.1</v>
      </c>
      <c r="H522" s="13">
        <f>_xlfn.MINIFS(fiche_version[date_debut],fiche_version[code],fiche_bonification[[#This Row],[code_fiche]])</f>
        <v>44046</v>
      </c>
      <c r="I522" s="13" t="str" cm="1">
        <f t="array" ref="I522">INDEX(fiche_version[date_fin],MATCH(1,(fiche_version[index_version]=fiche_bonification[[#This Row],[fiche_version]]) * (fiche_version[code]=fiche_bonification[[#This Row],[code_fiche]]),0),1)</f>
        <v/>
      </c>
      <c r="J522" s="12">
        <f>_xlfn.MAXIFS(bonification_version[index_version],bonification_version[code],fiche_bonification[[#This Row],[code_bonification]])</f>
        <v>39.1</v>
      </c>
      <c r="K522" s="13">
        <f>_xlfn.MINIFS(bonification_version[date_debut],bonification_version[code],fiche_bonification[[#This Row],[code_bonification]])</f>
        <v>42005</v>
      </c>
      <c r="L522" s="12" t="str" cm="1">
        <f t="array" ref="L52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23" spans="1:12" x14ac:dyDescent="0.3">
      <c r="A523" s="12" t="s">
        <v>323</v>
      </c>
      <c r="B523" s="12" t="s">
        <v>577</v>
      </c>
      <c r="C523" s="13">
        <f t="shared" si="8"/>
        <v>44408</v>
      </c>
      <c r="D523" s="13" t="str">
        <f>IF(AND(fiche_bonification[[#This Row],[fiche_date_fin]]="",fiche_bonification[[#This Row],[bonification_date_fin]]=""),"",MIN(I523,L523))</f>
        <v/>
      </c>
      <c r="E523" s="13">
        <v>44561</v>
      </c>
      <c r="F523" s="13">
        <v>46022</v>
      </c>
      <c r="G523" s="12">
        <f>_xlfn.MAXIFS(fiche_version[index_version],fiche_version[code],fiche_bonification[[#This Row],[code_fiche]])</f>
        <v>40.200000000000003</v>
      </c>
      <c r="H523" s="13">
        <f>_xlfn.MINIFS(fiche_version[date_debut],fiche_version[code],fiche_bonification[[#This Row],[code_fiche]])</f>
        <v>44408</v>
      </c>
      <c r="I523" s="13" t="str" cm="1">
        <f t="array" ref="I523">INDEX(fiche_version[date_fin],MATCH(1,(fiche_version[index_version]=fiche_bonification[[#This Row],[fiche_version]]) * (fiche_version[code]=fiche_bonification[[#This Row],[code_fiche]]),0),1)</f>
        <v/>
      </c>
      <c r="J523" s="12">
        <f>_xlfn.MAXIFS(bonification_version[index_version],bonification_version[code],fiche_bonification[[#This Row],[code_bonification]])</f>
        <v>39.1</v>
      </c>
      <c r="K523" s="13">
        <f>_xlfn.MINIFS(bonification_version[date_debut],bonification_version[code],fiche_bonification[[#This Row],[code_bonification]])</f>
        <v>42005</v>
      </c>
      <c r="L523" s="12" t="str" cm="1">
        <f t="array" ref="L52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24" spans="1:12" x14ac:dyDescent="0.3">
      <c r="A524" s="12" t="s">
        <v>324</v>
      </c>
      <c r="B524" s="12" t="s">
        <v>577</v>
      </c>
      <c r="C524" s="13">
        <f t="shared" si="8"/>
        <v>44615</v>
      </c>
      <c r="D524" s="13" t="str">
        <f>IF(AND(fiche_bonification[[#This Row],[fiche_date_fin]]="",fiche_bonification[[#This Row],[bonification_date_fin]]=""),"",MIN(I524,L524))</f>
        <v/>
      </c>
      <c r="E524" s="13">
        <v>44561</v>
      </c>
      <c r="F524" s="13">
        <v>46022</v>
      </c>
      <c r="G524" s="12">
        <f>_xlfn.MAXIFS(fiche_version[index_version],fiche_version[code],fiche_bonification[[#This Row],[code_fiche]])</f>
        <v>43.1</v>
      </c>
      <c r="H524" s="13">
        <f>_xlfn.MINIFS(fiche_version[date_debut],fiche_version[code],fiche_bonification[[#This Row],[code_fiche]])</f>
        <v>44615</v>
      </c>
      <c r="I524" s="13" t="str" cm="1">
        <f t="array" ref="I524">INDEX(fiche_version[date_fin],MATCH(1,(fiche_version[index_version]=fiche_bonification[[#This Row],[fiche_version]]) * (fiche_version[code]=fiche_bonification[[#This Row],[code_fiche]]),0),1)</f>
        <v/>
      </c>
      <c r="J524" s="12">
        <f>_xlfn.MAXIFS(bonification_version[index_version],bonification_version[code],fiche_bonification[[#This Row],[code_bonification]])</f>
        <v>39.1</v>
      </c>
      <c r="K524" s="13">
        <f>_xlfn.MINIFS(bonification_version[date_debut],bonification_version[code],fiche_bonification[[#This Row],[code_bonification]])</f>
        <v>42005</v>
      </c>
      <c r="L524" s="12" t="str" cm="1">
        <f t="array" ref="L52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25" spans="1:12" x14ac:dyDescent="0.3">
      <c r="A525" s="12" t="s">
        <v>681</v>
      </c>
      <c r="B525" s="12" t="s">
        <v>577</v>
      </c>
      <c r="C525" s="13">
        <f t="shared" si="8"/>
        <v>45199</v>
      </c>
      <c r="D525" s="13">
        <f>IF(AND(fiche_bonification[[#This Row],[fiche_date_fin]]="",fiche_bonification[[#This Row],[bonification_date_fin]]=""),"",MIN(I525,L525))</f>
        <v>46934</v>
      </c>
      <c r="E525" s="13">
        <v>44561</v>
      </c>
      <c r="F525" s="13">
        <v>46022</v>
      </c>
      <c r="G525" s="12">
        <f>_xlfn.MAXIFS(fiche_version[index_version],fiche_version[code],fiche_bonification[[#This Row],[code_fiche]])</f>
        <v>54.1</v>
      </c>
      <c r="H525" s="13">
        <f>_xlfn.MINIFS(fiche_version[date_debut],fiche_version[code],fiche_bonification[[#This Row],[code_fiche]])</f>
        <v>45199</v>
      </c>
      <c r="I525" s="13" cm="1">
        <f t="array" ref="I525">INDEX(fiche_version[date_fin],MATCH(1,(fiche_version[index_version]=fiche_bonification[[#This Row],[fiche_version]]) * (fiche_version[code]=fiche_bonification[[#This Row],[code_fiche]]),0),1)</f>
        <v>46934</v>
      </c>
      <c r="J525" s="12">
        <f>_xlfn.MAXIFS(bonification_version[index_version],bonification_version[code],fiche_bonification[[#This Row],[code_bonification]])</f>
        <v>39.1</v>
      </c>
      <c r="K525" s="13">
        <f>_xlfn.MINIFS(bonification_version[date_debut],bonification_version[code],fiche_bonification[[#This Row],[code_bonification]])</f>
        <v>42005</v>
      </c>
      <c r="L525" s="12" t="str" cm="1">
        <f t="array" ref="L52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26" spans="1:12" x14ac:dyDescent="0.3">
      <c r="A526" s="12" t="s">
        <v>713</v>
      </c>
      <c r="B526" s="12" t="s">
        <v>577</v>
      </c>
      <c r="C526" s="13">
        <f t="shared" si="8"/>
        <v>45289</v>
      </c>
      <c r="D526" s="13">
        <f>IF(AND(fiche_bonification[[#This Row],[fiche_date_fin]]="",fiche_bonification[[#This Row],[bonification_date_fin]]=""),"",MIN(I526,L526))</f>
        <v>47118</v>
      </c>
      <c r="E526" s="13">
        <v>44561</v>
      </c>
      <c r="F526" s="13">
        <v>46022</v>
      </c>
      <c r="G526" s="12">
        <f>_xlfn.MAXIFS(fiche_version[index_version],fiche_version[code],fiche_bonification[[#This Row],[code_fiche]])</f>
        <v>58.1</v>
      </c>
      <c r="H526" s="13">
        <f>_xlfn.MINIFS(fiche_version[date_debut],fiche_version[code],fiche_bonification[[#This Row],[code_fiche]])</f>
        <v>45289</v>
      </c>
      <c r="I526" s="13" cm="1">
        <f t="array" ref="I526">INDEX(fiche_version[date_fin],MATCH(1,(fiche_version[index_version]=fiche_bonification[[#This Row],[fiche_version]]) * (fiche_version[code]=fiche_bonification[[#This Row],[code_fiche]]),0),1)</f>
        <v>47118</v>
      </c>
      <c r="J526" s="12">
        <f>_xlfn.MAXIFS(bonification_version[index_version],bonification_version[code],fiche_bonification[[#This Row],[code_bonification]])</f>
        <v>39.1</v>
      </c>
      <c r="K526" s="13">
        <f>_xlfn.MINIFS(bonification_version[date_debut],bonification_version[code],fiche_bonification[[#This Row],[code_bonification]])</f>
        <v>42005</v>
      </c>
      <c r="L526" s="12" t="str" cm="1">
        <f t="array" ref="L52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27" spans="1:12" x14ac:dyDescent="0.3">
      <c r="A527" s="12" t="s">
        <v>325</v>
      </c>
      <c r="B527" s="12" t="s">
        <v>577</v>
      </c>
      <c r="C527" s="13">
        <f t="shared" si="8"/>
        <v>42005</v>
      </c>
      <c r="D527" s="13" t="str">
        <f>IF(AND(fiche_bonification[[#This Row],[fiche_date_fin]]="",fiche_bonification[[#This Row],[bonification_date_fin]]=""),"",MIN(I527,L527))</f>
        <v/>
      </c>
      <c r="E527" s="13">
        <v>44561</v>
      </c>
      <c r="F527" s="13">
        <v>46022</v>
      </c>
      <c r="G527" s="12">
        <f>_xlfn.MAXIFS(fiche_version[index_version],fiche_version[code],fiche_bonification[[#This Row],[code_fiche]])</f>
        <v>14.1</v>
      </c>
      <c r="H527" s="13">
        <f>_xlfn.MINIFS(fiche_version[date_debut],fiche_version[code],fiche_bonification[[#This Row],[code_fiche]])</f>
        <v>42005</v>
      </c>
      <c r="I527" s="13" t="str" cm="1">
        <f t="array" ref="I527">INDEX(fiche_version[date_fin],MATCH(1,(fiche_version[index_version]=fiche_bonification[[#This Row],[fiche_version]]) * (fiche_version[code]=fiche_bonification[[#This Row],[code_fiche]]),0),1)</f>
        <v/>
      </c>
      <c r="J527" s="12">
        <f>_xlfn.MAXIFS(bonification_version[index_version],bonification_version[code],fiche_bonification[[#This Row],[code_bonification]])</f>
        <v>39.1</v>
      </c>
      <c r="K527" s="13">
        <f>_xlfn.MINIFS(bonification_version[date_debut],bonification_version[code],fiche_bonification[[#This Row],[code_bonification]])</f>
        <v>42005</v>
      </c>
      <c r="L527" s="12" t="str" cm="1">
        <f t="array" ref="L52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28" spans="1:12" x14ac:dyDescent="0.3">
      <c r="A528" s="12" t="s">
        <v>326</v>
      </c>
      <c r="B528" s="12" t="s">
        <v>577</v>
      </c>
      <c r="C528" s="13">
        <f t="shared" si="8"/>
        <v>42005</v>
      </c>
      <c r="D528" s="13" t="str">
        <f>IF(AND(fiche_bonification[[#This Row],[fiche_date_fin]]="",fiche_bonification[[#This Row],[bonification_date_fin]]=""),"",MIN(I528,L528))</f>
        <v/>
      </c>
      <c r="E528" s="13">
        <v>44561</v>
      </c>
      <c r="F528" s="13">
        <v>46022</v>
      </c>
      <c r="G528" s="12">
        <f>_xlfn.MAXIFS(fiche_version[index_version],fiche_version[code],fiche_bonification[[#This Row],[code_fiche]])</f>
        <v>14.1</v>
      </c>
      <c r="H528" s="13">
        <f>_xlfn.MINIFS(fiche_version[date_debut],fiche_version[code],fiche_bonification[[#This Row],[code_fiche]])</f>
        <v>42005</v>
      </c>
      <c r="I528" s="13" t="str" cm="1">
        <f t="array" ref="I528">INDEX(fiche_version[date_fin],MATCH(1,(fiche_version[index_version]=fiche_bonification[[#This Row],[fiche_version]]) * (fiche_version[code]=fiche_bonification[[#This Row],[code_fiche]]),0),1)</f>
        <v/>
      </c>
      <c r="J528" s="12">
        <f>_xlfn.MAXIFS(bonification_version[index_version],bonification_version[code],fiche_bonification[[#This Row],[code_bonification]])</f>
        <v>39.1</v>
      </c>
      <c r="K528" s="13">
        <f>_xlfn.MINIFS(bonification_version[date_debut],bonification_version[code],fiche_bonification[[#This Row],[code_bonification]])</f>
        <v>42005</v>
      </c>
      <c r="L528" s="12" t="str" cm="1">
        <f t="array" ref="L52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29" spans="1:12" x14ac:dyDescent="0.3">
      <c r="A529" s="12" t="s">
        <v>328</v>
      </c>
      <c r="B529" s="12" t="s">
        <v>577</v>
      </c>
      <c r="C529" s="13">
        <f t="shared" si="8"/>
        <v>42005</v>
      </c>
      <c r="D529" s="13" t="str">
        <f>IF(AND(fiche_bonification[[#This Row],[fiche_date_fin]]="",fiche_bonification[[#This Row],[bonification_date_fin]]=""),"",MIN(I529,L529))</f>
        <v/>
      </c>
      <c r="E529" s="13">
        <v>44561</v>
      </c>
      <c r="F529" s="13">
        <v>46022</v>
      </c>
      <c r="G529" s="12">
        <f>_xlfn.MAXIFS(fiche_version[index_version],fiche_version[code],fiche_bonification[[#This Row],[code_fiche]])</f>
        <v>14.1</v>
      </c>
      <c r="H529" s="13">
        <f>_xlfn.MINIFS(fiche_version[date_debut],fiche_version[code],fiche_bonification[[#This Row],[code_fiche]])</f>
        <v>42005</v>
      </c>
      <c r="I529" s="13" t="str" cm="1">
        <f t="array" ref="I529">INDEX(fiche_version[date_fin],MATCH(1,(fiche_version[index_version]=fiche_bonification[[#This Row],[fiche_version]]) * (fiche_version[code]=fiche_bonification[[#This Row],[code_fiche]]),0),1)</f>
        <v/>
      </c>
      <c r="J529" s="12">
        <f>_xlfn.MAXIFS(bonification_version[index_version],bonification_version[code],fiche_bonification[[#This Row],[code_bonification]])</f>
        <v>39.1</v>
      </c>
      <c r="K529" s="13">
        <f>_xlfn.MINIFS(bonification_version[date_debut],bonification_version[code],fiche_bonification[[#This Row],[code_bonification]])</f>
        <v>42005</v>
      </c>
      <c r="L529" s="12" t="str" cm="1">
        <f t="array" ref="L52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30" spans="1:12" x14ac:dyDescent="0.3">
      <c r="A530" s="12" t="s">
        <v>330</v>
      </c>
      <c r="B530" s="12" t="s">
        <v>577</v>
      </c>
      <c r="C530" s="13">
        <f t="shared" si="8"/>
        <v>42005</v>
      </c>
      <c r="D530" s="13" t="str">
        <f>IF(AND(fiche_bonification[[#This Row],[fiche_date_fin]]="",fiche_bonification[[#This Row],[bonification_date_fin]]=""),"",MIN(I530,L530))</f>
        <v/>
      </c>
      <c r="E530" s="13">
        <v>44561</v>
      </c>
      <c r="F530" s="13">
        <v>46022</v>
      </c>
      <c r="G530" s="12">
        <f>_xlfn.MAXIFS(fiche_version[index_version],fiche_version[code],fiche_bonification[[#This Row],[code_fiche]])</f>
        <v>14.1</v>
      </c>
      <c r="H530" s="13">
        <f>_xlfn.MINIFS(fiche_version[date_debut],fiche_version[code],fiche_bonification[[#This Row],[code_fiche]])</f>
        <v>42005</v>
      </c>
      <c r="I530" s="13" t="str" cm="1">
        <f t="array" ref="I530">INDEX(fiche_version[date_fin],MATCH(1,(fiche_version[index_version]=fiche_bonification[[#This Row],[fiche_version]]) * (fiche_version[code]=fiche_bonification[[#This Row],[code_fiche]]),0),1)</f>
        <v/>
      </c>
      <c r="J530" s="12">
        <f>_xlfn.MAXIFS(bonification_version[index_version],bonification_version[code],fiche_bonification[[#This Row],[code_bonification]])</f>
        <v>39.1</v>
      </c>
      <c r="K530" s="13">
        <f>_xlfn.MINIFS(bonification_version[date_debut],bonification_version[code],fiche_bonification[[#This Row],[code_bonification]])</f>
        <v>42005</v>
      </c>
      <c r="L530" s="12" t="str" cm="1">
        <f t="array" ref="L53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31" spans="1:12" x14ac:dyDescent="0.3">
      <c r="A531" s="12" t="s">
        <v>331</v>
      </c>
      <c r="B531" s="12" t="s">
        <v>577</v>
      </c>
      <c r="C531" s="13">
        <f t="shared" si="8"/>
        <v>42005</v>
      </c>
      <c r="D531" s="13" t="str">
        <f>IF(AND(fiche_bonification[[#This Row],[fiche_date_fin]]="",fiche_bonification[[#This Row],[bonification_date_fin]]=""),"",MIN(I531,L531))</f>
        <v/>
      </c>
      <c r="E531" s="13">
        <v>44561</v>
      </c>
      <c r="F531" s="13">
        <v>46022</v>
      </c>
      <c r="G531" s="12">
        <f>_xlfn.MAXIFS(fiche_version[index_version],fiche_version[code],fiche_bonification[[#This Row],[code_fiche]])</f>
        <v>19.2</v>
      </c>
      <c r="H531" s="13">
        <f>_xlfn.MINIFS(fiche_version[date_debut],fiche_version[code],fiche_bonification[[#This Row],[code_fiche]])</f>
        <v>42005</v>
      </c>
      <c r="I531" s="13" t="str" cm="1">
        <f t="array" ref="I531">INDEX(fiche_version[date_fin],MATCH(1,(fiche_version[index_version]=fiche_bonification[[#This Row],[fiche_version]]) * (fiche_version[code]=fiche_bonification[[#This Row],[code_fiche]]),0),1)</f>
        <v/>
      </c>
      <c r="J531" s="12">
        <f>_xlfn.MAXIFS(bonification_version[index_version],bonification_version[code],fiche_bonification[[#This Row],[code_bonification]])</f>
        <v>39.1</v>
      </c>
      <c r="K531" s="13">
        <f>_xlfn.MINIFS(bonification_version[date_debut],bonification_version[code],fiche_bonification[[#This Row],[code_bonification]])</f>
        <v>42005</v>
      </c>
      <c r="L531" s="12" t="str" cm="1">
        <f t="array" ref="L53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32" spans="1:12" x14ac:dyDescent="0.3">
      <c r="A532" s="12" t="s">
        <v>333</v>
      </c>
      <c r="B532" s="12" t="s">
        <v>577</v>
      </c>
      <c r="C532" s="13">
        <f t="shared" si="8"/>
        <v>42005</v>
      </c>
      <c r="D532" s="13" t="str">
        <f>IF(AND(fiche_bonification[[#This Row],[fiche_date_fin]]="",fiche_bonification[[#This Row],[bonification_date_fin]]=""),"",MIN(I532,L532))</f>
        <v/>
      </c>
      <c r="E532" s="13">
        <v>44561</v>
      </c>
      <c r="F532" s="13">
        <v>46022</v>
      </c>
      <c r="G532" s="12">
        <f>_xlfn.MAXIFS(fiche_version[index_version],fiche_version[code],fiche_bonification[[#This Row],[code_fiche]])</f>
        <v>19.100000000000001</v>
      </c>
      <c r="H532" s="13">
        <f>_xlfn.MINIFS(fiche_version[date_debut],fiche_version[code],fiche_bonification[[#This Row],[code_fiche]])</f>
        <v>42005</v>
      </c>
      <c r="I532" s="13" t="str" cm="1">
        <f t="array" ref="I532">INDEX(fiche_version[date_fin],MATCH(1,(fiche_version[index_version]=fiche_bonification[[#This Row],[fiche_version]]) * (fiche_version[code]=fiche_bonification[[#This Row],[code_fiche]]),0),1)</f>
        <v/>
      </c>
      <c r="J532" s="12">
        <f>_xlfn.MAXIFS(bonification_version[index_version],bonification_version[code],fiche_bonification[[#This Row],[code_bonification]])</f>
        <v>39.1</v>
      </c>
      <c r="K532" s="13">
        <f>_xlfn.MINIFS(bonification_version[date_debut],bonification_version[code],fiche_bonification[[#This Row],[code_bonification]])</f>
        <v>42005</v>
      </c>
      <c r="L532" s="12" t="str" cm="1">
        <f t="array" ref="L53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33" spans="1:12" x14ac:dyDescent="0.3">
      <c r="A533" s="12" t="s">
        <v>334</v>
      </c>
      <c r="B533" s="12" t="s">
        <v>577</v>
      </c>
      <c r="C533" s="13">
        <f t="shared" si="8"/>
        <v>42005</v>
      </c>
      <c r="D533" s="13" t="str">
        <f>IF(AND(fiche_bonification[[#This Row],[fiche_date_fin]]="",fiche_bonification[[#This Row],[bonification_date_fin]]=""),"",MIN(I533,L533))</f>
        <v/>
      </c>
      <c r="E533" s="13">
        <v>44561</v>
      </c>
      <c r="F533" s="13">
        <v>46022</v>
      </c>
      <c r="G533" s="12">
        <f>_xlfn.MAXIFS(fiche_version[index_version],fiche_version[code],fiche_bonification[[#This Row],[code_fiche]])</f>
        <v>14.1</v>
      </c>
      <c r="H533" s="13">
        <f>_xlfn.MINIFS(fiche_version[date_debut],fiche_version[code],fiche_bonification[[#This Row],[code_fiche]])</f>
        <v>42005</v>
      </c>
      <c r="I533" s="13" t="str" cm="1">
        <f t="array" ref="I533">INDEX(fiche_version[date_fin],MATCH(1,(fiche_version[index_version]=fiche_bonification[[#This Row],[fiche_version]]) * (fiche_version[code]=fiche_bonification[[#This Row],[code_fiche]]),0),1)</f>
        <v/>
      </c>
      <c r="J533" s="12">
        <f>_xlfn.MAXIFS(bonification_version[index_version],bonification_version[code],fiche_bonification[[#This Row],[code_bonification]])</f>
        <v>39.1</v>
      </c>
      <c r="K533" s="13">
        <f>_xlfn.MINIFS(bonification_version[date_debut],bonification_version[code],fiche_bonification[[#This Row],[code_bonification]])</f>
        <v>42005</v>
      </c>
      <c r="L533" s="12" t="str" cm="1">
        <f t="array" ref="L53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34" spans="1:12" x14ac:dyDescent="0.3">
      <c r="A534" s="12" t="s">
        <v>335</v>
      </c>
      <c r="B534" s="12" t="s">
        <v>577</v>
      </c>
      <c r="C534" s="13">
        <f t="shared" si="8"/>
        <v>42005</v>
      </c>
      <c r="D534" s="13" t="str">
        <f>IF(AND(fiche_bonification[[#This Row],[fiche_date_fin]]="",fiche_bonification[[#This Row],[bonification_date_fin]]=""),"",MIN(I534,L534))</f>
        <v/>
      </c>
      <c r="E534" s="13">
        <v>44561</v>
      </c>
      <c r="F534" s="13">
        <v>46022</v>
      </c>
      <c r="G534" s="12">
        <f>_xlfn.MAXIFS(fiche_version[index_version],fiche_version[code],fiche_bonification[[#This Row],[code_fiche]])</f>
        <v>14.1</v>
      </c>
      <c r="H534" s="13">
        <f>_xlfn.MINIFS(fiche_version[date_debut],fiche_version[code],fiche_bonification[[#This Row],[code_fiche]])</f>
        <v>42005</v>
      </c>
      <c r="I534" s="13" t="str" cm="1">
        <f t="array" ref="I534">INDEX(fiche_version[date_fin],MATCH(1,(fiche_version[index_version]=fiche_bonification[[#This Row],[fiche_version]]) * (fiche_version[code]=fiche_bonification[[#This Row],[code_fiche]]),0),1)</f>
        <v/>
      </c>
      <c r="J534" s="12">
        <f>_xlfn.MAXIFS(bonification_version[index_version],bonification_version[code],fiche_bonification[[#This Row],[code_bonification]])</f>
        <v>39.1</v>
      </c>
      <c r="K534" s="13">
        <f>_xlfn.MINIFS(bonification_version[date_debut],bonification_version[code],fiche_bonification[[#This Row],[code_bonification]])</f>
        <v>42005</v>
      </c>
      <c r="L534" s="12" t="str" cm="1">
        <f t="array" ref="L53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35" spans="1:12" x14ac:dyDescent="0.3">
      <c r="A535" s="12" t="s">
        <v>336</v>
      </c>
      <c r="B535" s="12" t="s">
        <v>577</v>
      </c>
      <c r="C535" s="13">
        <f t="shared" si="8"/>
        <v>42005</v>
      </c>
      <c r="D535" s="13" t="str">
        <f>IF(AND(fiche_bonification[[#This Row],[fiche_date_fin]]="",fiche_bonification[[#This Row],[bonification_date_fin]]=""),"",MIN(I535,L535))</f>
        <v/>
      </c>
      <c r="E535" s="13">
        <v>44561</v>
      </c>
      <c r="F535" s="13">
        <v>46022</v>
      </c>
      <c r="G535" s="12">
        <f>_xlfn.MAXIFS(fiche_version[index_version],fiche_version[code],fiche_bonification[[#This Row],[code_fiche]])</f>
        <v>14.1</v>
      </c>
      <c r="H535" s="13">
        <f>_xlfn.MINIFS(fiche_version[date_debut],fiche_version[code],fiche_bonification[[#This Row],[code_fiche]])</f>
        <v>42005</v>
      </c>
      <c r="I535" s="13" t="str" cm="1">
        <f t="array" ref="I535">INDEX(fiche_version[date_fin],MATCH(1,(fiche_version[index_version]=fiche_bonification[[#This Row],[fiche_version]]) * (fiche_version[code]=fiche_bonification[[#This Row],[code_fiche]]),0),1)</f>
        <v/>
      </c>
      <c r="J535" s="12">
        <f>_xlfn.MAXIFS(bonification_version[index_version],bonification_version[code],fiche_bonification[[#This Row],[code_bonification]])</f>
        <v>39.1</v>
      </c>
      <c r="K535" s="13">
        <f>_xlfn.MINIFS(bonification_version[date_debut],bonification_version[code],fiche_bonification[[#This Row],[code_bonification]])</f>
        <v>42005</v>
      </c>
      <c r="L535" s="12" t="str" cm="1">
        <f t="array" ref="L53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36" spans="1:12" x14ac:dyDescent="0.3">
      <c r="A536" s="12" t="s">
        <v>337</v>
      </c>
      <c r="B536" s="12" t="s">
        <v>577</v>
      </c>
      <c r="C536" s="13">
        <f t="shared" si="8"/>
        <v>42005</v>
      </c>
      <c r="D536" s="13" t="str">
        <f>IF(AND(fiche_bonification[[#This Row],[fiche_date_fin]]="",fiche_bonification[[#This Row],[bonification_date_fin]]=""),"",MIN(I536,L536))</f>
        <v/>
      </c>
      <c r="E536" s="13">
        <v>44561</v>
      </c>
      <c r="F536" s="13">
        <v>46022</v>
      </c>
      <c r="G536" s="12">
        <f>_xlfn.MAXIFS(fiche_version[index_version],fiche_version[code],fiche_bonification[[#This Row],[code_fiche]])</f>
        <v>14.1</v>
      </c>
      <c r="H536" s="13">
        <f>_xlfn.MINIFS(fiche_version[date_debut],fiche_version[code],fiche_bonification[[#This Row],[code_fiche]])</f>
        <v>42005</v>
      </c>
      <c r="I536" s="13" t="str" cm="1">
        <f t="array" ref="I536">INDEX(fiche_version[date_fin],MATCH(1,(fiche_version[index_version]=fiche_bonification[[#This Row],[fiche_version]]) * (fiche_version[code]=fiche_bonification[[#This Row],[code_fiche]]),0),1)</f>
        <v/>
      </c>
      <c r="J536" s="12">
        <f>_xlfn.MAXIFS(bonification_version[index_version],bonification_version[code],fiche_bonification[[#This Row],[code_bonification]])</f>
        <v>39.1</v>
      </c>
      <c r="K536" s="13">
        <f>_xlfn.MINIFS(bonification_version[date_debut],bonification_version[code],fiche_bonification[[#This Row],[code_bonification]])</f>
        <v>42005</v>
      </c>
      <c r="L536" s="12" t="str" cm="1">
        <f t="array" ref="L53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37" spans="1:12" x14ac:dyDescent="0.3">
      <c r="A537" s="12" t="s">
        <v>339</v>
      </c>
      <c r="B537" s="12" t="s">
        <v>577</v>
      </c>
      <c r="C537" s="13">
        <f t="shared" si="8"/>
        <v>42005</v>
      </c>
      <c r="D537" s="13" t="str">
        <f>IF(AND(fiche_bonification[[#This Row],[fiche_date_fin]]="",fiche_bonification[[#This Row],[bonification_date_fin]]=""),"",MIN(I537,L537))</f>
        <v/>
      </c>
      <c r="E537" s="13">
        <v>44561</v>
      </c>
      <c r="F537" s="13">
        <v>46022</v>
      </c>
      <c r="G537" s="12">
        <f>_xlfn.MAXIFS(fiche_version[index_version],fiche_version[code],fiche_bonification[[#This Row],[code_fiche]])</f>
        <v>15.1</v>
      </c>
      <c r="H537" s="13">
        <f>_xlfn.MINIFS(fiche_version[date_debut],fiche_version[code],fiche_bonification[[#This Row],[code_fiche]])</f>
        <v>42005</v>
      </c>
      <c r="I537" s="13" t="str" cm="1">
        <f t="array" ref="I537">INDEX(fiche_version[date_fin],MATCH(1,(fiche_version[index_version]=fiche_bonification[[#This Row],[fiche_version]]) * (fiche_version[code]=fiche_bonification[[#This Row],[code_fiche]]),0),1)</f>
        <v/>
      </c>
      <c r="J537" s="12">
        <f>_xlfn.MAXIFS(bonification_version[index_version],bonification_version[code],fiche_bonification[[#This Row],[code_bonification]])</f>
        <v>39.1</v>
      </c>
      <c r="K537" s="13">
        <f>_xlfn.MINIFS(bonification_version[date_debut],bonification_version[code],fiche_bonification[[#This Row],[code_bonification]])</f>
        <v>42005</v>
      </c>
      <c r="L537" s="12" t="str" cm="1">
        <f t="array" ref="L53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38" spans="1:12" x14ac:dyDescent="0.3">
      <c r="A538" s="12" t="s">
        <v>340</v>
      </c>
      <c r="B538" s="12" t="s">
        <v>577</v>
      </c>
      <c r="C538" s="13">
        <f t="shared" si="8"/>
        <v>42005</v>
      </c>
      <c r="D538" s="13" t="str">
        <f>IF(AND(fiche_bonification[[#This Row],[fiche_date_fin]]="",fiche_bonification[[#This Row],[bonification_date_fin]]=""),"",MIN(I538,L538))</f>
        <v/>
      </c>
      <c r="E538" s="13">
        <v>44561</v>
      </c>
      <c r="F538" s="13">
        <v>46022</v>
      </c>
      <c r="G538" s="12">
        <f>_xlfn.MAXIFS(fiche_version[index_version],fiche_version[code],fiche_bonification[[#This Row],[code_fiche]])</f>
        <v>14.1</v>
      </c>
      <c r="H538" s="13">
        <f>_xlfn.MINIFS(fiche_version[date_debut],fiche_version[code],fiche_bonification[[#This Row],[code_fiche]])</f>
        <v>42005</v>
      </c>
      <c r="I538" s="13" t="str" cm="1">
        <f t="array" ref="I538">INDEX(fiche_version[date_fin],MATCH(1,(fiche_version[index_version]=fiche_bonification[[#This Row],[fiche_version]]) * (fiche_version[code]=fiche_bonification[[#This Row],[code_fiche]]),0),1)</f>
        <v/>
      </c>
      <c r="J538" s="12">
        <f>_xlfn.MAXIFS(bonification_version[index_version],bonification_version[code],fiche_bonification[[#This Row],[code_bonification]])</f>
        <v>39.1</v>
      </c>
      <c r="K538" s="13">
        <f>_xlfn.MINIFS(bonification_version[date_debut],bonification_version[code],fiche_bonification[[#This Row],[code_bonification]])</f>
        <v>42005</v>
      </c>
      <c r="L538" s="12" t="str" cm="1">
        <f t="array" ref="L53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39" spans="1:12" x14ac:dyDescent="0.3">
      <c r="A539" s="12" t="s">
        <v>429</v>
      </c>
      <c r="B539" s="12" t="s">
        <v>577</v>
      </c>
      <c r="C539" s="13">
        <f t="shared" si="8"/>
        <v>44927</v>
      </c>
      <c r="D539" s="13" t="str">
        <f>IF(AND(fiche_bonification[[#This Row],[fiche_date_fin]]="",fiche_bonification[[#This Row],[bonification_date_fin]]=""),"",MIN(I539,L539))</f>
        <v/>
      </c>
      <c r="E539" s="13">
        <v>44561</v>
      </c>
      <c r="F539" s="13">
        <v>46022</v>
      </c>
      <c r="G539" s="12">
        <f>_xlfn.MAXIFS(fiche_version[index_version],fiche_version[code],fiche_bonification[[#This Row],[code_fiche]])</f>
        <v>47.1</v>
      </c>
      <c r="H539" s="13">
        <f>_xlfn.MINIFS(fiche_version[date_debut],fiche_version[code],fiche_bonification[[#This Row],[code_fiche]])</f>
        <v>44927</v>
      </c>
      <c r="I539" s="13" t="str" cm="1">
        <f t="array" ref="I539">INDEX(fiche_version[date_fin],MATCH(1,(fiche_version[index_version]=fiche_bonification[[#This Row],[fiche_version]]) * (fiche_version[code]=fiche_bonification[[#This Row],[code_fiche]]),0),1)</f>
        <v/>
      </c>
      <c r="J539" s="12">
        <f>_xlfn.MAXIFS(bonification_version[index_version],bonification_version[code],fiche_bonification[[#This Row],[code_bonification]])</f>
        <v>39.1</v>
      </c>
      <c r="K539" s="13">
        <f>_xlfn.MINIFS(bonification_version[date_debut],bonification_version[code],fiche_bonification[[#This Row],[code_bonification]])</f>
        <v>42005</v>
      </c>
      <c r="L539" s="12" t="str" cm="1">
        <f t="array" ref="L53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40" spans="1:12" x14ac:dyDescent="0.3">
      <c r="A540" s="12" t="s">
        <v>430</v>
      </c>
      <c r="B540" s="12" t="s">
        <v>577</v>
      </c>
      <c r="C540" s="13">
        <f t="shared" si="8"/>
        <v>44927</v>
      </c>
      <c r="D540" s="13" t="str">
        <f>IF(AND(fiche_bonification[[#This Row],[fiche_date_fin]]="",fiche_bonification[[#This Row],[bonification_date_fin]]=""),"",MIN(I540,L540))</f>
        <v/>
      </c>
      <c r="E540" s="13">
        <v>44561</v>
      </c>
      <c r="F540" s="13">
        <v>46022</v>
      </c>
      <c r="G540" s="12">
        <f>_xlfn.MAXIFS(fiche_version[index_version],fiche_version[code],fiche_bonification[[#This Row],[code_fiche]])</f>
        <v>47.1</v>
      </c>
      <c r="H540" s="13">
        <f>_xlfn.MINIFS(fiche_version[date_debut],fiche_version[code],fiche_bonification[[#This Row],[code_fiche]])</f>
        <v>44927</v>
      </c>
      <c r="I540" s="13" t="str" cm="1">
        <f t="array" ref="I540">INDEX(fiche_version[date_fin],MATCH(1,(fiche_version[index_version]=fiche_bonification[[#This Row],[fiche_version]]) * (fiche_version[code]=fiche_bonification[[#This Row],[code_fiche]]),0),1)</f>
        <v/>
      </c>
      <c r="J540" s="12">
        <f>_xlfn.MAXIFS(bonification_version[index_version],bonification_version[code],fiche_bonification[[#This Row],[code_bonification]])</f>
        <v>39.1</v>
      </c>
      <c r="K540" s="13">
        <f>_xlfn.MINIFS(bonification_version[date_debut],bonification_version[code],fiche_bonification[[#This Row],[code_bonification]])</f>
        <v>42005</v>
      </c>
      <c r="L540" s="12" t="str" cm="1">
        <f t="array" ref="L54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41" spans="1:12" x14ac:dyDescent="0.3">
      <c r="A541" s="12" t="s">
        <v>431</v>
      </c>
      <c r="B541" s="12" t="s">
        <v>577</v>
      </c>
      <c r="C541" s="13">
        <f t="shared" si="8"/>
        <v>44863</v>
      </c>
      <c r="D541" s="13">
        <f>IF(AND(fiche_bonification[[#This Row],[fiche_date_fin]]="",fiche_bonification[[#This Row],[bonification_date_fin]]=""),"",MIN(I541,L541))</f>
        <v>46934</v>
      </c>
      <c r="E541" s="13">
        <v>44561</v>
      </c>
      <c r="F541" s="13">
        <v>46022</v>
      </c>
      <c r="G541" s="12">
        <f>_xlfn.MAXIFS(fiche_version[index_version],fiche_version[code],fiche_bonification[[#This Row],[code_fiche]])</f>
        <v>54.2</v>
      </c>
      <c r="H541" s="13">
        <f>_xlfn.MINIFS(fiche_version[date_debut],fiche_version[code],fiche_bonification[[#This Row],[code_fiche]])</f>
        <v>44863</v>
      </c>
      <c r="I541" s="13" cm="1">
        <f t="array" ref="I541">INDEX(fiche_version[date_fin],MATCH(1,(fiche_version[index_version]=fiche_bonification[[#This Row],[fiche_version]]) * (fiche_version[code]=fiche_bonification[[#This Row],[code_fiche]]),0),1)</f>
        <v>46934</v>
      </c>
      <c r="J541" s="12">
        <f>_xlfn.MAXIFS(bonification_version[index_version],bonification_version[code],fiche_bonification[[#This Row],[code_bonification]])</f>
        <v>39.1</v>
      </c>
      <c r="K541" s="13">
        <f>_xlfn.MINIFS(bonification_version[date_debut],bonification_version[code],fiche_bonification[[#This Row],[code_bonification]])</f>
        <v>42005</v>
      </c>
      <c r="L541" s="12" t="str" cm="1">
        <f t="array" ref="L54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42" spans="1:12" x14ac:dyDescent="0.3">
      <c r="A542" s="12" t="s">
        <v>23</v>
      </c>
      <c r="B542" s="12" t="s">
        <v>582</v>
      </c>
      <c r="C542" s="13">
        <f t="shared" si="8"/>
        <v>42370</v>
      </c>
      <c r="D542" s="13" t="str">
        <f>IF(AND(fiche_bonification[[#This Row],[fiche_date_fin]]="",fiche_bonification[[#This Row],[bonification_date_fin]]=""),"",MIN(I542,L542))</f>
        <v/>
      </c>
      <c r="E542" s="13">
        <v>44561</v>
      </c>
      <c r="F542" s="13">
        <v>44804</v>
      </c>
      <c r="G542" s="12">
        <f>_xlfn.MAXIFS(fiche_version[index_version],fiche_version[code],fiche_bonification[[#This Row],[code_fiche]])</f>
        <v>14.1</v>
      </c>
      <c r="H542" s="13">
        <f>_xlfn.MINIFS(fiche_version[date_debut],fiche_version[code],fiche_bonification[[#This Row],[code_fiche]])</f>
        <v>42005</v>
      </c>
      <c r="I542" s="13" t="str" cm="1">
        <f t="array" ref="I542">INDEX(fiche_version[date_fin],MATCH(1,(fiche_version[index_version]=fiche_bonification[[#This Row],[fiche_version]]) * (fiche_version[code]=fiche_bonification[[#This Row],[code_fiche]]),0),1)</f>
        <v/>
      </c>
      <c r="J542" s="12">
        <f>_xlfn.MAXIFS(bonification_version[index_version],bonification_version[code],fiche_bonification[[#This Row],[code_bonification]])</f>
        <v>42.1</v>
      </c>
      <c r="K542" s="13">
        <f>_xlfn.MINIFS(bonification_version[date_debut],bonification_version[code],fiche_bonification[[#This Row],[code_bonification]])</f>
        <v>42370</v>
      </c>
      <c r="L542" s="12" t="str" cm="1">
        <f t="array" ref="L54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43" spans="1:12" x14ac:dyDescent="0.3">
      <c r="A543" s="12" t="s">
        <v>25</v>
      </c>
      <c r="B543" s="12" t="s">
        <v>582</v>
      </c>
      <c r="C543" s="13">
        <f t="shared" si="8"/>
        <v>42370</v>
      </c>
      <c r="D543" s="13" t="str">
        <f>IF(AND(fiche_bonification[[#This Row],[fiche_date_fin]]="",fiche_bonification[[#This Row],[bonification_date_fin]]=""),"",MIN(I543,L543))</f>
        <v/>
      </c>
      <c r="E543" s="13">
        <v>44561</v>
      </c>
      <c r="F543" s="13">
        <v>44804</v>
      </c>
      <c r="G543" s="12">
        <f>_xlfn.MAXIFS(fiche_version[index_version],fiche_version[code],fiche_bonification[[#This Row],[code_fiche]])</f>
        <v>14.1</v>
      </c>
      <c r="H543" s="13">
        <f>_xlfn.MINIFS(fiche_version[date_debut],fiche_version[code],fiche_bonification[[#This Row],[code_fiche]])</f>
        <v>42005</v>
      </c>
      <c r="I543" s="13" t="str" cm="1">
        <f t="array" ref="I543">INDEX(fiche_version[date_fin],MATCH(1,(fiche_version[index_version]=fiche_bonification[[#This Row],[fiche_version]]) * (fiche_version[code]=fiche_bonification[[#This Row],[code_fiche]]),0),1)</f>
        <v/>
      </c>
      <c r="J543" s="12">
        <f>_xlfn.MAXIFS(bonification_version[index_version],bonification_version[code],fiche_bonification[[#This Row],[code_bonification]])</f>
        <v>42.1</v>
      </c>
      <c r="K543" s="13">
        <f>_xlfn.MINIFS(bonification_version[date_debut],bonification_version[code],fiche_bonification[[#This Row],[code_bonification]])</f>
        <v>42370</v>
      </c>
      <c r="L543" s="12" t="str" cm="1">
        <f t="array" ref="L54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44" spans="1:12" x14ac:dyDescent="0.3">
      <c r="A544" s="12" t="s">
        <v>27</v>
      </c>
      <c r="B544" s="12" t="s">
        <v>582</v>
      </c>
      <c r="C544" s="13">
        <f t="shared" si="8"/>
        <v>42370</v>
      </c>
      <c r="D544" s="13" t="str">
        <f>IF(AND(fiche_bonification[[#This Row],[fiche_date_fin]]="",fiche_bonification[[#This Row],[bonification_date_fin]]=""),"",MIN(I544,L544))</f>
        <v/>
      </c>
      <c r="E544" s="13">
        <v>44561</v>
      </c>
      <c r="F544" s="13">
        <v>44804</v>
      </c>
      <c r="G544" s="12">
        <f>_xlfn.MAXIFS(fiche_version[index_version],fiche_version[code],fiche_bonification[[#This Row],[code_fiche]])</f>
        <v>14.1</v>
      </c>
      <c r="H544" s="13">
        <f>_xlfn.MINIFS(fiche_version[date_debut],fiche_version[code],fiche_bonification[[#This Row],[code_fiche]])</f>
        <v>42005</v>
      </c>
      <c r="I544" s="13" t="str" cm="1">
        <f t="array" ref="I544">INDEX(fiche_version[date_fin],MATCH(1,(fiche_version[index_version]=fiche_bonification[[#This Row],[fiche_version]]) * (fiche_version[code]=fiche_bonification[[#This Row],[code_fiche]]),0),1)</f>
        <v/>
      </c>
      <c r="J544" s="12">
        <f>_xlfn.MAXIFS(bonification_version[index_version],bonification_version[code],fiche_bonification[[#This Row],[code_bonification]])</f>
        <v>42.1</v>
      </c>
      <c r="K544" s="13">
        <f>_xlfn.MINIFS(bonification_version[date_debut],bonification_version[code],fiche_bonification[[#This Row],[code_bonification]])</f>
        <v>42370</v>
      </c>
      <c r="L544" s="12" t="str" cm="1">
        <f t="array" ref="L54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45" spans="1:12" x14ac:dyDescent="0.3">
      <c r="A545" s="12" t="s">
        <v>28</v>
      </c>
      <c r="B545" s="12" t="s">
        <v>582</v>
      </c>
      <c r="C545" s="13">
        <f t="shared" si="8"/>
        <v>43453</v>
      </c>
      <c r="D545" s="13" t="str">
        <f>IF(AND(fiche_bonification[[#This Row],[fiche_date_fin]]="",fiche_bonification[[#This Row],[bonification_date_fin]]=""),"",MIN(I545,L545))</f>
        <v/>
      </c>
      <c r="E545" s="13">
        <v>44561</v>
      </c>
      <c r="F545" s="13">
        <v>44804</v>
      </c>
      <c r="G545" s="12">
        <f>_xlfn.MAXIFS(fiche_version[index_version],fiche_version[code],fiche_bonification[[#This Row],[code_fiche]])</f>
        <v>28.1</v>
      </c>
      <c r="H545" s="13">
        <f>_xlfn.MINIFS(fiche_version[date_debut],fiche_version[code],fiche_bonification[[#This Row],[code_fiche]])</f>
        <v>43453</v>
      </c>
      <c r="I545" s="13" t="str" cm="1">
        <f t="array" ref="I545">INDEX(fiche_version[date_fin],MATCH(1,(fiche_version[index_version]=fiche_bonification[[#This Row],[fiche_version]]) * (fiche_version[code]=fiche_bonification[[#This Row],[code_fiche]]),0),1)</f>
        <v/>
      </c>
      <c r="J545" s="12">
        <f>_xlfn.MAXIFS(bonification_version[index_version],bonification_version[code],fiche_bonification[[#This Row],[code_bonification]])</f>
        <v>42.1</v>
      </c>
      <c r="K545" s="13">
        <f>_xlfn.MINIFS(bonification_version[date_debut],bonification_version[code],fiche_bonification[[#This Row],[code_bonification]])</f>
        <v>42370</v>
      </c>
      <c r="L545" s="12" t="str" cm="1">
        <f t="array" ref="L54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46" spans="1:12" x14ac:dyDescent="0.3">
      <c r="A546" s="12" t="s">
        <v>768</v>
      </c>
      <c r="B546" s="12" t="s">
        <v>582</v>
      </c>
      <c r="C546" s="13">
        <f t="shared" si="8"/>
        <v>43861</v>
      </c>
      <c r="D546" s="13" t="str">
        <f>IF(AND(fiche_bonification[[#This Row],[fiche_date_fin]]="",fiche_bonification[[#This Row],[bonification_date_fin]]=""),"",MIN(I546,L546))</f>
        <v/>
      </c>
      <c r="E546" s="13">
        <v>44561</v>
      </c>
      <c r="F546" s="13">
        <v>44804</v>
      </c>
      <c r="G546" s="12">
        <f>_xlfn.MAXIFS(fiche_version[index_version],fiche_version[code],fiche_bonification[[#This Row],[code_fiche]])</f>
        <v>32.1</v>
      </c>
      <c r="H546" s="13">
        <f>_xlfn.MINIFS(fiche_version[date_debut],fiche_version[code],fiche_bonification[[#This Row],[code_fiche]])</f>
        <v>43861</v>
      </c>
      <c r="I546" s="13" t="str" cm="1">
        <f t="array" ref="I546">INDEX(fiche_version[date_fin],MATCH(1,(fiche_version[index_version]=fiche_bonification[[#This Row],[fiche_version]]) * (fiche_version[code]=fiche_bonification[[#This Row],[code_fiche]]),0),1)</f>
        <v/>
      </c>
      <c r="J546" s="12">
        <f>_xlfn.MAXIFS(bonification_version[index_version],bonification_version[code],fiche_bonification[[#This Row],[code_bonification]])</f>
        <v>42.1</v>
      </c>
      <c r="K546" s="13">
        <f>_xlfn.MINIFS(bonification_version[date_debut],bonification_version[code],fiche_bonification[[#This Row],[code_bonification]])</f>
        <v>42370</v>
      </c>
      <c r="L546" s="12" t="str" cm="1">
        <f t="array" ref="L54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47" spans="1:12" x14ac:dyDescent="0.3">
      <c r="A547" s="12" t="s">
        <v>30</v>
      </c>
      <c r="B547" s="12" t="s">
        <v>582</v>
      </c>
      <c r="C547" s="13">
        <f t="shared" si="8"/>
        <v>44408</v>
      </c>
      <c r="D547" s="13" t="str">
        <f>IF(AND(fiche_bonification[[#This Row],[fiche_date_fin]]="",fiche_bonification[[#This Row],[bonification_date_fin]]=""),"",MIN(I547,L547))</f>
        <v/>
      </c>
      <c r="E547" s="13">
        <v>44561</v>
      </c>
      <c r="F547" s="13">
        <v>44804</v>
      </c>
      <c r="G547" s="12">
        <f>_xlfn.MAXIFS(fiche_version[index_version],fiche_version[code],fiche_bonification[[#This Row],[code_fiche]])</f>
        <v>38.1</v>
      </c>
      <c r="H547" s="13">
        <f>_xlfn.MINIFS(fiche_version[date_debut],fiche_version[code],fiche_bonification[[#This Row],[code_fiche]])</f>
        <v>44408</v>
      </c>
      <c r="I547" s="13" t="str" cm="1">
        <f t="array" ref="I547">INDEX(fiche_version[date_fin],MATCH(1,(fiche_version[index_version]=fiche_bonification[[#This Row],[fiche_version]]) * (fiche_version[code]=fiche_bonification[[#This Row],[code_fiche]]),0),1)</f>
        <v/>
      </c>
      <c r="J547" s="12">
        <f>_xlfn.MAXIFS(bonification_version[index_version],bonification_version[code],fiche_bonification[[#This Row],[code_bonification]])</f>
        <v>42.1</v>
      </c>
      <c r="K547" s="13">
        <f>_xlfn.MINIFS(bonification_version[date_debut],bonification_version[code],fiche_bonification[[#This Row],[code_bonification]])</f>
        <v>42370</v>
      </c>
      <c r="L547" s="12" t="str" cm="1">
        <f t="array" ref="L54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48" spans="1:12" x14ac:dyDescent="0.3">
      <c r="A548" s="12" t="s">
        <v>32</v>
      </c>
      <c r="B548" s="12" t="s">
        <v>582</v>
      </c>
      <c r="C548" s="13">
        <f t="shared" si="8"/>
        <v>44408</v>
      </c>
      <c r="D548" s="13">
        <f>IF(AND(fiche_bonification[[#This Row],[fiche_date_fin]]="",fiche_bonification[[#This Row],[bonification_date_fin]]=""),"",MIN(I548,L548))</f>
        <v>47118</v>
      </c>
      <c r="E548" s="13">
        <v>44561</v>
      </c>
      <c r="F548" s="13">
        <v>44804</v>
      </c>
      <c r="G548" s="12">
        <f>_xlfn.MAXIFS(fiche_version[index_version],fiche_version[code],fiche_bonification[[#This Row],[code_fiche]])</f>
        <v>58.2</v>
      </c>
      <c r="H548" s="13">
        <f>_xlfn.MINIFS(fiche_version[date_debut],fiche_version[code],fiche_bonification[[#This Row],[code_fiche]])</f>
        <v>44408</v>
      </c>
      <c r="I548" s="13" cm="1">
        <f t="array" ref="I548">INDEX(fiche_version[date_fin],MATCH(1,(fiche_version[index_version]=fiche_bonification[[#This Row],[fiche_version]]) * (fiche_version[code]=fiche_bonification[[#This Row],[code_fiche]]),0),1)</f>
        <v>47118</v>
      </c>
      <c r="J548" s="12">
        <f>_xlfn.MAXIFS(bonification_version[index_version],bonification_version[code],fiche_bonification[[#This Row],[code_bonification]])</f>
        <v>42.1</v>
      </c>
      <c r="K548" s="13">
        <f>_xlfn.MINIFS(bonification_version[date_debut],bonification_version[code],fiche_bonification[[#This Row],[code_bonification]])</f>
        <v>42370</v>
      </c>
      <c r="L548" s="12" t="str" cm="1">
        <f t="array" ref="L54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49" spans="1:12" x14ac:dyDescent="0.3">
      <c r="A549" s="12" t="s">
        <v>34</v>
      </c>
      <c r="B549" s="12" t="s">
        <v>582</v>
      </c>
      <c r="C549" s="13">
        <f t="shared" si="8"/>
        <v>44408</v>
      </c>
      <c r="D549" s="13">
        <f>IF(AND(fiche_bonification[[#This Row],[fiche_date_fin]]="",fiche_bonification[[#This Row],[bonification_date_fin]]=""),"",MIN(I549,L549))</f>
        <v>47118</v>
      </c>
      <c r="E549" s="13">
        <v>44561</v>
      </c>
      <c r="F549" s="13">
        <v>44804</v>
      </c>
      <c r="G549" s="12">
        <f>_xlfn.MAXIFS(fiche_version[index_version],fiche_version[code],fiche_bonification[[#This Row],[code_fiche]])</f>
        <v>58.2</v>
      </c>
      <c r="H549" s="13">
        <f>_xlfn.MINIFS(fiche_version[date_debut],fiche_version[code],fiche_bonification[[#This Row],[code_fiche]])</f>
        <v>44408</v>
      </c>
      <c r="I549" s="13" cm="1">
        <f t="array" ref="I549">INDEX(fiche_version[date_fin],MATCH(1,(fiche_version[index_version]=fiche_bonification[[#This Row],[fiche_version]]) * (fiche_version[code]=fiche_bonification[[#This Row],[code_fiche]]),0),1)</f>
        <v>47118</v>
      </c>
      <c r="J549" s="12">
        <f>_xlfn.MAXIFS(bonification_version[index_version],bonification_version[code],fiche_bonification[[#This Row],[code_bonification]])</f>
        <v>42.1</v>
      </c>
      <c r="K549" s="13">
        <f>_xlfn.MINIFS(bonification_version[date_debut],bonification_version[code],fiche_bonification[[#This Row],[code_bonification]])</f>
        <v>42370</v>
      </c>
      <c r="L549" s="12" t="str" cm="1">
        <f t="array" ref="L54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50" spans="1:12" x14ac:dyDescent="0.3">
      <c r="A550" s="12" t="s">
        <v>35</v>
      </c>
      <c r="B550" s="12" t="s">
        <v>582</v>
      </c>
      <c r="C550" s="13">
        <f t="shared" si="8"/>
        <v>44408</v>
      </c>
      <c r="D550" s="13" t="str">
        <f>IF(AND(fiche_bonification[[#This Row],[fiche_date_fin]]="",fiche_bonification[[#This Row],[bonification_date_fin]]=""),"",MIN(I550,L550))</f>
        <v/>
      </c>
      <c r="E550" s="13">
        <v>44561</v>
      </c>
      <c r="F550" s="13">
        <v>44804</v>
      </c>
      <c r="G550" s="12">
        <f>_xlfn.MAXIFS(fiche_version[index_version],fiche_version[code],fiche_bonification[[#This Row],[code_fiche]])</f>
        <v>38.1</v>
      </c>
      <c r="H550" s="13">
        <f>_xlfn.MINIFS(fiche_version[date_debut],fiche_version[code],fiche_bonification[[#This Row],[code_fiche]])</f>
        <v>44408</v>
      </c>
      <c r="I550" s="13" t="str" cm="1">
        <f t="array" ref="I550">INDEX(fiche_version[date_fin],MATCH(1,(fiche_version[index_version]=fiche_bonification[[#This Row],[fiche_version]]) * (fiche_version[code]=fiche_bonification[[#This Row],[code_fiche]]),0),1)</f>
        <v/>
      </c>
      <c r="J550" s="12">
        <f>_xlfn.MAXIFS(bonification_version[index_version],bonification_version[code],fiche_bonification[[#This Row],[code_bonification]])</f>
        <v>42.1</v>
      </c>
      <c r="K550" s="13">
        <f>_xlfn.MINIFS(bonification_version[date_debut],bonification_version[code],fiche_bonification[[#This Row],[code_bonification]])</f>
        <v>42370</v>
      </c>
      <c r="L550" s="12" t="str" cm="1">
        <f t="array" ref="L55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51" spans="1:12" x14ac:dyDescent="0.3">
      <c r="A551" s="12" t="s">
        <v>36</v>
      </c>
      <c r="B551" s="12" t="s">
        <v>582</v>
      </c>
      <c r="C551" s="13">
        <f t="shared" si="8"/>
        <v>42373</v>
      </c>
      <c r="D551" s="13" t="str">
        <f>IF(AND(fiche_bonification[[#This Row],[fiche_date_fin]]="",fiche_bonification[[#This Row],[bonification_date_fin]]=""),"",MIN(I551,L551))</f>
        <v/>
      </c>
      <c r="E551" s="13">
        <v>44561</v>
      </c>
      <c r="F551" s="13">
        <v>44804</v>
      </c>
      <c r="G551" s="12">
        <f>_xlfn.MAXIFS(fiche_version[index_version],fiche_version[code],fiche_bonification[[#This Row],[code_fiche]])</f>
        <v>40.200000000000003</v>
      </c>
      <c r="H551" s="13">
        <f>_xlfn.MINIFS(fiche_version[date_debut],fiche_version[code],fiche_bonification[[#This Row],[code_fiche]])</f>
        <v>42373</v>
      </c>
      <c r="I551" s="13" t="str" cm="1">
        <f t="array" ref="I551">INDEX(fiche_version[date_fin],MATCH(1,(fiche_version[index_version]=fiche_bonification[[#This Row],[fiche_version]]) * (fiche_version[code]=fiche_bonification[[#This Row],[code_fiche]]),0),1)</f>
        <v/>
      </c>
      <c r="J551" s="12">
        <f>_xlfn.MAXIFS(bonification_version[index_version],bonification_version[code],fiche_bonification[[#This Row],[code_bonification]])</f>
        <v>42.1</v>
      </c>
      <c r="K551" s="13">
        <f>_xlfn.MINIFS(bonification_version[date_debut],bonification_version[code],fiche_bonification[[#This Row],[code_bonification]])</f>
        <v>42370</v>
      </c>
      <c r="L551" s="12" t="str" cm="1">
        <f t="array" ref="L55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52" spans="1:12" x14ac:dyDescent="0.3">
      <c r="A552" s="12" t="s">
        <v>37</v>
      </c>
      <c r="B552" s="12" t="s">
        <v>582</v>
      </c>
      <c r="C552" s="13">
        <f t="shared" si="8"/>
        <v>42370</v>
      </c>
      <c r="D552" s="13" t="str">
        <f>IF(AND(fiche_bonification[[#This Row],[fiche_date_fin]]="",fiche_bonification[[#This Row],[bonification_date_fin]]=""),"",MIN(I552,L552))</f>
        <v/>
      </c>
      <c r="E552" s="13">
        <v>44561</v>
      </c>
      <c r="F552" s="13">
        <v>44804</v>
      </c>
      <c r="G552" s="12">
        <f>_xlfn.MAXIFS(fiche_version[index_version],fiche_version[code],fiche_bonification[[#This Row],[code_fiche]])</f>
        <v>14.1</v>
      </c>
      <c r="H552" s="13">
        <f>_xlfn.MINIFS(fiche_version[date_debut],fiche_version[code],fiche_bonification[[#This Row],[code_fiche]])</f>
        <v>42005</v>
      </c>
      <c r="I552" s="13" t="str" cm="1">
        <f t="array" ref="I552">INDEX(fiche_version[date_fin],MATCH(1,(fiche_version[index_version]=fiche_bonification[[#This Row],[fiche_version]]) * (fiche_version[code]=fiche_bonification[[#This Row],[code_fiche]]),0),1)</f>
        <v/>
      </c>
      <c r="J552" s="12">
        <f>_xlfn.MAXIFS(bonification_version[index_version],bonification_version[code],fiche_bonification[[#This Row],[code_bonification]])</f>
        <v>42.1</v>
      </c>
      <c r="K552" s="13">
        <f>_xlfn.MINIFS(bonification_version[date_debut],bonification_version[code],fiche_bonification[[#This Row],[code_bonification]])</f>
        <v>42370</v>
      </c>
      <c r="L552" s="12" t="str" cm="1">
        <f t="array" ref="L55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53" spans="1:12" x14ac:dyDescent="0.3">
      <c r="A553" s="12" t="s">
        <v>39</v>
      </c>
      <c r="B553" s="12" t="s">
        <v>582</v>
      </c>
      <c r="C553" s="13">
        <f t="shared" si="8"/>
        <v>42370</v>
      </c>
      <c r="D553" s="13" t="str">
        <f>IF(AND(fiche_bonification[[#This Row],[fiche_date_fin]]="",fiche_bonification[[#This Row],[bonification_date_fin]]=""),"",MIN(I553,L553))</f>
        <v/>
      </c>
      <c r="E553" s="13">
        <v>44561</v>
      </c>
      <c r="F553" s="13">
        <v>44804</v>
      </c>
      <c r="G553" s="12">
        <f>_xlfn.MAXIFS(fiche_version[index_version],fiche_version[code],fiche_bonification[[#This Row],[code_fiche]])</f>
        <v>14.1</v>
      </c>
      <c r="H553" s="13">
        <f>_xlfn.MINIFS(fiche_version[date_debut],fiche_version[code],fiche_bonification[[#This Row],[code_fiche]])</f>
        <v>42005</v>
      </c>
      <c r="I553" s="13" t="str" cm="1">
        <f t="array" ref="I553">INDEX(fiche_version[date_fin],MATCH(1,(fiche_version[index_version]=fiche_bonification[[#This Row],[fiche_version]]) * (fiche_version[code]=fiche_bonification[[#This Row],[code_fiche]]),0),1)</f>
        <v/>
      </c>
      <c r="J553" s="12">
        <f>_xlfn.MAXIFS(bonification_version[index_version],bonification_version[code],fiche_bonification[[#This Row],[code_bonification]])</f>
        <v>42.1</v>
      </c>
      <c r="K553" s="13">
        <f>_xlfn.MINIFS(bonification_version[date_debut],bonification_version[code],fiche_bonification[[#This Row],[code_bonification]])</f>
        <v>42370</v>
      </c>
      <c r="L553" s="12" t="str" cm="1">
        <f t="array" ref="L55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54" spans="1:12" x14ac:dyDescent="0.3">
      <c r="A554" s="12" t="s">
        <v>41</v>
      </c>
      <c r="B554" s="12" t="s">
        <v>582</v>
      </c>
      <c r="C554" s="13">
        <f t="shared" si="8"/>
        <v>42370</v>
      </c>
      <c r="D554" s="13" t="str">
        <f>IF(AND(fiche_bonification[[#This Row],[fiche_date_fin]]="",fiche_bonification[[#This Row],[bonification_date_fin]]=""),"",MIN(I554,L554))</f>
        <v/>
      </c>
      <c r="E554" s="13">
        <v>44561</v>
      </c>
      <c r="F554" s="13">
        <v>44804</v>
      </c>
      <c r="G554" s="12">
        <f>_xlfn.MAXIFS(fiche_version[index_version],fiche_version[code],fiche_bonification[[#This Row],[code_fiche]])</f>
        <v>15.1</v>
      </c>
      <c r="H554" s="13">
        <f>_xlfn.MINIFS(fiche_version[date_debut],fiche_version[code],fiche_bonification[[#This Row],[code_fiche]])</f>
        <v>42005</v>
      </c>
      <c r="I554" s="13" t="str" cm="1">
        <f t="array" ref="I554">INDEX(fiche_version[date_fin],MATCH(1,(fiche_version[index_version]=fiche_bonification[[#This Row],[fiche_version]]) * (fiche_version[code]=fiche_bonification[[#This Row],[code_fiche]]),0),1)</f>
        <v/>
      </c>
      <c r="J554" s="12">
        <f>_xlfn.MAXIFS(bonification_version[index_version],bonification_version[code],fiche_bonification[[#This Row],[code_bonification]])</f>
        <v>42.1</v>
      </c>
      <c r="K554" s="13">
        <f>_xlfn.MINIFS(bonification_version[date_debut],bonification_version[code],fiche_bonification[[#This Row],[code_bonification]])</f>
        <v>42370</v>
      </c>
      <c r="L554" s="12" t="str" cm="1">
        <f t="array" ref="L55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55" spans="1:12" x14ac:dyDescent="0.3">
      <c r="A555" s="12" t="s">
        <v>42</v>
      </c>
      <c r="B555" s="12" t="s">
        <v>582</v>
      </c>
      <c r="C555" s="13">
        <f t="shared" si="8"/>
        <v>42370</v>
      </c>
      <c r="D555" s="13" t="str">
        <f>IF(AND(fiche_bonification[[#This Row],[fiche_date_fin]]="",fiche_bonification[[#This Row],[bonification_date_fin]]=""),"",MIN(I555,L555))</f>
        <v/>
      </c>
      <c r="E555" s="13">
        <v>44561</v>
      </c>
      <c r="F555" s="13">
        <v>44804</v>
      </c>
      <c r="G555" s="12">
        <f>_xlfn.MAXIFS(fiche_version[index_version],fiche_version[code],fiche_bonification[[#This Row],[code_fiche]])</f>
        <v>35.299999999999997</v>
      </c>
      <c r="H555" s="13">
        <f>_xlfn.MINIFS(fiche_version[date_debut],fiche_version[code],fiche_bonification[[#This Row],[code_fiche]])</f>
        <v>42005</v>
      </c>
      <c r="I555" s="13" t="str" cm="1">
        <f t="array" ref="I555">INDEX(fiche_version[date_fin],MATCH(1,(fiche_version[index_version]=fiche_bonification[[#This Row],[fiche_version]]) * (fiche_version[code]=fiche_bonification[[#This Row],[code_fiche]]),0),1)</f>
        <v/>
      </c>
      <c r="J555" s="12">
        <f>_xlfn.MAXIFS(bonification_version[index_version],bonification_version[code],fiche_bonification[[#This Row],[code_bonification]])</f>
        <v>42.1</v>
      </c>
      <c r="K555" s="13">
        <f>_xlfn.MINIFS(bonification_version[date_debut],bonification_version[code],fiche_bonification[[#This Row],[code_bonification]])</f>
        <v>42370</v>
      </c>
      <c r="L555" s="12" t="str" cm="1">
        <f t="array" ref="L55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56" spans="1:12" x14ac:dyDescent="0.3">
      <c r="A556" s="12" t="s">
        <v>44</v>
      </c>
      <c r="B556" s="12" t="s">
        <v>582</v>
      </c>
      <c r="C556" s="13">
        <f t="shared" si="8"/>
        <v>42370</v>
      </c>
      <c r="D556" s="13" t="str">
        <f>IF(AND(fiche_bonification[[#This Row],[fiche_date_fin]]="",fiche_bonification[[#This Row],[bonification_date_fin]]=""),"",MIN(I556,L556))</f>
        <v/>
      </c>
      <c r="E556" s="13">
        <v>44561</v>
      </c>
      <c r="F556" s="13">
        <v>44804</v>
      </c>
      <c r="G556" s="12">
        <f>_xlfn.MAXIFS(fiche_version[index_version],fiche_version[code],fiche_bonification[[#This Row],[code_fiche]])</f>
        <v>16.100000000000001</v>
      </c>
      <c r="H556" s="13">
        <f>_xlfn.MINIFS(fiche_version[date_debut],fiche_version[code],fiche_bonification[[#This Row],[code_fiche]])</f>
        <v>42005</v>
      </c>
      <c r="I556" s="13" t="str" cm="1">
        <f t="array" ref="I556">INDEX(fiche_version[date_fin],MATCH(1,(fiche_version[index_version]=fiche_bonification[[#This Row],[fiche_version]]) * (fiche_version[code]=fiche_bonification[[#This Row],[code_fiche]]),0),1)</f>
        <v/>
      </c>
      <c r="J556" s="12">
        <f>_xlfn.MAXIFS(bonification_version[index_version],bonification_version[code],fiche_bonification[[#This Row],[code_bonification]])</f>
        <v>42.1</v>
      </c>
      <c r="K556" s="13">
        <f>_xlfn.MINIFS(bonification_version[date_debut],bonification_version[code],fiche_bonification[[#This Row],[code_bonification]])</f>
        <v>42370</v>
      </c>
      <c r="L556" s="12" t="str" cm="1">
        <f t="array" ref="L55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57" spans="1:12" x14ac:dyDescent="0.3">
      <c r="A557" s="12" t="s">
        <v>46</v>
      </c>
      <c r="B557" s="12" t="s">
        <v>582</v>
      </c>
      <c r="C557" s="13">
        <f t="shared" si="8"/>
        <v>42370</v>
      </c>
      <c r="D557" s="13" t="str">
        <f>IF(AND(fiche_bonification[[#This Row],[fiche_date_fin]]="",fiche_bonification[[#This Row],[bonification_date_fin]]=""),"",MIN(I557,L557))</f>
        <v/>
      </c>
      <c r="E557" s="13">
        <v>44561</v>
      </c>
      <c r="F557" s="13">
        <v>44804</v>
      </c>
      <c r="G557" s="12">
        <f>_xlfn.MAXIFS(fiche_version[index_version],fiche_version[code],fiche_bonification[[#This Row],[code_fiche]])</f>
        <v>35.200000000000003</v>
      </c>
      <c r="H557" s="13">
        <f>_xlfn.MINIFS(fiche_version[date_debut],fiche_version[code],fiche_bonification[[#This Row],[code_fiche]])</f>
        <v>42005</v>
      </c>
      <c r="I557" s="13" t="str" cm="1">
        <f t="array" ref="I557">INDEX(fiche_version[date_fin],MATCH(1,(fiche_version[index_version]=fiche_bonification[[#This Row],[fiche_version]]) * (fiche_version[code]=fiche_bonification[[#This Row],[code_fiche]]),0),1)</f>
        <v/>
      </c>
      <c r="J557" s="12">
        <f>_xlfn.MAXIFS(bonification_version[index_version],bonification_version[code],fiche_bonification[[#This Row],[code_bonification]])</f>
        <v>42.1</v>
      </c>
      <c r="K557" s="13">
        <f>_xlfn.MINIFS(bonification_version[date_debut],bonification_version[code],fiche_bonification[[#This Row],[code_bonification]])</f>
        <v>42370</v>
      </c>
      <c r="L557" s="12" t="str" cm="1">
        <f t="array" ref="L55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58" spans="1:12" x14ac:dyDescent="0.3">
      <c r="A558" s="12" t="s">
        <v>47</v>
      </c>
      <c r="B558" s="12" t="s">
        <v>582</v>
      </c>
      <c r="C558" s="13">
        <f t="shared" si="8"/>
        <v>42370</v>
      </c>
      <c r="D558" s="13">
        <f>IF(AND(fiche_bonification[[#This Row],[fiche_date_fin]]="",fiche_bonification[[#This Row],[bonification_date_fin]]=""),"",MIN(I558,L558))</f>
        <v>46934</v>
      </c>
      <c r="E558" s="13">
        <v>44561</v>
      </c>
      <c r="F558" s="13">
        <v>44804</v>
      </c>
      <c r="G558" s="12">
        <f>_xlfn.MAXIFS(fiche_version[index_version],fiche_version[code],fiche_bonification[[#This Row],[code_fiche]])</f>
        <v>54.2</v>
      </c>
      <c r="H558" s="13">
        <f>_xlfn.MINIFS(fiche_version[date_debut],fiche_version[code],fiche_bonification[[#This Row],[code_fiche]])</f>
        <v>42005</v>
      </c>
      <c r="I558" s="13" cm="1">
        <f t="array" ref="I558">INDEX(fiche_version[date_fin],MATCH(1,(fiche_version[index_version]=fiche_bonification[[#This Row],[fiche_version]]) * (fiche_version[code]=fiche_bonification[[#This Row],[code_fiche]]),0),1)</f>
        <v>46934</v>
      </c>
      <c r="J558" s="12">
        <f>_xlfn.MAXIFS(bonification_version[index_version],bonification_version[code],fiche_bonification[[#This Row],[code_bonification]])</f>
        <v>42.1</v>
      </c>
      <c r="K558" s="13">
        <f>_xlfn.MINIFS(bonification_version[date_debut],bonification_version[code],fiche_bonification[[#This Row],[code_bonification]])</f>
        <v>42370</v>
      </c>
      <c r="L558" s="12" t="str" cm="1">
        <f t="array" ref="L55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59" spans="1:12" x14ac:dyDescent="0.3">
      <c r="A559" s="12" t="s">
        <v>49</v>
      </c>
      <c r="B559" s="12" t="s">
        <v>582</v>
      </c>
      <c r="C559" s="13">
        <f t="shared" si="8"/>
        <v>42370</v>
      </c>
      <c r="D559" s="13">
        <f>IF(AND(fiche_bonification[[#This Row],[fiche_date_fin]]="",fiche_bonification[[#This Row],[bonification_date_fin]]=""),"",MIN(I559,L559))</f>
        <v>46934</v>
      </c>
      <c r="E559" s="13">
        <v>44561</v>
      </c>
      <c r="F559" s="13">
        <v>44804</v>
      </c>
      <c r="G559" s="12">
        <f>_xlfn.MAXIFS(fiche_version[index_version],fiche_version[code],fiche_bonification[[#This Row],[code_fiche]])</f>
        <v>54.3</v>
      </c>
      <c r="H559" s="13">
        <f>_xlfn.MINIFS(fiche_version[date_debut],fiche_version[code],fiche_bonification[[#This Row],[code_fiche]])</f>
        <v>42005</v>
      </c>
      <c r="I559" s="13" cm="1">
        <f t="array" ref="I559">INDEX(fiche_version[date_fin],MATCH(1,(fiche_version[index_version]=fiche_bonification[[#This Row],[fiche_version]]) * (fiche_version[code]=fiche_bonification[[#This Row],[code_fiche]]),0),1)</f>
        <v>46934</v>
      </c>
      <c r="J559" s="12">
        <f>_xlfn.MAXIFS(bonification_version[index_version],bonification_version[code],fiche_bonification[[#This Row],[code_bonification]])</f>
        <v>42.1</v>
      </c>
      <c r="K559" s="13">
        <f>_xlfn.MINIFS(bonification_version[date_debut],bonification_version[code],fiche_bonification[[#This Row],[code_bonification]])</f>
        <v>42370</v>
      </c>
      <c r="L559" s="12" t="str" cm="1">
        <f t="array" ref="L55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60" spans="1:12" x14ac:dyDescent="0.3">
      <c r="A560" s="12" t="s">
        <v>50</v>
      </c>
      <c r="B560" s="12" t="s">
        <v>582</v>
      </c>
      <c r="C560" s="13">
        <f t="shared" si="8"/>
        <v>42370</v>
      </c>
      <c r="D560" s="13" t="str">
        <f>IF(AND(fiche_bonification[[#This Row],[fiche_date_fin]]="",fiche_bonification[[#This Row],[bonification_date_fin]]=""),"",MIN(I560,L560))</f>
        <v/>
      </c>
      <c r="E560" s="13">
        <v>44561</v>
      </c>
      <c r="F560" s="13">
        <v>44804</v>
      </c>
      <c r="G560" s="12">
        <f>_xlfn.MAXIFS(fiche_version[index_version],fiche_version[code],fiche_bonification[[#This Row],[code_fiche]])</f>
        <v>14.1</v>
      </c>
      <c r="H560" s="13">
        <f>_xlfn.MINIFS(fiche_version[date_debut],fiche_version[code],fiche_bonification[[#This Row],[code_fiche]])</f>
        <v>42005</v>
      </c>
      <c r="I560" s="13" t="str" cm="1">
        <f t="array" ref="I560">INDEX(fiche_version[date_fin],MATCH(1,(fiche_version[index_version]=fiche_bonification[[#This Row],[fiche_version]]) * (fiche_version[code]=fiche_bonification[[#This Row],[code_fiche]]),0),1)</f>
        <v/>
      </c>
      <c r="J560" s="12">
        <f>_xlfn.MAXIFS(bonification_version[index_version],bonification_version[code],fiche_bonification[[#This Row],[code_bonification]])</f>
        <v>42.1</v>
      </c>
      <c r="K560" s="13">
        <f>_xlfn.MINIFS(bonification_version[date_debut],bonification_version[code],fiche_bonification[[#This Row],[code_bonification]])</f>
        <v>42370</v>
      </c>
      <c r="L560" s="12" t="str" cm="1">
        <f t="array" ref="L56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61" spans="1:12" x14ac:dyDescent="0.3">
      <c r="A561" s="12" t="s">
        <v>51</v>
      </c>
      <c r="B561" s="12" t="s">
        <v>582</v>
      </c>
      <c r="C561" s="13">
        <f t="shared" si="8"/>
        <v>42370</v>
      </c>
      <c r="D561" s="13">
        <f>IF(AND(fiche_bonification[[#This Row],[fiche_date_fin]]="",fiche_bonification[[#This Row],[bonification_date_fin]]=""),"",MIN(I561,L561))</f>
        <v>43921</v>
      </c>
      <c r="E561" s="13">
        <v>44561</v>
      </c>
      <c r="F561" s="13">
        <v>44804</v>
      </c>
      <c r="G561" s="12">
        <f>_xlfn.MAXIFS(fiche_version[index_version],fiche_version[code],fiche_bonification[[#This Row],[code_fiche]])</f>
        <v>17.100000000000001</v>
      </c>
      <c r="H561" s="13">
        <f>_xlfn.MINIFS(fiche_version[date_debut],fiche_version[code],fiche_bonification[[#This Row],[code_fiche]])</f>
        <v>42005</v>
      </c>
      <c r="I561" s="13" cm="1">
        <f t="array" ref="I561">INDEX(fiche_version[date_fin],MATCH(1,(fiche_version[index_version]=fiche_bonification[[#This Row],[fiche_version]]) * (fiche_version[code]=fiche_bonification[[#This Row],[code_fiche]]),0),1)</f>
        <v>43921</v>
      </c>
      <c r="J561" s="12">
        <f>_xlfn.MAXIFS(bonification_version[index_version],bonification_version[code],fiche_bonification[[#This Row],[code_bonification]])</f>
        <v>42.1</v>
      </c>
      <c r="K561" s="13">
        <f>_xlfn.MINIFS(bonification_version[date_debut],bonification_version[code],fiche_bonification[[#This Row],[code_bonification]])</f>
        <v>42370</v>
      </c>
      <c r="L561" s="12" t="str" cm="1">
        <f t="array" ref="L56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62" spans="1:12" x14ac:dyDescent="0.3">
      <c r="A562" s="12" t="s">
        <v>53</v>
      </c>
      <c r="B562" s="12" t="s">
        <v>582</v>
      </c>
      <c r="C562" s="13">
        <f t="shared" si="8"/>
        <v>42370</v>
      </c>
      <c r="D562" s="13" t="str">
        <f>IF(AND(fiche_bonification[[#This Row],[fiche_date_fin]]="",fiche_bonification[[#This Row],[bonification_date_fin]]=""),"",MIN(I562,L562))</f>
        <v/>
      </c>
      <c r="E562" s="13">
        <v>44561</v>
      </c>
      <c r="F562" s="13">
        <v>44804</v>
      </c>
      <c r="G562" s="12">
        <f>_xlfn.MAXIFS(fiche_version[index_version],fiche_version[code],fiche_bonification[[#This Row],[code_fiche]])</f>
        <v>14.1</v>
      </c>
      <c r="H562" s="13">
        <f>_xlfn.MINIFS(fiche_version[date_debut],fiche_version[code],fiche_bonification[[#This Row],[code_fiche]])</f>
        <v>42005</v>
      </c>
      <c r="I562" s="13" t="str" cm="1">
        <f t="array" ref="I562">INDEX(fiche_version[date_fin],MATCH(1,(fiche_version[index_version]=fiche_bonification[[#This Row],[fiche_version]]) * (fiche_version[code]=fiche_bonification[[#This Row],[code_fiche]]),0),1)</f>
        <v/>
      </c>
      <c r="J562" s="12">
        <f>_xlfn.MAXIFS(bonification_version[index_version],bonification_version[code],fiche_bonification[[#This Row],[code_bonification]])</f>
        <v>42.1</v>
      </c>
      <c r="K562" s="13">
        <f>_xlfn.MINIFS(bonification_version[date_debut],bonification_version[code],fiche_bonification[[#This Row],[code_bonification]])</f>
        <v>42370</v>
      </c>
      <c r="L562" s="12" t="str" cm="1">
        <f t="array" ref="L56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63" spans="1:12" x14ac:dyDescent="0.3">
      <c r="A563" s="12" t="s">
        <v>55</v>
      </c>
      <c r="B563" s="12" t="s">
        <v>582</v>
      </c>
      <c r="C563" s="13">
        <f t="shared" si="8"/>
        <v>42370</v>
      </c>
      <c r="D563" s="13" t="str">
        <f>IF(AND(fiche_bonification[[#This Row],[fiche_date_fin]]="",fiche_bonification[[#This Row],[bonification_date_fin]]=""),"",MIN(I563,L563))</f>
        <v/>
      </c>
      <c r="E563" s="13">
        <v>44561</v>
      </c>
      <c r="F563" s="13">
        <v>44804</v>
      </c>
      <c r="G563" s="12">
        <f>_xlfn.MAXIFS(fiche_version[index_version],fiche_version[code],fiche_bonification[[#This Row],[code_fiche]])</f>
        <v>14.1</v>
      </c>
      <c r="H563" s="13">
        <f>_xlfn.MINIFS(fiche_version[date_debut],fiche_version[code],fiche_bonification[[#This Row],[code_fiche]])</f>
        <v>42005</v>
      </c>
      <c r="I563" s="13" t="str" cm="1">
        <f t="array" ref="I563">INDEX(fiche_version[date_fin],MATCH(1,(fiche_version[index_version]=fiche_bonification[[#This Row],[fiche_version]]) * (fiche_version[code]=fiche_bonification[[#This Row],[code_fiche]]),0),1)</f>
        <v/>
      </c>
      <c r="J563" s="12">
        <f>_xlfn.MAXIFS(bonification_version[index_version],bonification_version[code],fiche_bonification[[#This Row],[code_bonification]])</f>
        <v>42.1</v>
      </c>
      <c r="K563" s="13">
        <f>_xlfn.MINIFS(bonification_version[date_debut],bonification_version[code],fiche_bonification[[#This Row],[code_bonification]])</f>
        <v>42370</v>
      </c>
      <c r="L563" s="12" t="str" cm="1">
        <f t="array" ref="L56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64" spans="1:12" x14ac:dyDescent="0.3">
      <c r="A564" s="12" t="s">
        <v>57</v>
      </c>
      <c r="B564" s="12" t="s">
        <v>582</v>
      </c>
      <c r="C564" s="13">
        <f t="shared" si="8"/>
        <v>43453</v>
      </c>
      <c r="D564" s="13" t="str">
        <f>IF(AND(fiche_bonification[[#This Row],[fiche_date_fin]]="",fiche_bonification[[#This Row],[bonification_date_fin]]=""),"",MIN(I564,L564))</f>
        <v/>
      </c>
      <c r="E564" s="13">
        <v>44561</v>
      </c>
      <c r="F564" s="13">
        <v>44804</v>
      </c>
      <c r="G564" s="12">
        <f>_xlfn.MAXIFS(fiche_version[index_version],fiche_version[code],fiche_bonification[[#This Row],[code_fiche]])</f>
        <v>28.1</v>
      </c>
      <c r="H564" s="13">
        <f>_xlfn.MINIFS(fiche_version[date_debut],fiche_version[code],fiche_bonification[[#This Row],[code_fiche]])</f>
        <v>43453</v>
      </c>
      <c r="I564" s="13" t="str" cm="1">
        <f t="array" ref="I564">INDEX(fiche_version[date_fin],MATCH(1,(fiche_version[index_version]=fiche_bonification[[#This Row],[fiche_version]]) * (fiche_version[code]=fiche_bonification[[#This Row],[code_fiche]]),0),1)</f>
        <v/>
      </c>
      <c r="J564" s="12">
        <f>_xlfn.MAXIFS(bonification_version[index_version],bonification_version[code],fiche_bonification[[#This Row],[code_bonification]])</f>
        <v>42.1</v>
      </c>
      <c r="K564" s="13">
        <f>_xlfn.MINIFS(bonification_version[date_debut],bonification_version[code],fiche_bonification[[#This Row],[code_bonification]])</f>
        <v>42370</v>
      </c>
      <c r="L564" s="12" t="str" cm="1">
        <f t="array" ref="L56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65" spans="1:12" x14ac:dyDescent="0.3">
      <c r="A565" s="12" t="s">
        <v>58</v>
      </c>
      <c r="B565" s="12" t="s">
        <v>582</v>
      </c>
      <c r="C565" s="13">
        <f t="shared" si="8"/>
        <v>42370</v>
      </c>
      <c r="D565" s="13" t="str">
        <f>IF(AND(fiche_bonification[[#This Row],[fiche_date_fin]]="",fiche_bonification[[#This Row],[bonification_date_fin]]=""),"",MIN(I565,L565))</f>
        <v/>
      </c>
      <c r="E565" s="13">
        <v>44561</v>
      </c>
      <c r="F565" s="13">
        <v>44804</v>
      </c>
      <c r="G565" s="12">
        <f>_xlfn.MAXIFS(fiche_version[index_version],fiche_version[code],fiche_bonification[[#This Row],[code_fiche]])</f>
        <v>24.2</v>
      </c>
      <c r="H565" s="13">
        <f>_xlfn.MINIFS(fiche_version[date_debut],fiche_version[code],fiche_bonification[[#This Row],[code_fiche]])</f>
        <v>42005</v>
      </c>
      <c r="I565" s="13" t="str" cm="1">
        <f t="array" ref="I565">INDEX(fiche_version[date_fin],MATCH(1,(fiche_version[index_version]=fiche_bonification[[#This Row],[fiche_version]]) * (fiche_version[code]=fiche_bonification[[#This Row],[code_fiche]]),0),1)</f>
        <v/>
      </c>
      <c r="J565" s="12">
        <f>_xlfn.MAXIFS(bonification_version[index_version],bonification_version[code],fiche_bonification[[#This Row],[code_bonification]])</f>
        <v>42.1</v>
      </c>
      <c r="K565" s="13">
        <f>_xlfn.MINIFS(bonification_version[date_debut],bonification_version[code],fiche_bonification[[#This Row],[code_bonification]])</f>
        <v>42370</v>
      </c>
      <c r="L565" s="12" t="str" cm="1">
        <f t="array" ref="L56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66" spans="1:12" x14ac:dyDescent="0.3">
      <c r="A566" s="12" t="s">
        <v>59</v>
      </c>
      <c r="B566" s="12" t="s">
        <v>582</v>
      </c>
      <c r="C566" s="13">
        <f t="shared" si="8"/>
        <v>42370</v>
      </c>
      <c r="D566" s="13" t="str">
        <f>IF(AND(fiche_bonification[[#This Row],[fiche_date_fin]]="",fiche_bonification[[#This Row],[bonification_date_fin]]=""),"",MIN(I566,L566))</f>
        <v/>
      </c>
      <c r="E566" s="13">
        <v>44561</v>
      </c>
      <c r="F566" s="13">
        <v>44804</v>
      </c>
      <c r="G566" s="12">
        <f>_xlfn.MAXIFS(fiche_version[index_version],fiche_version[code],fiche_bonification[[#This Row],[code_fiche]])</f>
        <v>22.2</v>
      </c>
      <c r="H566" s="13">
        <f>_xlfn.MINIFS(fiche_version[date_debut],fiche_version[code],fiche_bonification[[#This Row],[code_fiche]])</f>
        <v>42005</v>
      </c>
      <c r="I566" s="13" t="str" cm="1">
        <f t="array" ref="I566">INDEX(fiche_version[date_fin],MATCH(1,(fiche_version[index_version]=fiche_bonification[[#This Row],[fiche_version]]) * (fiche_version[code]=fiche_bonification[[#This Row],[code_fiche]]),0),1)</f>
        <v/>
      </c>
      <c r="J566" s="12">
        <f>_xlfn.MAXIFS(bonification_version[index_version],bonification_version[code],fiche_bonification[[#This Row],[code_bonification]])</f>
        <v>42.1</v>
      </c>
      <c r="K566" s="13">
        <f>_xlfn.MINIFS(bonification_version[date_debut],bonification_version[code],fiche_bonification[[#This Row],[code_bonification]])</f>
        <v>42370</v>
      </c>
      <c r="L566" s="12" t="str" cm="1">
        <f t="array" ref="L56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67" spans="1:12" x14ac:dyDescent="0.3">
      <c r="A567" s="12" t="s">
        <v>60</v>
      </c>
      <c r="B567" s="12" t="s">
        <v>582</v>
      </c>
      <c r="C567" s="13">
        <f t="shared" si="8"/>
        <v>42373</v>
      </c>
      <c r="D567" s="13" t="str">
        <f>IF(AND(fiche_bonification[[#This Row],[fiche_date_fin]]="",fiche_bonification[[#This Row],[bonification_date_fin]]=""),"",MIN(I567,L567))</f>
        <v/>
      </c>
      <c r="E567" s="13">
        <v>44561</v>
      </c>
      <c r="F567" s="13">
        <v>44804</v>
      </c>
      <c r="G567" s="12">
        <f>_xlfn.MAXIFS(fiche_version[index_version],fiche_version[code],fiche_bonification[[#This Row],[code_fiche]])</f>
        <v>19.100000000000001</v>
      </c>
      <c r="H567" s="13">
        <f>_xlfn.MINIFS(fiche_version[date_debut],fiche_version[code],fiche_bonification[[#This Row],[code_fiche]])</f>
        <v>42373</v>
      </c>
      <c r="I567" s="13" t="str" cm="1">
        <f t="array" ref="I567">INDEX(fiche_version[date_fin],MATCH(1,(fiche_version[index_version]=fiche_bonification[[#This Row],[fiche_version]]) * (fiche_version[code]=fiche_bonification[[#This Row],[code_fiche]]),0),1)</f>
        <v/>
      </c>
      <c r="J567" s="12">
        <f>_xlfn.MAXIFS(bonification_version[index_version],bonification_version[code],fiche_bonification[[#This Row],[code_bonification]])</f>
        <v>42.1</v>
      </c>
      <c r="K567" s="13">
        <f>_xlfn.MINIFS(bonification_version[date_debut],bonification_version[code],fiche_bonification[[#This Row],[code_bonification]])</f>
        <v>42370</v>
      </c>
      <c r="L567" s="12" t="str" cm="1">
        <f t="array" ref="L56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68" spans="1:12" x14ac:dyDescent="0.3">
      <c r="A568" s="12" t="s">
        <v>61</v>
      </c>
      <c r="B568" s="12" t="s">
        <v>582</v>
      </c>
      <c r="C568" s="13">
        <f t="shared" si="8"/>
        <v>42370</v>
      </c>
      <c r="D568" s="13" t="str">
        <f>IF(AND(fiche_bonification[[#This Row],[fiche_date_fin]]="",fiche_bonification[[#This Row],[bonification_date_fin]]=""),"",MIN(I568,L568))</f>
        <v/>
      </c>
      <c r="E568" s="13">
        <v>44561</v>
      </c>
      <c r="F568" s="13">
        <v>44804</v>
      </c>
      <c r="G568" s="12">
        <f>_xlfn.MAXIFS(fiche_version[index_version],fiche_version[code],fiche_bonification[[#This Row],[code_fiche]])</f>
        <v>23.1</v>
      </c>
      <c r="H568" s="13">
        <f>_xlfn.MINIFS(fiche_version[date_debut],fiche_version[code],fiche_bonification[[#This Row],[code_fiche]])</f>
        <v>42005</v>
      </c>
      <c r="I568" s="13" t="str" cm="1">
        <f t="array" ref="I568">INDEX(fiche_version[date_fin],MATCH(1,(fiche_version[index_version]=fiche_bonification[[#This Row],[fiche_version]]) * (fiche_version[code]=fiche_bonification[[#This Row],[code_fiche]]),0),1)</f>
        <v/>
      </c>
      <c r="J568" s="12">
        <f>_xlfn.MAXIFS(bonification_version[index_version],bonification_version[code],fiche_bonification[[#This Row],[code_bonification]])</f>
        <v>42.1</v>
      </c>
      <c r="K568" s="13">
        <f>_xlfn.MINIFS(bonification_version[date_debut],bonification_version[code],fiche_bonification[[#This Row],[code_bonification]])</f>
        <v>42370</v>
      </c>
      <c r="L568" s="12" t="str" cm="1">
        <f t="array" ref="L56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69" spans="1:12" x14ac:dyDescent="0.3">
      <c r="A569" s="12" t="s">
        <v>63</v>
      </c>
      <c r="B569" s="12" t="s">
        <v>582</v>
      </c>
      <c r="C569" s="13">
        <f t="shared" si="8"/>
        <v>42370</v>
      </c>
      <c r="D569" s="13">
        <f>IF(AND(fiche_bonification[[#This Row],[fiche_date_fin]]="",fiche_bonification[[#This Row],[bonification_date_fin]]=""),"",MIN(I569,L569))</f>
        <v>46507</v>
      </c>
      <c r="E569" s="13">
        <v>44561</v>
      </c>
      <c r="F569" s="13">
        <v>44804</v>
      </c>
      <c r="G569" s="12">
        <f>_xlfn.MAXIFS(fiche_version[index_version],fiche_version[code],fiche_bonification[[#This Row],[code_fiche]])</f>
        <v>54.5</v>
      </c>
      <c r="H569" s="13">
        <f>_xlfn.MINIFS(fiche_version[date_debut],fiche_version[code],fiche_bonification[[#This Row],[code_fiche]])</f>
        <v>42005</v>
      </c>
      <c r="I569" s="13" cm="1">
        <f t="array" ref="I569">INDEX(fiche_version[date_fin],MATCH(1,(fiche_version[index_version]=fiche_bonification[[#This Row],[fiche_version]]) * (fiche_version[code]=fiche_bonification[[#This Row],[code_fiche]]),0),1)</f>
        <v>46507</v>
      </c>
      <c r="J569" s="12">
        <f>_xlfn.MAXIFS(bonification_version[index_version],bonification_version[code],fiche_bonification[[#This Row],[code_bonification]])</f>
        <v>42.1</v>
      </c>
      <c r="K569" s="13">
        <f>_xlfn.MINIFS(bonification_version[date_debut],bonification_version[code],fiche_bonification[[#This Row],[code_bonification]])</f>
        <v>42370</v>
      </c>
      <c r="L569" s="12" t="str" cm="1">
        <f t="array" ref="L56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70" spans="1:12" x14ac:dyDescent="0.3">
      <c r="A570" s="12" t="s">
        <v>65</v>
      </c>
      <c r="B570" s="12" t="s">
        <v>582</v>
      </c>
      <c r="C570" s="13">
        <f t="shared" si="8"/>
        <v>42370</v>
      </c>
      <c r="D570" s="13" t="str">
        <f>IF(AND(fiche_bonification[[#This Row],[fiche_date_fin]]="",fiche_bonification[[#This Row],[bonification_date_fin]]=""),"",MIN(I570,L570))</f>
        <v/>
      </c>
      <c r="E570" s="13">
        <v>44561</v>
      </c>
      <c r="F570" s="13">
        <v>44804</v>
      </c>
      <c r="G570" s="12">
        <f>_xlfn.MAXIFS(fiche_version[index_version],fiche_version[code],fiche_bonification[[#This Row],[code_fiche]])</f>
        <v>39.200000000000003</v>
      </c>
      <c r="H570" s="13">
        <f>_xlfn.MINIFS(fiche_version[date_debut],fiche_version[code],fiche_bonification[[#This Row],[code_fiche]])</f>
        <v>42005</v>
      </c>
      <c r="I570" s="13" t="str" cm="1">
        <f t="array" ref="I570">INDEX(fiche_version[date_fin],MATCH(1,(fiche_version[index_version]=fiche_bonification[[#This Row],[fiche_version]]) * (fiche_version[code]=fiche_bonification[[#This Row],[code_fiche]]),0),1)</f>
        <v/>
      </c>
      <c r="J570" s="12">
        <f>_xlfn.MAXIFS(bonification_version[index_version],bonification_version[code],fiche_bonification[[#This Row],[code_bonification]])</f>
        <v>42.1</v>
      </c>
      <c r="K570" s="13">
        <f>_xlfn.MINIFS(bonification_version[date_debut],bonification_version[code],fiche_bonification[[#This Row],[code_bonification]])</f>
        <v>42370</v>
      </c>
      <c r="L570" s="12" t="str" cm="1">
        <f t="array" ref="L57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71" spans="1:12" x14ac:dyDescent="0.3">
      <c r="A571" s="12" t="s">
        <v>67</v>
      </c>
      <c r="B571" s="12" t="s">
        <v>582</v>
      </c>
      <c r="C571" s="13">
        <f t="shared" si="8"/>
        <v>42370</v>
      </c>
      <c r="D571" s="13" t="str">
        <f>IF(AND(fiche_bonification[[#This Row],[fiche_date_fin]]="",fiche_bonification[[#This Row],[bonification_date_fin]]=""),"",MIN(I571,L571))</f>
        <v/>
      </c>
      <c r="E571" s="13">
        <v>44561</v>
      </c>
      <c r="F571" s="13">
        <v>44804</v>
      </c>
      <c r="G571" s="12">
        <f>_xlfn.MAXIFS(fiche_version[index_version],fiche_version[code],fiche_bonification[[#This Row],[code_fiche]])</f>
        <v>39.5</v>
      </c>
      <c r="H571" s="13">
        <f>_xlfn.MINIFS(fiche_version[date_debut],fiche_version[code],fiche_bonification[[#This Row],[code_fiche]])</f>
        <v>42005</v>
      </c>
      <c r="I571" s="13" t="str" cm="1">
        <f t="array" ref="I571">INDEX(fiche_version[date_fin],MATCH(1,(fiche_version[index_version]=fiche_bonification[[#This Row],[fiche_version]]) * (fiche_version[code]=fiche_bonification[[#This Row],[code_fiche]]),0),1)</f>
        <v/>
      </c>
      <c r="J571" s="12">
        <f>_xlfn.MAXIFS(bonification_version[index_version],bonification_version[code],fiche_bonification[[#This Row],[code_bonification]])</f>
        <v>42.1</v>
      </c>
      <c r="K571" s="13">
        <f>_xlfn.MINIFS(bonification_version[date_debut],bonification_version[code],fiche_bonification[[#This Row],[code_bonification]])</f>
        <v>42370</v>
      </c>
      <c r="L571" s="12" t="str" cm="1">
        <f t="array" ref="L57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72" spans="1:12" x14ac:dyDescent="0.3">
      <c r="A572" s="12" t="s">
        <v>68</v>
      </c>
      <c r="B572" s="12" t="s">
        <v>582</v>
      </c>
      <c r="C572" s="13">
        <f t="shared" si="8"/>
        <v>42370</v>
      </c>
      <c r="D572" s="13">
        <f>IF(AND(fiche_bonification[[#This Row],[fiche_date_fin]]="",fiche_bonification[[#This Row],[bonification_date_fin]]=""),"",MIN(I572,L572))</f>
        <v>46934</v>
      </c>
      <c r="E572" s="13">
        <v>44561</v>
      </c>
      <c r="F572" s="13">
        <v>44804</v>
      </c>
      <c r="G572" s="12">
        <f>_xlfn.MAXIFS(fiche_version[index_version],fiche_version[code],fiche_bonification[[#This Row],[code_fiche]])</f>
        <v>54.2</v>
      </c>
      <c r="H572" s="13">
        <f>_xlfn.MINIFS(fiche_version[date_debut],fiche_version[code],fiche_bonification[[#This Row],[code_fiche]])</f>
        <v>42005</v>
      </c>
      <c r="I572" s="13" cm="1">
        <f t="array" ref="I572">INDEX(fiche_version[date_fin],MATCH(1,(fiche_version[index_version]=fiche_bonification[[#This Row],[fiche_version]]) * (fiche_version[code]=fiche_bonification[[#This Row],[code_fiche]]),0),1)</f>
        <v>46934</v>
      </c>
      <c r="J572" s="12">
        <f>_xlfn.MAXIFS(bonification_version[index_version],bonification_version[code],fiche_bonification[[#This Row],[code_bonification]])</f>
        <v>42.1</v>
      </c>
      <c r="K572" s="13">
        <f>_xlfn.MINIFS(bonification_version[date_debut],bonification_version[code],fiche_bonification[[#This Row],[code_bonification]])</f>
        <v>42370</v>
      </c>
      <c r="L572" s="12" t="str" cm="1">
        <f t="array" ref="L57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73" spans="1:12" x14ac:dyDescent="0.3">
      <c r="A573" s="12" t="s">
        <v>70</v>
      </c>
      <c r="B573" s="12" t="s">
        <v>582</v>
      </c>
      <c r="C573" s="13">
        <f t="shared" si="8"/>
        <v>42370</v>
      </c>
      <c r="D573" s="13" t="str">
        <f>IF(AND(fiche_bonification[[#This Row],[fiche_date_fin]]="",fiche_bonification[[#This Row],[bonification_date_fin]]=""),"",MIN(I573,L573))</f>
        <v/>
      </c>
      <c r="E573" s="13">
        <v>44561</v>
      </c>
      <c r="F573" s="13">
        <v>44804</v>
      </c>
      <c r="G573" s="12">
        <f>_xlfn.MAXIFS(fiche_version[index_version],fiche_version[code],fiche_bonification[[#This Row],[code_fiche]])</f>
        <v>39.299999999999997</v>
      </c>
      <c r="H573" s="13">
        <f>_xlfn.MINIFS(fiche_version[date_debut],fiche_version[code],fiche_bonification[[#This Row],[code_fiche]])</f>
        <v>42005</v>
      </c>
      <c r="I573" s="13" t="str" cm="1">
        <f t="array" ref="I573">INDEX(fiche_version[date_fin],MATCH(1,(fiche_version[index_version]=fiche_bonification[[#This Row],[fiche_version]]) * (fiche_version[code]=fiche_bonification[[#This Row],[code_fiche]]),0),1)</f>
        <v/>
      </c>
      <c r="J573" s="12">
        <f>_xlfn.MAXIFS(bonification_version[index_version],bonification_version[code],fiche_bonification[[#This Row],[code_bonification]])</f>
        <v>42.1</v>
      </c>
      <c r="K573" s="13">
        <f>_xlfn.MINIFS(bonification_version[date_debut],bonification_version[code],fiche_bonification[[#This Row],[code_bonification]])</f>
        <v>42370</v>
      </c>
      <c r="L573" s="12" t="str" cm="1">
        <f t="array" ref="L57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74" spans="1:12" x14ac:dyDescent="0.3">
      <c r="A574" s="12" t="s">
        <v>71</v>
      </c>
      <c r="B574" s="12" t="s">
        <v>582</v>
      </c>
      <c r="C574" s="13">
        <f t="shared" si="8"/>
        <v>42370</v>
      </c>
      <c r="D574" s="13" t="str">
        <f>IF(AND(fiche_bonification[[#This Row],[fiche_date_fin]]="",fiche_bonification[[#This Row],[bonification_date_fin]]=""),"",MIN(I574,L574))</f>
        <v/>
      </c>
      <c r="E574" s="13">
        <v>44561</v>
      </c>
      <c r="F574" s="13">
        <v>44804</v>
      </c>
      <c r="G574" s="12">
        <f>_xlfn.MAXIFS(fiche_version[index_version],fiche_version[code],fiche_bonification[[#This Row],[code_fiche]])</f>
        <v>33.4</v>
      </c>
      <c r="H574" s="13">
        <f>_xlfn.MINIFS(fiche_version[date_debut],fiche_version[code],fiche_bonification[[#This Row],[code_fiche]])</f>
        <v>42005</v>
      </c>
      <c r="I574" s="13" t="str" cm="1">
        <f t="array" ref="I574">INDEX(fiche_version[date_fin],MATCH(1,(fiche_version[index_version]=fiche_bonification[[#This Row],[fiche_version]]) * (fiche_version[code]=fiche_bonification[[#This Row],[code_fiche]]),0),1)</f>
        <v/>
      </c>
      <c r="J574" s="12">
        <f>_xlfn.MAXIFS(bonification_version[index_version],bonification_version[code],fiche_bonification[[#This Row],[code_bonification]])</f>
        <v>42.1</v>
      </c>
      <c r="K574" s="13">
        <f>_xlfn.MINIFS(bonification_version[date_debut],bonification_version[code],fiche_bonification[[#This Row],[code_bonification]])</f>
        <v>42370</v>
      </c>
      <c r="L574" s="12" t="str" cm="1">
        <f t="array" ref="L57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75" spans="1:12" x14ac:dyDescent="0.3">
      <c r="A575" s="12" t="s">
        <v>73</v>
      </c>
      <c r="B575" s="12" t="s">
        <v>582</v>
      </c>
      <c r="C575" s="13">
        <f t="shared" si="8"/>
        <v>42370</v>
      </c>
      <c r="D575" s="13" t="str">
        <f>IF(AND(fiche_bonification[[#This Row],[fiche_date_fin]]="",fiche_bonification[[#This Row],[bonification_date_fin]]=""),"",MIN(I575,L575))</f>
        <v/>
      </c>
      <c r="E575" s="13">
        <v>44561</v>
      </c>
      <c r="F575" s="13">
        <v>44804</v>
      </c>
      <c r="G575" s="12">
        <f>_xlfn.MAXIFS(fiche_version[index_version],fiche_version[code],fiche_bonification[[#This Row],[code_fiche]])</f>
        <v>20.3</v>
      </c>
      <c r="H575" s="13">
        <f>_xlfn.MINIFS(fiche_version[date_debut],fiche_version[code],fiche_bonification[[#This Row],[code_fiche]])</f>
        <v>42005</v>
      </c>
      <c r="I575" s="13" t="str" cm="1">
        <f t="array" ref="I575">INDEX(fiche_version[date_fin],MATCH(1,(fiche_version[index_version]=fiche_bonification[[#This Row],[fiche_version]]) * (fiche_version[code]=fiche_bonification[[#This Row],[code_fiche]]),0),1)</f>
        <v/>
      </c>
      <c r="J575" s="12">
        <f>_xlfn.MAXIFS(bonification_version[index_version],bonification_version[code],fiche_bonification[[#This Row],[code_bonification]])</f>
        <v>42.1</v>
      </c>
      <c r="K575" s="13">
        <f>_xlfn.MINIFS(bonification_version[date_debut],bonification_version[code],fiche_bonification[[#This Row],[code_bonification]])</f>
        <v>42370</v>
      </c>
      <c r="L575" s="12" t="str" cm="1">
        <f t="array" ref="L57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76" spans="1:12" x14ac:dyDescent="0.3">
      <c r="A576" s="12" t="s">
        <v>75</v>
      </c>
      <c r="B576" s="12" t="s">
        <v>582</v>
      </c>
      <c r="C576" s="13">
        <f t="shared" si="8"/>
        <v>42370</v>
      </c>
      <c r="D576" s="13">
        <f>IF(AND(fiche_bonification[[#This Row],[fiche_date_fin]]="",fiche_bonification[[#This Row],[bonification_date_fin]]=""),"",MIN(I576,L576))</f>
        <v>46934</v>
      </c>
      <c r="E576" s="13">
        <v>44561</v>
      </c>
      <c r="F576" s="13">
        <v>44804</v>
      </c>
      <c r="G576" s="12">
        <f>_xlfn.MAXIFS(fiche_version[index_version],fiche_version[code],fiche_bonification[[#This Row],[code_fiche]])</f>
        <v>54.3</v>
      </c>
      <c r="H576" s="13">
        <f>_xlfn.MINIFS(fiche_version[date_debut],fiche_version[code],fiche_bonification[[#This Row],[code_fiche]])</f>
        <v>42005</v>
      </c>
      <c r="I576" s="13" cm="1">
        <f t="array" ref="I576">INDEX(fiche_version[date_fin],MATCH(1,(fiche_version[index_version]=fiche_bonification[[#This Row],[fiche_version]]) * (fiche_version[code]=fiche_bonification[[#This Row],[code_fiche]]),0),1)</f>
        <v>46934</v>
      </c>
      <c r="J576" s="12">
        <f>_xlfn.MAXIFS(bonification_version[index_version],bonification_version[code],fiche_bonification[[#This Row],[code_bonification]])</f>
        <v>42.1</v>
      </c>
      <c r="K576" s="13">
        <f>_xlfn.MINIFS(bonification_version[date_debut],bonification_version[code],fiche_bonification[[#This Row],[code_bonification]])</f>
        <v>42370</v>
      </c>
      <c r="L576" s="12" t="str" cm="1">
        <f t="array" ref="L57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77" spans="1:12" x14ac:dyDescent="0.3">
      <c r="A577" s="12" t="s">
        <v>76</v>
      </c>
      <c r="B577" s="12" t="s">
        <v>582</v>
      </c>
      <c r="C577" s="13">
        <f t="shared" si="8"/>
        <v>42727</v>
      </c>
      <c r="D577" s="13" t="str">
        <f>IF(AND(fiche_bonification[[#This Row],[fiche_date_fin]]="",fiche_bonification[[#This Row],[bonification_date_fin]]=""),"",MIN(I577,L577))</f>
        <v/>
      </c>
      <c r="E577" s="13">
        <v>44561</v>
      </c>
      <c r="F577" s="13">
        <v>44804</v>
      </c>
      <c r="G577" s="12">
        <f>_xlfn.MAXIFS(fiche_version[index_version],fiche_version[code],fiche_bonification[[#This Row],[code_fiche]])</f>
        <v>24.1</v>
      </c>
      <c r="H577" s="13">
        <f>_xlfn.MINIFS(fiche_version[date_debut],fiche_version[code],fiche_bonification[[#This Row],[code_fiche]])</f>
        <v>42727</v>
      </c>
      <c r="I577" s="13" t="str" cm="1">
        <f t="array" ref="I577">INDEX(fiche_version[date_fin],MATCH(1,(fiche_version[index_version]=fiche_bonification[[#This Row],[fiche_version]]) * (fiche_version[code]=fiche_bonification[[#This Row],[code_fiche]]),0),1)</f>
        <v/>
      </c>
      <c r="J577" s="12">
        <f>_xlfn.MAXIFS(bonification_version[index_version],bonification_version[code],fiche_bonification[[#This Row],[code_bonification]])</f>
        <v>42.1</v>
      </c>
      <c r="K577" s="13">
        <f>_xlfn.MINIFS(bonification_version[date_debut],bonification_version[code],fiche_bonification[[#This Row],[code_bonification]])</f>
        <v>42370</v>
      </c>
      <c r="L577" s="12" t="str" cm="1">
        <f t="array" ref="L57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78" spans="1:12" x14ac:dyDescent="0.3">
      <c r="A578" s="12" t="s">
        <v>77</v>
      </c>
      <c r="B578" s="12" t="s">
        <v>582</v>
      </c>
      <c r="C578" s="13">
        <f t="shared" si="8"/>
        <v>44046</v>
      </c>
      <c r="D578" s="13" t="str">
        <f>IF(AND(fiche_bonification[[#This Row],[fiche_date_fin]]="",fiche_bonification[[#This Row],[bonification_date_fin]]=""),"",MIN(I578,L578))</f>
        <v/>
      </c>
      <c r="E578" s="13">
        <v>44561</v>
      </c>
      <c r="F578" s="13">
        <v>44804</v>
      </c>
      <c r="G578" s="12">
        <f>_xlfn.MAXIFS(fiche_version[index_version],fiche_version[code],fiche_bonification[[#This Row],[code_fiche]])</f>
        <v>35.1</v>
      </c>
      <c r="H578" s="13">
        <f>_xlfn.MINIFS(fiche_version[date_debut],fiche_version[code],fiche_bonification[[#This Row],[code_fiche]])</f>
        <v>44046</v>
      </c>
      <c r="I578" s="13" t="str" cm="1">
        <f t="array" ref="I578">INDEX(fiche_version[date_fin],MATCH(1,(fiche_version[index_version]=fiche_bonification[[#This Row],[fiche_version]]) * (fiche_version[code]=fiche_bonification[[#This Row],[code_fiche]]),0),1)</f>
        <v/>
      </c>
      <c r="J578" s="12">
        <f>_xlfn.MAXIFS(bonification_version[index_version],bonification_version[code],fiche_bonification[[#This Row],[code_bonification]])</f>
        <v>42.1</v>
      </c>
      <c r="K578" s="13">
        <f>_xlfn.MINIFS(bonification_version[date_debut],bonification_version[code],fiche_bonification[[#This Row],[code_bonification]])</f>
        <v>42370</v>
      </c>
      <c r="L578" s="12" t="str" cm="1">
        <f t="array" ref="L57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79" spans="1:12" x14ac:dyDescent="0.3">
      <c r="A579" s="12" t="s">
        <v>79</v>
      </c>
      <c r="B579" s="12" t="s">
        <v>582</v>
      </c>
      <c r="C579" s="13">
        <f t="shared" ref="C579:C642" si="9">MAX(H579,K579)</f>
        <v>42370</v>
      </c>
      <c r="D579" s="13">
        <f>IF(AND(fiche_bonification[[#This Row],[fiche_date_fin]]="",fiche_bonification[[#This Row],[bonification_date_fin]]=""),"",MIN(I579,L579))</f>
        <v>43008</v>
      </c>
      <c r="E579" s="13">
        <v>44561</v>
      </c>
      <c r="F579" s="13">
        <v>44804</v>
      </c>
      <c r="G579" s="12">
        <f>_xlfn.MAXIFS(fiche_version[index_version],fiche_version[code],fiche_bonification[[#This Row],[code_fiche]])</f>
        <v>14.1</v>
      </c>
      <c r="H579" s="13">
        <f>_xlfn.MINIFS(fiche_version[date_debut],fiche_version[code],fiche_bonification[[#This Row],[code_fiche]])</f>
        <v>42005</v>
      </c>
      <c r="I579" s="13" cm="1">
        <f t="array" ref="I579">INDEX(fiche_version[date_fin],MATCH(1,(fiche_version[index_version]=fiche_bonification[[#This Row],[fiche_version]]) * (fiche_version[code]=fiche_bonification[[#This Row],[code_fiche]]),0),1)</f>
        <v>43008</v>
      </c>
      <c r="J579" s="12">
        <f>_xlfn.MAXIFS(bonification_version[index_version],bonification_version[code],fiche_bonification[[#This Row],[code_bonification]])</f>
        <v>42.1</v>
      </c>
      <c r="K579" s="13">
        <f>_xlfn.MINIFS(bonification_version[date_debut],bonification_version[code],fiche_bonification[[#This Row],[code_bonification]])</f>
        <v>42370</v>
      </c>
      <c r="L579" s="12" t="str" cm="1">
        <f t="array" ref="L57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80" spans="1:12" x14ac:dyDescent="0.3">
      <c r="A580" s="12" t="s">
        <v>81</v>
      </c>
      <c r="B580" s="12" t="s">
        <v>582</v>
      </c>
      <c r="C580" s="13">
        <f t="shared" si="9"/>
        <v>42370</v>
      </c>
      <c r="D580" s="13">
        <f>IF(AND(fiche_bonification[[#This Row],[fiche_date_fin]]="",fiche_bonification[[#This Row],[bonification_date_fin]]=""),"",MIN(I580,L580))</f>
        <v>44804</v>
      </c>
      <c r="E580" s="13">
        <v>44561</v>
      </c>
      <c r="F580" s="13">
        <v>44804</v>
      </c>
      <c r="G580" s="12">
        <f>_xlfn.MAXIFS(fiche_version[index_version],fiche_version[code],fiche_bonification[[#This Row],[code_fiche]])</f>
        <v>15.1</v>
      </c>
      <c r="H580" s="13">
        <f>_xlfn.MINIFS(fiche_version[date_debut],fiche_version[code],fiche_bonification[[#This Row],[code_fiche]])</f>
        <v>42005</v>
      </c>
      <c r="I580" s="13" cm="1">
        <f t="array" ref="I580">INDEX(fiche_version[date_fin],MATCH(1,(fiche_version[index_version]=fiche_bonification[[#This Row],[fiche_version]]) * (fiche_version[code]=fiche_bonification[[#This Row],[code_fiche]]),0),1)</f>
        <v>44804</v>
      </c>
      <c r="J580" s="12">
        <f>_xlfn.MAXIFS(bonification_version[index_version],bonification_version[code],fiche_bonification[[#This Row],[code_bonification]])</f>
        <v>42.1</v>
      </c>
      <c r="K580" s="13">
        <f>_xlfn.MINIFS(bonification_version[date_debut],bonification_version[code],fiche_bonification[[#This Row],[code_bonification]])</f>
        <v>42370</v>
      </c>
      <c r="L580" s="12" t="str" cm="1">
        <f t="array" ref="L58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81" spans="1:12" x14ac:dyDescent="0.3">
      <c r="A581" s="12" t="s">
        <v>83</v>
      </c>
      <c r="B581" s="12" t="s">
        <v>582</v>
      </c>
      <c r="C581" s="13">
        <f t="shared" si="9"/>
        <v>42370</v>
      </c>
      <c r="D581" s="13">
        <f>IF(AND(fiche_bonification[[#This Row],[fiche_date_fin]]="",fiche_bonification[[#This Row],[bonification_date_fin]]=""),"",MIN(I581,L581))</f>
        <v>44804</v>
      </c>
      <c r="E581" s="13">
        <v>44561</v>
      </c>
      <c r="F581" s="13">
        <v>44804</v>
      </c>
      <c r="G581" s="12">
        <f>_xlfn.MAXIFS(fiche_version[index_version],fiche_version[code],fiche_bonification[[#This Row],[code_fiche]])</f>
        <v>15.1</v>
      </c>
      <c r="H581" s="13">
        <f>_xlfn.MINIFS(fiche_version[date_debut],fiche_version[code],fiche_bonification[[#This Row],[code_fiche]])</f>
        <v>42005</v>
      </c>
      <c r="I581" s="13" cm="1">
        <f t="array" ref="I581">INDEX(fiche_version[date_fin],MATCH(1,(fiche_version[index_version]=fiche_bonification[[#This Row],[fiche_version]]) * (fiche_version[code]=fiche_bonification[[#This Row],[code_fiche]]),0),1)</f>
        <v>44804</v>
      </c>
      <c r="J581" s="12">
        <f>_xlfn.MAXIFS(bonification_version[index_version],bonification_version[code],fiche_bonification[[#This Row],[code_bonification]])</f>
        <v>42.1</v>
      </c>
      <c r="K581" s="13">
        <f>_xlfn.MINIFS(bonification_version[date_debut],bonification_version[code],fiche_bonification[[#This Row],[code_bonification]])</f>
        <v>42370</v>
      </c>
      <c r="L581" s="12" t="str" cm="1">
        <f t="array" ref="L58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82" spans="1:12" x14ac:dyDescent="0.3">
      <c r="A582" s="12" t="s">
        <v>85</v>
      </c>
      <c r="B582" s="12" t="s">
        <v>582</v>
      </c>
      <c r="C582" s="13">
        <f t="shared" si="9"/>
        <v>42370</v>
      </c>
      <c r="D582" s="13" t="str">
        <f>IF(AND(fiche_bonification[[#This Row],[fiche_date_fin]]="",fiche_bonification[[#This Row],[bonification_date_fin]]=""),"",MIN(I582,L582))</f>
        <v/>
      </c>
      <c r="E582" s="13">
        <v>44561</v>
      </c>
      <c r="F582" s="13">
        <v>44804</v>
      </c>
      <c r="G582" s="12">
        <f>_xlfn.MAXIFS(fiche_version[index_version],fiche_version[code],fiche_bonification[[#This Row],[code_fiche]])</f>
        <v>15.1</v>
      </c>
      <c r="H582" s="13">
        <f>_xlfn.MINIFS(fiche_version[date_debut],fiche_version[code],fiche_bonification[[#This Row],[code_fiche]])</f>
        <v>42005</v>
      </c>
      <c r="I582" s="13" t="str" cm="1">
        <f t="array" ref="I582">INDEX(fiche_version[date_fin],MATCH(1,(fiche_version[index_version]=fiche_bonification[[#This Row],[fiche_version]]) * (fiche_version[code]=fiche_bonification[[#This Row],[code_fiche]]),0),1)</f>
        <v/>
      </c>
      <c r="J582" s="12">
        <f>_xlfn.MAXIFS(bonification_version[index_version],bonification_version[code],fiche_bonification[[#This Row],[code_bonification]])</f>
        <v>42.1</v>
      </c>
      <c r="K582" s="13">
        <f>_xlfn.MINIFS(bonification_version[date_debut],bonification_version[code],fiche_bonification[[#This Row],[code_bonification]])</f>
        <v>42370</v>
      </c>
      <c r="L582" s="12" t="str" cm="1">
        <f t="array" ref="L58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83" spans="1:12" x14ac:dyDescent="0.3">
      <c r="A583" s="12" t="s">
        <v>86</v>
      </c>
      <c r="B583" s="12" t="s">
        <v>582</v>
      </c>
      <c r="C583" s="13">
        <f t="shared" si="9"/>
        <v>42370</v>
      </c>
      <c r="D583" s="13">
        <f>IF(AND(fiche_bonification[[#This Row],[fiche_date_fin]]="",fiche_bonification[[#This Row],[bonification_date_fin]]=""),"",MIN(I583,L583))</f>
        <v>44651</v>
      </c>
      <c r="E583" s="13">
        <v>44561</v>
      </c>
      <c r="F583" s="13">
        <v>44804</v>
      </c>
      <c r="G583" s="12">
        <f>_xlfn.MAXIFS(fiche_version[index_version],fiche_version[code],fiche_bonification[[#This Row],[code_fiche]])</f>
        <v>26.3</v>
      </c>
      <c r="H583" s="13">
        <f>_xlfn.MINIFS(fiche_version[date_debut],fiche_version[code],fiche_bonification[[#This Row],[code_fiche]])</f>
        <v>42005</v>
      </c>
      <c r="I583" s="13" cm="1">
        <f t="array" ref="I583">INDEX(fiche_version[date_fin],MATCH(1,(fiche_version[index_version]=fiche_bonification[[#This Row],[fiche_version]]) * (fiche_version[code]=fiche_bonification[[#This Row],[code_fiche]]),0),1)</f>
        <v>44651</v>
      </c>
      <c r="J583" s="12">
        <f>_xlfn.MAXIFS(bonification_version[index_version],bonification_version[code],fiche_bonification[[#This Row],[code_bonification]])</f>
        <v>42.1</v>
      </c>
      <c r="K583" s="13">
        <f>_xlfn.MINIFS(bonification_version[date_debut],bonification_version[code],fiche_bonification[[#This Row],[code_bonification]])</f>
        <v>42370</v>
      </c>
      <c r="L583" s="12" t="str" cm="1">
        <f t="array" ref="L58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84" spans="1:12" x14ac:dyDescent="0.3">
      <c r="A584" s="12" t="s">
        <v>88</v>
      </c>
      <c r="B584" s="12" t="s">
        <v>582</v>
      </c>
      <c r="C584" s="13">
        <f t="shared" si="9"/>
        <v>42370</v>
      </c>
      <c r="D584" s="13">
        <f>IF(AND(fiche_bonification[[#This Row],[fiche_date_fin]]="",fiche_bonification[[#This Row],[bonification_date_fin]]=""),"",MIN(I584,L584))</f>
        <v>42490</v>
      </c>
      <c r="E584" s="13">
        <v>44561</v>
      </c>
      <c r="F584" s="13">
        <v>44804</v>
      </c>
      <c r="G584" s="12">
        <f>_xlfn.MAXIFS(fiche_version[index_version],fiche_version[code],fiche_bonification[[#This Row],[code_fiche]])</f>
        <v>15.2</v>
      </c>
      <c r="H584" s="13">
        <f>_xlfn.MINIFS(fiche_version[date_debut],fiche_version[code],fiche_bonification[[#This Row],[code_fiche]])</f>
        <v>42005</v>
      </c>
      <c r="I584" s="13" cm="1">
        <f t="array" ref="I584">INDEX(fiche_version[date_fin],MATCH(1,(fiche_version[index_version]=fiche_bonification[[#This Row],[fiche_version]]) * (fiche_version[code]=fiche_bonification[[#This Row],[code_fiche]]),0),1)</f>
        <v>42490</v>
      </c>
      <c r="J584" s="12">
        <f>_xlfn.MAXIFS(bonification_version[index_version],bonification_version[code],fiche_bonification[[#This Row],[code_bonification]])</f>
        <v>42.1</v>
      </c>
      <c r="K584" s="13">
        <f>_xlfn.MINIFS(bonification_version[date_debut],bonification_version[code],fiche_bonification[[#This Row],[code_bonification]])</f>
        <v>42370</v>
      </c>
      <c r="L584" s="12" t="str" cm="1">
        <f t="array" ref="L58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85" spans="1:12" x14ac:dyDescent="0.3">
      <c r="A585" s="12" t="s">
        <v>90</v>
      </c>
      <c r="B585" s="12" t="s">
        <v>582</v>
      </c>
      <c r="C585" s="13">
        <f t="shared" si="9"/>
        <v>42370</v>
      </c>
      <c r="D585" s="13">
        <f>IF(AND(fiche_bonification[[#This Row],[fiche_date_fin]]="",fiche_bonification[[#This Row],[bonification_date_fin]]=""),"",MIN(I585,L585))</f>
        <v>43465</v>
      </c>
      <c r="E585" s="13">
        <v>44561</v>
      </c>
      <c r="F585" s="13">
        <v>44804</v>
      </c>
      <c r="G585" s="12">
        <f>_xlfn.MAXIFS(fiche_version[index_version],fiche_version[code],fiche_bonification[[#This Row],[code_fiche]])</f>
        <v>17.100000000000001</v>
      </c>
      <c r="H585" s="13">
        <f>_xlfn.MINIFS(fiche_version[date_debut],fiche_version[code],fiche_bonification[[#This Row],[code_fiche]])</f>
        <v>42005</v>
      </c>
      <c r="I585" s="13" cm="1">
        <f t="array" ref="I585">INDEX(fiche_version[date_fin],MATCH(1,(fiche_version[index_version]=fiche_bonification[[#This Row],[fiche_version]]) * (fiche_version[code]=fiche_bonification[[#This Row],[code_fiche]]),0),1)</f>
        <v>43465</v>
      </c>
      <c r="J585" s="12">
        <f>_xlfn.MAXIFS(bonification_version[index_version],bonification_version[code],fiche_bonification[[#This Row],[code_bonification]])</f>
        <v>42.1</v>
      </c>
      <c r="K585" s="13">
        <f>_xlfn.MINIFS(bonification_version[date_debut],bonification_version[code],fiche_bonification[[#This Row],[code_bonification]])</f>
        <v>42370</v>
      </c>
      <c r="L585" s="12" t="str" cm="1">
        <f t="array" ref="L58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86" spans="1:12" x14ac:dyDescent="0.3">
      <c r="A586" s="12" t="s">
        <v>92</v>
      </c>
      <c r="B586" s="12" t="s">
        <v>582</v>
      </c>
      <c r="C586" s="13">
        <f t="shared" si="9"/>
        <v>42370</v>
      </c>
      <c r="D586" s="13">
        <f>IF(AND(fiche_bonification[[#This Row],[fiche_date_fin]]="",fiche_bonification[[#This Row],[bonification_date_fin]]=""),"",MIN(I586,L586))</f>
        <v>43465</v>
      </c>
      <c r="E586" s="13">
        <v>44561</v>
      </c>
      <c r="F586" s="13">
        <v>44804</v>
      </c>
      <c r="G586" s="12">
        <f>_xlfn.MAXIFS(fiche_version[index_version],fiche_version[code],fiche_bonification[[#This Row],[code_fiche]])</f>
        <v>17.100000000000001</v>
      </c>
      <c r="H586" s="13">
        <f>_xlfn.MINIFS(fiche_version[date_debut],fiche_version[code],fiche_bonification[[#This Row],[code_fiche]])</f>
        <v>42005</v>
      </c>
      <c r="I586" s="13" cm="1">
        <f t="array" ref="I586">INDEX(fiche_version[date_fin],MATCH(1,(fiche_version[index_version]=fiche_bonification[[#This Row],[fiche_version]]) * (fiche_version[code]=fiche_bonification[[#This Row],[code_fiche]]),0),1)</f>
        <v>43465</v>
      </c>
      <c r="J586" s="12">
        <f>_xlfn.MAXIFS(bonification_version[index_version],bonification_version[code],fiche_bonification[[#This Row],[code_bonification]])</f>
        <v>42.1</v>
      </c>
      <c r="K586" s="13">
        <f>_xlfn.MINIFS(bonification_version[date_debut],bonification_version[code],fiche_bonification[[#This Row],[code_bonification]])</f>
        <v>42370</v>
      </c>
      <c r="L586" s="12" t="str" cm="1">
        <f t="array" ref="L58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87" spans="1:12" x14ac:dyDescent="0.3">
      <c r="A587" s="12" t="s">
        <v>93</v>
      </c>
      <c r="B587" s="12" t="s">
        <v>582</v>
      </c>
      <c r="C587" s="13">
        <f t="shared" si="9"/>
        <v>43466</v>
      </c>
      <c r="D587" s="13" t="str">
        <f>IF(AND(fiche_bonification[[#This Row],[fiche_date_fin]]="",fiche_bonification[[#This Row],[bonification_date_fin]]=""),"",MIN(I587,L587))</f>
        <v/>
      </c>
      <c r="E587" s="13">
        <v>44561</v>
      </c>
      <c r="F587" s="13">
        <v>44804</v>
      </c>
      <c r="G587" s="12">
        <f>_xlfn.MAXIFS(fiche_version[index_version],fiche_version[code],fiche_bonification[[#This Row],[code_fiche]])</f>
        <v>28.1</v>
      </c>
      <c r="H587" s="13">
        <f>_xlfn.MINIFS(fiche_version[date_debut],fiche_version[code],fiche_bonification[[#This Row],[code_fiche]])</f>
        <v>43466</v>
      </c>
      <c r="I587" s="13" t="str" cm="1">
        <f t="array" ref="I587">INDEX(fiche_version[date_fin],MATCH(1,(fiche_version[index_version]=fiche_bonification[[#This Row],[fiche_version]]) * (fiche_version[code]=fiche_bonification[[#This Row],[code_fiche]]),0),1)</f>
        <v/>
      </c>
      <c r="J587" s="12">
        <f>_xlfn.MAXIFS(bonification_version[index_version],bonification_version[code],fiche_bonification[[#This Row],[code_bonification]])</f>
        <v>42.1</v>
      </c>
      <c r="K587" s="13">
        <f>_xlfn.MINIFS(bonification_version[date_debut],bonification_version[code],fiche_bonification[[#This Row],[code_bonification]])</f>
        <v>42370</v>
      </c>
      <c r="L587" s="12" t="str" cm="1">
        <f t="array" ref="L58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88" spans="1:12" x14ac:dyDescent="0.3">
      <c r="A588" s="12" t="s">
        <v>95</v>
      </c>
      <c r="B588" s="12" t="s">
        <v>582</v>
      </c>
      <c r="C588" s="13">
        <f t="shared" si="9"/>
        <v>42373</v>
      </c>
      <c r="D588" s="13" t="str">
        <f>IF(AND(fiche_bonification[[#This Row],[fiche_date_fin]]="",fiche_bonification[[#This Row],[bonification_date_fin]]=""),"",MIN(I588,L588))</f>
        <v/>
      </c>
      <c r="E588" s="13">
        <v>44561</v>
      </c>
      <c r="F588" s="13">
        <v>44804</v>
      </c>
      <c r="G588" s="12">
        <f>_xlfn.MAXIFS(fiche_version[index_version],fiche_version[code],fiche_bonification[[#This Row],[code_fiche]])</f>
        <v>19.100000000000001</v>
      </c>
      <c r="H588" s="13">
        <f>_xlfn.MINIFS(fiche_version[date_debut],fiche_version[code],fiche_bonification[[#This Row],[code_fiche]])</f>
        <v>42373</v>
      </c>
      <c r="I588" s="13" t="str" cm="1">
        <f t="array" ref="I588">INDEX(fiche_version[date_fin],MATCH(1,(fiche_version[index_version]=fiche_bonification[[#This Row],[fiche_version]]) * (fiche_version[code]=fiche_bonification[[#This Row],[code_fiche]]),0),1)</f>
        <v/>
      </c>
      <c r="J588" s="12">
        <f>_xlfn.MAXIFS(bonification_version[index_version],bonification_version[code],fiche_bonification[[#This Row],[code_bonification]])</f>
        <v>42.1</v>
      </c>
      <c r="K588" s="13">
        <f>_xlfn.MINIFS(bonification_version[date_debut],bonification_version[code],fiche_bonification[[#This Row],[code_bonification]])</f>
        <v>42370</v>
      </c>
      <c r="L588" s="12" t="str" cm="1">
        <f t="array" ref="L58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89" spans="1:12" x14ac:dyDescent="0.3">
      <c r="A589" s="12" t="s">
        <v>96</v>
      </c>
      <c r="B589" s="12" t="s">
        <v>582</v>
      </c>
      <c r="C589" s="13">
        <f t="shared" si="9"/>
        <v>43453</v>
      </c>
      <c r="D589" s="13" t="str">
        <f>IF(AND(fiche_bonification[[#This Row],[fiche_date_fin]]="",fiche_bonification[[#This Row],[bonification_date_fin]]=""),"",MIN(I589,L589))</f>
        <v/>
      </c>
      <c r="E589" s="13">
        <v>44561</v>
      </c>
      <c r="F589" s="13">
        <v>44804</v>
      </c>
      <c r="G589" s="12">
        <f>_xlfn.MAXIFS(fiche_version[index_version],fiche_version[code],fiche_bonification[[#This Row],[code_fiche]])</f>
        <v>28.1</v>
      </c>
      <c r="H589" s="13">
        <f>_xlfn.MINIFS(fiche_version[date_debut],fiche_version[code],fiche_bonification[[#This Row],[code_fiche]])</f>
        <v>43453</v>
      </c>
      <c r="I589" s="13" t="str" cm="1">
        <f t="array" ref="I589">INDEX(fiche_version[date_fin],MATCH(1,(fiche_version[index_version]=fiche_bonification[[#This Row],[fiche_version]]) * (fiche_version[code]=fiche_bonification[[#This Row],[code_fiche]]),0),1)</f>
        <v/>
      </c>
      <c r="J589" s="12">
        <f>_xlfn.MAXIFS(bonification_version[index_version],bonification_version[code],fiche_bonification[[#This Row],[code_bonification]])</f>
        <v>42.1</v>
      </c>
      <c r="K589" s="13">
        <f>_xlfn.MINIFS(bonification_version[date_debut],bonification_version[code],fiche_bonification[[#This Row],[code_bonification]])</f>
        <v>42370</v>
      </c>
      <c r="L589" s="12" t="str" cm="1">
        <f t="array" ref="L58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90" spans="1:12" x14ac:dyDescent="0.3">
      <c r="A590" s="12" t="s">
        <v>699</v>
      </c>
      <c r="B590" s="12" t="s">
        <v>582</v>
      </c>
      <c r="C590" s="13">
        <f t="shared" si="9"/>
        <v>43922</v>
      </c>
      <c r="D590" s="13" t="str">
        <f>IF(AND(fiche_bonification[[#This Row],[fiche_date_fin]]="",fiche_bonification[[#This Row],[bonification_date_fin]]=""),"",MIN(I590,L590))</f>
        <v/>
      </c>
      <c r="E590" s="13">
        <v>44561</v>
      </c>
      <c r="F590" s="13">
        <v>44804</v>
      </c>
      <c r="G590" s="12">
        <f>_xlfn.MAXIFS(fiche_version[index_version],fiche_version[code],fiche_bonification[[#This Row],[code_fiche]])</f>
        <v>32.1</v>
      </c>
      <c r="H590" s="13">
        <f>_xlfn.MINIFS(fiche_version[date_debut],fiche_version[code],fiche_bonification[[#This Row],[code_fiche]])</f>
        <v>43922</v>
      </c>
      <c r="I590" s="13" t="str" cm="1">
        <f t="array" ref="I590">INDEX(fiche_version[date_fin],MATCH(1,(fiche_version[index_version]=fiche_bonification[[#This Row],[fiche_version]]) * (fiche_version[code]=fiche_bonification[[#This Row],[code_fiche]]),0),1)</f>
        <v/>
      </c>
      <c r="J590" s="12">
        <f>_xlfn.MAXIFS(bonification_version[index_version],bonification_version[code],fiche_bonification[[#This Row],[code_bonification]])</f>
        <v>42.1</v>
      </c>
      <c r="K590" s="13">
        <f>_xlfn.MINIFS(bonification_version[date_debut],bonification_version[code],fiche_bonification[[#This Row],[code_bonification]])</f>
        <v>42370</v>
      </c>
      <c r="L590" s="12" t="str" cm="1">
        <f t="array" ref="L59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91" spans="1:12" x14ac:dyDescent="0.3">
      <c r="A591" s="12" t="s">
        <v>97</v>
      </c>
      <c r="B591" s="12" t="s">
        <v>582</v>
      </c>
      <c r="C591" s="13">
        <f t="shared" si="9"/>
        <v>44196</v>
      </c>
      <c r="D591" s="13" t="str">
        <f>IF(AND(fiche_bonification[[#This Row],[fiche_date_fin]]="",fiche_bonification[[#This Row],[bonification_date_fin]]=""),"",MIN(I591,L591))</f>
        <v/>
      </c>
      <c r="E591" s="13">
        <v>44561</v>
      </c>
      <c r="F591" s="13">
        <v>44804</v>
      </c>
      <c r="G591" s="12">
        <f>_xlfn.MAXIFS(fiche_version[index_version],fiche_version[code],fiche_bonification[[#This Row],[code_fiche]])</f>
        <v>37.1</v>
      </c>
      <c r="H591" s="13">
        <f>_xlfn.MINIFS(fiche_version[date_debut],fiche_version[code],fiche_bonification[[#This Row],[code_fiche]])</f>
        <v>44196</v>
      </c>
      <c r="I591" s="13" t="str" cm="1">
        <f t="array" ref="I591">INDEX(fiche_version[date_fin],MATCH(1,(fiche_version[index_version]=fiche_bonification[[#This Row],[fiche_version]]) * (fiche_version[code]=fiche_bonification[[#This Row],[code_fiche]]),0),1)</f>
        <v/>
      </c>
      <c r="J591" s="12">
        <f>_xlfn.MAXIFS(bonification_version[index_version],bonification_version[code],fiche_bonification[[#This Row],[code_bonification]])</f>
        <v>42.1</v>
      </c>
      <c r="K591" s="13">
        <f>_xlfn.MINIFS(bonification_version[date_debut],bonification_version[code],fiche_bonification[[#This Row],[code_bonification]])</f>
        <v>42370</v>
      </c>
      <c r="L591" s="12" t="str" cm="1">
        <f t="array" ref="L59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92" spans="1:12" x14ac:dyDescent="0.3">
      <c r="A592" s="12" t="s">
        <v>405</v>
      </c>
      <c r="B592" s="12" t="s">
        <v>582</v>
      </c>
      <c r="C592" s="13">
        <f t="shared" si="9"/>
        <v>44848</v>
      </c>
      <c r="D592" s="13" t="str">
        <f>IF(AND(fiche_bonification[[#This Row],[fiche_date_fin]]="",fiche_bonification[[#This Row],[bonification_date_fin]]=""),"",MIN(I592,L592))</f>
        <v/>
      </c>
      <c r="E592" s="13">
        <v>44561</v>
      </c>
      <c r="F592" s="13">
        <v>44804</v>
      </c>
      <c r="G592" s="12">
        <f>_xlfn.MAXIFS(fiche_version[index_version],fiche_version[code],fiche_bonification[[#This Row],[code_fiche]])</f>
        <v>48.1</v>
      </c>
      <c r="H592" s="13">
        <f>_xlfn.MINIFS(fiche_version[date_debut],fiche_version[code],fiche_bonification[[#This Row],[code_fiche]])</f>
        <v>44848</v>
      </c>
      <c r="I592" s="13" t="str" cm="1">
        <f t="array" ref="I592">INDEX(fiche_version[date_fin],MATCH(1,(fiche_version[index_version]=fiche_bonification[[#This Row],[fiche_version]]) * (fiche_version[code]=fiche_bonification[[#This Row],[code_fiche]]),0),1)</f>
        <v/>
      </c>
      <c r="J592" s="12">
        <f>_xlfn.MAXIFS(bonification_version[index_version],bonification_version[code],fiche_bonification[[#This Row],[code_bonification]])</f>
        <v>42.1</v>
      </c>
      <c r="K592" s="13">
        <f>_xlfn.MINIFS(bonification_version[date_debut],bonification_version[code],fiche_bonification[[#This Row],[code_bonification]])</f>
        <v>42370</v>
      </c>
      <c r="L592" s="12" t="str" cm="1">
        <f t="array" ref="L59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93" spans="1:12" x14ac:dyDescent="0.3">
      <c r="A593" s="12" t="s">
        <v>677</v>
      </c>
      <c r="B593" s="12" t="s">
        <v>582</v>
      </c>
      <c r="C593" s="13">
        <f t="shared" si="9"/>
        <v>45199</v>
      </c>
      <c r="D593" s="13" t="str">
        <f>IF(AND(fiche_bonification[[#This Row],[fiche_date_fin]]="",fiche_bonification[[#This Row],[bonification_date_fin]]=""),"",MIN(I593,L593))</f>
        <v/>
      </c>
      <c r="E593" s="13">
        <v>44561</v>
      </c>
      <c r="F593" s="13">
        <v>44804</v>
      </c>
      <c r="G593" s="12">
        <f>_xlfn.MAXIFS(fiche_version[index_version],fiche_version[code],fiche_bonification[[#This Row],[code_fiche]])</f>
        <v>54.1</v>
      </c>
      <c r="H593" s="13">
        <f>_xlfn.MINIFS(fiche_version[date_debut],fiche_version[code],fiche_bonification[[#This Row],[code_fiche]])</f>
        <v>45199</v>
      </c>
      <c r="I593" s="13" t="str" cm="1">
        <f t="array" ref="I593">INDEX(fiche_version[date_fin],MATCH(1,(fiche_version[index_version]=fiche_bonification[[#This Row],[fiche_version]]) * (fiche_version[code]=fiche_bonification[[#This Row],[code_fiche]]),0),1)</f>
        <v/>
      </c>
      <c r="J593" s="12">
        <f>_xlfn.MAXIFS(bonification_version[index_version],bonification_version[code],fiche_bonification[[#This Row],[code_bonification]])</f>
        <v>42.1</v>
      </c>
      <c r="K593" s="13">
        <f>_xlfn.MINIFS(bonification_version[date_debut],bonification_version[code],fiche_bonification[[#This Row],[code_bonification]])</f>
        <v>42370</v>
      </c>
      <c r="L593" s="12" t="str" cm="1">
        <f t="array" ref="L59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94" spans="1:12" x14ac:dyDescent="0.3">
      <c r="A594" s="12" t="s">
        <v>98</v>
      </c>
      <c r="B594" s="12" t="s">
        <v>582</v>
      </c>
      <c r="C594" s="13">
        <f t="shared" si="9"/>
        <v>42370</v>
      </c>
      <c r="D594" s="13" t="str">
        <f>IF(AND(fiche_bonification[[#This Row],[fiche_date_fin]]="",fiche_bonification[[#This Row],[bonification_date_fin]]=""),"",MIN(I594,L594))</f>
        <v/>
      </c>
      <c r="E594" s="13">
        <v>44561</v>
      </c>
      <c r="F594" s="13">
        <v>44804</v>
      </c>
      <c r="G594" s="12">
        <f>_xlfn.MAXIFS(fiche_version[index_version],fiche_version[code],fiche_bonification[[#This Row],[code_fiche]])</f>
        <v>17.100000000000001</v>
      </c>
      <c r="H594" s="13">
        <f>_xlfn.MINIFS(fiche_version[date_debut],fiche_version[code],fiche_bonification[[#This Row],[code_fiche]])</f>
        <v>42005</v>
      </c>
      <c r="I594" s="13" t="str" cm="1">
        <f t="array" ref="I594">INDEX(fiche_version[date_fin],MATCH(1,(fiche_version[index_version]=fiche_bonification[[#This Row],[fiche_version]]) * (fiche_version[code]=fiche_bonification[[#This Row],[code_fiche]]),0),1)</f>
        <v/>
      </c>
      <c r="J594" s="12">
        <f>_xlfn.MAXIFS(bonification_version[index_version],bonification_version[code],fiche_bonification[[#This Row],[code_bonification]])</f>
        <v>42.1</v>
      </c>
      <c r="K594" s="13">
        <f>_xlfn.MINIFS(bonification_version[date_debut],bonification_version[code],fiche_bonification[[#This Row],[code_bonification]])</f>
        <v>42370</v>
      </c>
      <c r="L594" s="12" t="str" cm="1">
        <f t="array" ref="L59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95" spans="1:12" x14ac:dyDescent="0.3">
      <c r="A595" s="12" t="s">
        <v>99</v>
      </c>
      <c r="B595" s="12" t="s">
        <v>582</v>
      </c>
      <c r="C595" s="13">
        <f t="shared" si="9"/>
        <v>42370</v>
      </c>
      <c r="D595" s="13" t="str">
        <f>IF(AND(fiche_bonification[[#This Row],[fiche_date_fin]]="",fiche_bonification[[#This Row],[bonification_date_fin]]=""),"",MIN(I595,L595))</f>
        <v/>
      </c>
      <c r="E595" s="13">
        <v>44561</v>
      </c>
      <c r="F595" s="13">
        <v>44804</v>
      </c>
      <c r="G595" s="12">
        <f>_xlfn.MAXIFS(fiche_version[index_version],fiche_version[code],fiche_bonification[[#This Row],[code_fiche]])</f>
        <v>17.100000000000001</v>
      </c>
      <c r="H595" s="13">
        <f>_xlfn.MINIFS(fiche_version[date_debut],fiche_version[code],fiche_bonification[[#This Row],[code_fiche]])</f>
        <v>42005</v>
      </c>
      <c r="I595" s="13" t="str" cm="1">
        <f t="array" ref="I595">INDEX(fiche_version[date_fin],MATCH(1,(fiche_version[index_version]=fiche_bonification[[#This Row],[fiche_version]]) * (fiche_version[code]=fiche_bonification[[#This Row],[code_fiche]]),0),1)</f>
        <v/>
      </c>
      <c r="J595" s="12">
        <f>_xlfn.MAXIFS(bonification_version[index_version],bonification_version[code],fiche_bonification[[#This Row],[code_bonification]])</f>
        <v>42.1</v>
      </c>
      <c r="K595" s="13">
        <f>_xlfn.MINIFS(bonification_version[date_debut],bonification_version[code],fiche_bonification[[#This Row],[code_bonification]])</f>
        <v>42370</v>
      </c>
      <c r="L595" s="12" t="str" cm="1">
        <f t="array" ref="L59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96" spans="1:12" x14ac:dyDescent="0.3">
      <c r="A596" s="12" t="s">
        <v>100</v>
      </c>
      <c r="B596" s="12" t="s">
        <v>582</v>
      </c>
      <c r="C596" s="13">
        <f t="shared" si="9"/>
        <v>42370</v>
      </c>
      <c r="D596" s="13">
        <f>IF(AND(fiche_bonification[[#This Row],[fiche_date_fin]]="",fiche_bonification[[#This Row],[bonification_date_fin]]=""),"",MIN(I596,L596))</f>
        <v>45291</v>
      </c>
      <c r="E596" s="13">
        <v>44561</v>
      </c>
      <c r="F596" s="13">
        <v>44804</v>
      </c>
      <c r="G596" s="12">
        <f>_xlfn.MAXIFS(fiche_version[index_version],fiche_version[code],fiche_bonification[[#This Row],[code_fiche]])</f>
        <v>41.3</v>
      </c>
      <c r="H596" s="13">
        <f>_xlfn.MINIFS(fiche_version[date_debut],fiche_version[code],fiche_bonification[[#This Row],[code_fiche]])</f>
        <v>42005</v>
      </c>
      <c r="I596" s="13" cm="1">
        <f t="array" ref="I596">INDEX(fiche_version[date_fin],MATCH(1,(fiche_version[index_version]=fiche_bonification[[#This Row],[fiche_version]]) * (fiche_version[code]=fiche_bonification[[#This Row],[code_fiche]]),0),1)</f>
        <v>45291</v>
      </c>
      <c r="J596" s="12">
        <f>_xlfn.MAXIFS(bonification_version[index_version],bonification_version[code],fiche_bonification[[#This Row],[code_bonification]])</f>
        <v>42.1</v>
      </c>
      <c r="K596" s="13">
        <f>_xlfn.MINIFS(bonification_version[date_debut],bonification_version[code],fiche_bonification[[#This Row],[code_bonification]])</f>
        <v>42370</v>
      </c>
      <c r="L596" s="12" t="str" cm="1">
        <f t="array" ref="L59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97" spans="1:12" x14ac:dyDescent="0.3">
      <c r="A597" s="12" t="s">
        <v>101</v>
      </c>
      <c r="B597" s="12" t="s">
        <v>582</v>
      </c>
      <c r="C597" s="13">
        <f t="shared" si="9"/>
        <v>42370</v>
      </c>
      <c r="D597" s="13">
        <f>IF(AND(fiche_bonification[[#This Row],[fiche_date_fin]]="",fiche_bonification[[#This Row],[bonification_date_fin]]=""),"",MIN(I597,L597))</f>
        <v>45291</v>
      </c>
      <c r="E597" s="13">
        <v>44561</v>
      </c>
      <c r="F597" s="13">
        <v>44804</v>
      </c>
      <c r="G597" s="12">
        <f>_xlfn.MAXIFS(fiche_version[index_version],fiche_version[code],fiche_bonification[[#This Row],[code_fiche]])</f>
        <v>23.2</v>
      </c>
      <c r="H597" s="13">
        <f>_xlfn.MINIFS(fiche_version[date_debut],fiche_version[code],fiche_bonification[[#This Row],[code_fiche]])</f>
        <v>42005</v>
      </c>
      <c r="I597" s="13" cm="1">
        <f t="array" ref="I597">INDEX(fiche_version[date_fin],MATCH(1,(fiche_version[index_version]=fiche_bonification[[#This Row],[fiche_version]]) * (fiche_version[code]=fiche_bonification[[#This Row],[code_fiche]]),0),1)</f>
        <v>45291</v>
      </c>
      <c r="J597" s="12">
        <f>_xlfn.MAXIFS(bonification_version[index_version],bonification_version[code],fiche_bonification[[#This Row],[code_bonification]])</f>
        <v>42.1</v>
      </c>
      <c r="K597" s="13">
        <f>_xlfn.MINIFS(bonification_version[date_debut],bonification_version[code],fiche_bonification[[#This Row],[code_bonification]])</f>
        <v>42370</v>
      </c>
      <c r="L597" s="12" t="str" cm="1">
        <f t="array" ref="L59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98" spans="1:12" x14ac:dyDescent="0.3">
      <c r="A598" s="12" t="s">
        <v>102</v>
      </c>
      <c r="B598" s="12" t="s">
        <v>582</v>
      </c>
      <c r="C598" s="13">
        <f t="shared" si="9"/>
        <v>42370</v>
      </c>
      <c r="D598" s="13" t="str">
        <f>IF(AND(fiche_bonification[[#This Row],[fiche_date_fin]]="",fiche_bonification[[#This Row],[bonification_date_fin]]=""),"",MIN(I598,L598))</f>
        <v/>
      </c>
      <c r="E598" s="13">
        <v>44561</v>
      </c>
      <c r="F598" s="13">
        <v>44804</v>
      </c>
      <c r="G598" s="12">
        <f>_xlfn.MAXIFS(fiche_version[index_version],fiche_version[code],fiche_bonification[[#This Row],[code_fiche]])</f>
        <v>14.1</v>
      </c>
      <c r="H598" s="13">
        <f>_xlfn.MINIFS(fiche_version[date_debut],fiche_version[code],fiche_bonification[[#This Row],[code_fiche]])</f>
        <v>42005</v>
      </c>
      <c r="I598" s="13" t="str" cm="1">
        <f t="array" ref="I598">INDEX(fiche_version[date_fin],MATCH(1,(fiche_version[index_version]=fiche_bonification[[#This Row],[fiche_version]]) * (fiche_version[code]=fiche_bonification[[#This Row],[code_fiche]]),0),1)</f>
        <v/>
      </c>
      <c r="J598" s="12">
        <f>_xlfn.MAXIFS(bonification_version[index_version],bonification_version[code],fiche_bonification[[#This Row],[code_bonification]])</f>
        <v>42.1</v>
      </c>
      <c r="K598" s="13">
        <f>_xlfn.MINIFS(bonification_version[date_debut],bonification_version[code],fiche_bonification[[#This Row],[code_bonification]])</f>
        <v>42370</v>
      </c>
      <c r="L598" s="12" t="str" cm="1">
        <f t="array" ref="L59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599" spans="1:12" x14ac:dyDescent="0.3">
      <c r="A599" s="12" t="s">
        <v>103</v>
      </c>
      <c r="B599" s="12" t="s">
        <v>582</v>
      </c>
      <c r="C599" s="13">
        <f t="shared" si="9"/>
        <v>42370</v>
      </c>
      <c r="D599" s="13" t="str">
        <f>IF(AND(fiche_bonification[[#This Row],[fiche_date_fin]]="",fiche_bonification[[#This Row],[bonification_date_fin]]=""),"",MIN(I599,L599))</f>
        <v/>
      </c>
      <c r="E599" s="13">
        <v>44561</v>
      </c>
      <c r="F599" s="13">
        <v>44804</v>
      </c>
      <c r="G599" s="12">
        <f>_xlfn.MAXIFS(fiche_version[index_version],fiche_version[code],fiche_bonification[[#This Row],[code_fiche]])</f>
        <v>14.1</v>
      </c>
      <c r="H599" s="13">
        <f>_xlfn.MINIFS(fiche_version[date_debut],fiche_version[code],fiche_bonification[[#This Row],[code_fiche]])</f>
        <v>42005</v>
      </c>
      <c r="I599" s="13" t="str" cm="1">
        <f t="array" ref="I599">INDEX(fiche_version[date_fin],MATCH(1,(fiche_version[index_version]=fiche_bonification[[#This Row],[fiche_version]]) * (fiche_version[code]=fiche_bonification[[#This Row],[code_fiche]]),0),1)</f>
        <v/>
      </c>
      <c r="J599" s="12">
        <f>_xlfn.MAXIFS(bonification_version[index_version],bonification_version[code],fiche_bonification[[#This Row],[code_bonification]])</f>
        <v>42.1</v>
      </c>
      <c r="K599" s="13">
        <f>_xlfn.MINIFS(bonification_version[date_debut],bonification_version[code],fiche_bonification[[#This Row],[code_bonification]])</f>
        <v>42370</v>
      </c>
      <c r="L599" s="12" t="str" cm="1">
        <f t="array" ref="L59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00" spans="1:12" x14ac:dyDescent="0.3">
      <c r="A600" s="12" t="s">
        <v>104</v>
      </c>
      <c r="B600" s="12" t="s">
        <v>582</v>
      </c>
      <c r="C600" s="13">
        <f t="shared" si="9"/>
        <v>42370</v>
      </c>
      <c r="D600" s="13" t="str">
        <f>IF(AND(fiche_bonification[[#This Row],[fiche_date_fin]]="",fiche_bonification[[#This Row],[bonification_date_fin]]=""),"",MIN(I600,L600))</f>
        <v/>
      </c>
      <c r="E600" s="13">
        <v>44561</v>
      </c>
      <c r="F600" s="13">
        <v>44804</v>
      </c>
      <c r="G600" s="12">
        <f>_xlfn.MAXIFS(fiche_version[index_version],fiche_version[code],fiche_bonification[[#This Row],[code_fiche]])</f>
        <v>16.100000000000001</v>
      </c>
      <c r="H600" s="13">
        <f>_xlfn.MINIFS(fiche_version[date_debut],fiche_version[code],fiche_bonification[[#This Row],[code_fiche]])</f>
        <v>42005</v>
      </c>
      <c r="I600" s="13" t="str" cm="1">
        <f t="array" ref="I600">INDEX(fiche_version[date_fin],MATCH(1,(fiche_version[index_version]=fiche_bonification[[#This Row],[fiche_version]]) * (fiche_version[code]=fiche_bonification[[#This Row],[code_fiche]]),0),1)</f>
        <v/>
      </c>
      <c r="J600" s="12">
        <f>_xlfn.MAXIFS(bonification_version[index_version],bonification_version[code],fiche_bonification[[#This Row],[code_bonification]])</f>
        <v>42.1</v>
      </c>
      <c r="K600" s="13">
        <f>_xlfn.MINIFS(bonification_version[date_debut],bonification_version[code],fiche_bonification[[#This Row],[code_bonification]])</f>
        <v>42370</v>
      </c>
      <c r="L600" s="12" t="str" cm="1">
        <f t="array" ref="L60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01" spans="1:12" x14ac:dyDescent="0.3">
      <c r="A601" s="12" t="s">
        <v>106</v>
      </c>
      <c r="B601" s="12" t="s">
        <v>582</v>
      </c>
      <c r="C601" s="13">
        <f t="shared" si="9"/>
        <v>42370</v>
      </c>
      <c r="D601" s="13" t="str">
        <f>IF(AND(fiche_bonification[[#This Row],[fiche_date_fin]]="",fiche_bonification[[#This Row],[bonification_date_fin]]=""),"",MIN(I601,L601))</f>
        <v/>
      </c>
      <c r="E601" s="13">
        <v>44561</v>
      </c>
      <c r="F601" s="13">
        <v>44804</v>
      </c>
      <c r="G601" s="12">
        <f>_xlfn.MAXIFS(fiche_version[index_version],fiche_version[code],fiche_bonification[[#This Row],[code_fiche]])</f>
        <v>17.100000000000001</v>
      </c>
      <c r="H601" s="13">
        <f>_xlfn.MINIFS(fiche_version[date_debut],fiche_version[code],fiche_bonification[[#This Row],[code_fiche]])</f>
        <v>42005</v>
      </c>
      <c r="I601" s="13" t="str" cm="1">
        <f t="array" ref="I601">INDEX(fiche_version[date_fin],MATCH(1,(fiche_version[index_version]=fiche_bonification[[#This Row],[fiche_version]]) * (fiche_version[code]=fiche_bonification[[#This Row],[code_fiche]]),0),1)</f>
        <v/>
      </c>
      <c r="J601" s="12">
        <f>_xlfn.MAXIFS(bonification_version[index_version],bonification_version[code],fiche_bonification[[#This Row],[code_bonification]])</f>
        <v>42.1</v>
      </c>
      <c r="K601" s="13">
        <f>_xlfn.MINIFS(bonification_version[date_debut],bonification_version[code],fiche_bonification[[#This Row],[code_bonification]])</f>
        <v>42370</v>
      </c>
      <c r="L601" s="12" t="str" cm="1">
        <f t="array" ref="L60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02" spans="1:12" x14ac:dyDescent="0.3">
      <c r="A602" s="12" t="s">
        <v>108</v>
      </c>
      <c r="B602" s="12" t="s">
        <v>582</v>
      </c>
      <c r="C602" s="13">
        <f t="shared" si="9"/>
        <v>42370</v>
      </c>
      <c r="D602" s="13" t="str">
        <f>IF(AND(fiche_bonification[[#This Row],[fiche_date_fin]]="",fiche_bonification[[#This Row],[bonification_date_fin]]=""),"",MIN(I602,L602))</f>
        <v/>
      </c>
      <c r="E602" s="13">
        <v>44561</v>
      </c>
      <c r="F602" s="13">
        <v>44804</v>
      </c>
      <c r="G602" s="12">
        <f>_xlfn.MAXIFS(fiche_version[index_version],fiche_version[code],fiche_bonification[[#This Row],[code_fiche]])</f>
        <v>46.3</v>
      </c>
      <c r="H602" s="13">
        <f>_xlfn.MINIFS(fiche_version[date_debut],fiche_version[code],fiche_bonification[[#This Row],[code_fiche]])</f>
        <v>42005</v>
      </c>
      <c r="I602" s="13" t="str" cm="1">
        <f t="array" ref="I602">INDEX(fiche_version[date_fin],MATCH(1,(fiche_version[index_version]=fiche_bonification[[#This Row],[fiche_version]]) * (fiche_version[code]=fiche_bonification[[#This Row],[code_fiche]]),0),1)</f>
        <v/>
      </c>
      <c r="J602" s="12">
        <f>_xlfn.MAXIFS(bonification_version[index_version],bonification_version[code],fiche_bonification[[#This Row],[code_bonification]])</f>
        <v>42.1</v>
      </c>
      <c r="K602" s="13">
        <f>_xlfn.MINIFS(bonification_version[date_debut],bonification_version[code],fiche_bonification[[#This Row],[code_bonification]])</f>
        <v>42370</v>
      </c>
      <c r="L602" s="12" t="str" cm="1">
        <f t="array" ref="L60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03" spans="1:12" x14ac:dyDescent="0.3">
      <c r="A603" s="12" t="s">
        <v>110</v>
      </c>
      <c r="B603" s="12" t="s">
        <v>582</v>
      </c>
      <c r="C603" s="13">
        <f t="shared" si="9"/>
        <v>42370</v>
      </c>
      <c r="D603" s="13" t="str">
        <f>IF(AND(fiche_bonification[[#This Row],[fiche_date_fin]]="",fiche_bonification[[#This Row],[bonification_date_fin]]=""),"",MIN(I603,L603))</f>
        <v/>
      </c>
      <c r="E603" s="13">
        <v>44561</v>
      </c>
      <c r="F603" s="13">
        <v>44804</v>
      </c>
      <c r="G603" s="12">
        <f>_xlfn.MAXIFS(fiche_version[index_version],fiche_version[code],fiche_bonification[[#This Row],[code_fiche]])</f>
        <v>41.3</v>
      </c>
      <c r="H603" s="13">
        <f>_xlfn.MINIFS(fiche_version[date_debut],fiche_version[code],fiche_bonification[[#This Row],[code_fiche]])</f>
        <v>42005</v>
      </c>
      <c r="I603" s="13" t="str" cm="1">
        <f t="array" ref="I603">INDEX(fiche_version[date_fin],MATCH(1,(fiche_version[index_version]=fiche_bonification[[#This Row],[fiche_version]]) * (fiche_version[code]=fiche_bonification[[#This Row],[code_fiche]]),0),1)</f>
        <v/>
      </c>
      <c r="J603" s="12">
        <f>_xlfn.MAXIFS(bonification_version[index_version],bonification_version[code],fiche_bonification[[#This Row],[code_bonification]])</f>
        <v>42.1</v>
      </c>
      <c r="K603" s="13">
        <f>_xlfn.MINIFS(bonification_version[date_debut],bonification_version[code],fiche_bonification[[#This Row],[code_bonification]])</f>
        <v>42370</v>
      </c>
      <c r="L603" s="12" t="str" cm="1">
        <f t="array" ref="L60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04" spans="1:12" x14ac:dyDescent="0.3">
      <c r="A604" s="12" t="s">
        <v>111</v>
      </c>
      <c r="B604" s="12" t="s">
        <v>582</v>
      </c>
      <c r="C604" s="13">
        <f t="shared" si="9"/>
        <v>42370</v>
      </c>
      <c r="D604" s="13">
        <f>IF(AND(fiche_bonification[[#This Row],[fiche_date_fin]]="",fiche_bonification[[#This Row],[bonification_date_fin]]=""),"",MIN(I604,L604))</f>
        <v>43190</v>
      </c>
      <c r="E604" s="13">
        <v>44561</v>
      </c>
      <c r="F604" s="13">
        <v>44804</v>
      </c>
      <c r="G604" s="12">
        <f>_xlfn.MAXIFS(fiche_version[index_version],fiche_version[code],fiche_bonification[[#This Row],[code_fiche]])</f>
        <v>20.2</v>
      </c>
      <c r="H604" s="13">
        <f>_xlfn.MINIFS(fiche_version[date_debut],fiche_version[code],fiche_bonification[[#This Row],[code_fiche]])</f>
        <v>42005</v>
      </c>
      <c r="I604" s="13" cm="1">
        <f t="array" ref="I604">INDEX(fiche_version[date_fin],MATCH(1,(fiche_version[index_version]=fiche_bonification[[#This Row],[fiche_version]]) * (fiche_version[code]=fiche_bonification[[#This Row],[code_fiche]]),0),1)</f>
        <v>43190</v>
      </c>
      <c r="J604" s="12">
        <f>_xlfn.MAXIFS(bonification_version[index_version],bonification_version[code],fiche_bonification[[#This Row],[code_bonification]])</f>
        <v>42.1</v>
      </c>
      <c r="K604" s="13">
        <f>_xlfn.MINIFS(bonification_version[date_debut],bonification_version[code],fiche_bonification[[#This Row],[code_bonification]])</f>
        <v>42370</v>
      </c>
      <c r="L604" s="12" t="str" cm="1">
        <f t="array" ref="L60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05" spans="1:12" x14ac:dyDescent="0.3">
      <c r="A605" s="12" t="s">
        <v>112</v>
      </c>
      <c r="B605" s="12" t="s">
        <v>582</v>
      </c>
      <c r="C605" s="13">
        <f t="shared" si="9"/>
        <v>42370</v>
      </c>
      <c r="D605" s="13" t="str">
        <f>IF(AND(fiche_bonification[[#This Row],[fiche_date_fin]]="",fiche_bonification[[#This Row],[bonification_date_fin]]=""),"",MIN(I605,L605))</f>
        <v/>
      </c>
      <c r="E605" s="13">
        <v>44561</v>
      </c>
      <c r="F605" s="13">
        <v>44804</v>
      </c>
      <c r="G605" s="12">
        <f>_xlfn.MAXIFS(fiche_version[index_version],fiche_version[code],fiche_bonification[[#This Row],[code_fiche]])</f>
        <v>17.100000000000001</v>
      </c>
      <c r="H605" s="13">
        <f>_xlfn.MINIFS(fiche_version[date_debut],fiche_version[code],fiche_bonification[[#This Row],[code_fiche]])</f>
        <v>42005</v>
      </c>
      <c r="I605" s="13" t="str" cm="1">
        <f t="array" ref="I605">INDEX(fiche_version[date_fin],MATCH(1,(fiche_version[index_version]=fiche_bonification[[#This Row],[fiche_version]]) * (fiche_version[code]=fiche_bonification[[#This Row],[code_fiche]]),0),1)</f>
        <v/>
      </c>
      <c r="J605" s="12">
        <f>_xlfn.MAXIFS(bonification_version[index_version],bonification_version[code],fiche_bonification[[#This Row],[code_bonification]])</f>
        <v>42.1</v>
      </c>
      <c r="K605" s="13">
        <f>_xlfn.MINIFS(bonification_version[date_debut],bonification_version[code],fiche_bonification[[#This Row],[code_bonification]])</f>
        <v>42370</v>
      </c>
      <c r="L605" s="12" t="str" cm="1">
        <f t="array" ref="L60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06" spans="1:12" x14ac:dyDescent="0.3">
      <c r="A606" s="12" t="s">
        <v>114</v>
      </c>
      <c r="B606" s="12" t="s">
        <v>582</v>
      </c>
      <c r="C606" s="13">
        <f t="shared" si="9"/>
        <v>42370</v>
      </c>
      <c r="D606" s="13" t="str">
        <f>IF(AND(fiche_bonification[[#This Row],[fiche_date_fin]]="",fiche_bonification[[#This Row],[bonification_date_fin]]=""),"",MIN(I606,L606))</f>
        <v/>
      </c>
      <c r="E606" s="13">
        <v>44561</v>
      </c>
      <c r="F606" s="13">
        <v>44804</v>
      </c>
      <c r="G606" s="12">
        <f>_xlfn.MAXIFS(fiche_version[index_version],fiche_version[code],fiche_bonification[[#This Row],[code_fiche]])</f>
        <v>14.1</v>
      </c>
      <c r="H606" s="13">
        <f>_xlfn.MINIFS(fiche_version[date_debut],fiche_version[code],fiche_bonification[[#This Row],[code_fiche]])</f>
        <v>42005</v>
      </c>
      <c r="I606" s="13" t="str" cm="1">
        <f t="array" ref="I606">INDEX(fiche_version[date_fin],MATCH(1,(fiche_version[index_version]=fiche_bonification[[#This Row],[fiche_version]]) * (fiche_version[code]=fiche_bonification[[#This Row],[code_fiche]]),0),1)</f>
        <v/>
      </c>
      <c r="J606" s="12">
        <f>_xlfn.MAXIFS(bonification_version[index_version],bonification_version[code],fiche_bonification[[#This Row],[code_bonification]])</f>
        <v>42.1</v>
      </c>
      <c r="K606" s="13">
        <f>_xlfn.MINIFS(bonification_version[date_debut],bonification_version[code],fiche_bonification[[#This Row],[code_bonification]])</f>
        <v>42370</v>
      </c>
      <c r="L606" s="12" t="str" cm="1">
        <f t="array" ref="L60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07" spans="1:12" x14ac:dyDescent="0.3">
      <c r="A607" s="12" t="s">
        <v>115</v>
      </c>
      <c r="B607" s="12" t="s">
        <v>582</v>
      </c>
      <c r="C607" s="13">
        <f t="shared" si="9"/>
        <v>42370</v>
      </c>
      <c r="D607" s="13">
        <f>IF(AND(fiche_bonification[[#This Row],[fiche_date_fin]]="",fiche_bonification[[#This Row],[bonification_date_fin]]=""),"",MIN(I607,L607))</f>
        <v>45291</v>
      </c>
      <c r="E607" s="13">
        <v>44561</v>
      </c>
      <c r="F607" s="13">
        <v>44804</v>
      </c>
      <c r="G607" s="12">
        <f>_xlfn.MAXIFS(fiche_version[index_version],fiche_version[code],fiche_bonification[[#This Row],[code_fiche]])</f>
        <v>14.1</v>
      </c>
      <c r="H607" s="13">
        <f>_xlfn.MINIFS(fiche_version[date_debut],fiche_version[code],fiche_bonification[[#This Row],[code_fiche]])</f>
        <v>42005</v>
      </c>
      <c r="I607" s="13" cm="1">
        <f t="array" ref="I607">INDEX(fiche_version[date_fin],MATCH(1,(fiche_version[index_version]=fiche_bonification[[#This Row],[fiche_version]]) * (fiche_version[code]=fiche_bonification[[#This Row],[code_fiche]]),0),1)</f>
        <v>45291</v>
      </c>
      <c r="J607" s="12">
        <f>_xlfn.MAXIFS(bonification_version[index_version],bonification_version[code],fiche_bonification[[#This Row],[code_bonification]])</f>
        <v>42.1</v>
      </c>
      <c r="K607" s="13">
        <f>_xlfn.MINIFS(bonification_version[date_debut],bonification_version[code],fiche_bonification[[#This Row],[code_bonification]])</f>
        <v>42370</v>
      </c>
      <c r="L607" s="12" t="str" cm="1">
        <f t="array" ref="L60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08" spans="1:12" x14ac:dyDescent="0.3">
      <c r="A608" s="12" t="s">
        <v>116</v>
      </c>
      <c r="B608" s="12" t="s">
        <v>582</v>
      </c>
      <c r="C608" s="13">
        <f t="shared" si="9"/>
        <v>42370</v>
      </c>
      <c r="D608" s="13">
        <f>IF(AND(fiche_bonification[[#This Row],[fiche_date_fin]]="",fiche_bonification[[#This Row],[bonification_date_fin]]=""),"",MIN(I608,L608))</f>
        <v>44104</v>
      </c>
      <c r="E608" s="13">
        <v>44561</v>
      </c>
      <c r="F608" s="13">
        <v>44804</v>
      </c>
      <c r="G608" s="12">
        <f>_xlfn.MAXIFS(fiche_version[index_version],fiche_version[code],fiche_bonification[[#This Row],[code_fiche]])</f>
        <v>27.2</v>
      </c>
      <c r="H608" s="13">
        <f>_xlfn.MINIFS(fiche_version[date_debut],fiche_version[code],fiche_bonification[[#This Row],[code_fiche]])</f>
        <v>42005</v>
      </c>
      <c r="I608" s="13" cm="1">
        <f t="array" ref="I608">INDEX(fiche_version[date_fin],MATCH(1,(fiche_version[index_version]=fiche_bonification[[#This Row],[fiche_version]]) * (fiche_version[code]=fiche_bonification[[#This Row],[code_fiche]]),0),1)</f>
        <v>44104</v>
      </c>
      <c r="J608" s="12">
        <f>_xlfn.MAXIFS(bonification_version[index_version],bonification_version[code],fiche_bonification[[#This Row],[code_bonification]])</f>
        <v>42.1</v>
      </c>
      <c r="K608" s="13">
        <f>_xlfn.MINIFS(bonification_version[date_debut],bonification_version[code],fiche_bonification[[#This Row],[code_bonification]])</f>
        <v>42370</v>
      </c>
      <c r="L608" s="12" t="str" cm="1">
        <f t="array" ref="L60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09" spans="1:12" x14ac:dyDescent="0.3">
      <c r="A609" s="12" t="s">
        <v>118</v>
      </c>
      <c r="B609" s="12" t="s">
        <v>582</v>
      </c>
      <c r="C609" s="13">
        <f t="shared" si="9"/>
        <v>42370</v>
      </c>
      <c r="D609" s="13" t="str">
        <f>IF(AND(fiche_bonification[[#This Row],[fiche_date_fin]]="",fiche_bonification[[#This Row],[bonification_date_fin]]=""),"",MIN(I609,L609))</f>
        <v/>
      </c>
      <c r="E609" s="13">
        <v>44561</v>
      </c>
      <c r="F609" s="13">
        <v>44804</v>
      </c>
      <c r="G609" s="12">
        <f>_xlfn.MAXIFS(fiche_version[index_version],fiche_version[code],fiche_bonification[[#This Row],[code_fiche]])</f>
        <v>15.1</v>
      </c>
      <c r="H609" s="13">
        <f>_xlfn.MINIFS(fiche_version[date_debut],fiche_version[code],fiche_bonification[[#This Row],[code_fiche]])</f>
        <v>42005</v>
      </c>
      <c r="I609" s="13" t="str" cm="1">
        <f t="array" ref="I609">INDEX(fiche_version[date_fin],MATCH(1,(fiche_version[index_version]=fiche_bonification[[#This Row],[fiche_version]]) * (fiche_version[code]=fiche_bonification[[#This Row],[code_fiche]]),0),1)</f>
        <v/>
      </c>
      <c r="J609" s="12">
        <f>_xlfn.MAXIFS(bonification_version[index_version],bonification_version[code],fiche_bonification[[#This Row],[code_bonification]])</f>
        <v>42.1</v>
      </c>
      <c r="K609" s="13">
        <f>_xlfn.MINIFS(bonification_version[date_debut],bonification_version[code],fiche_bonification[[#This Row],[code_bonification]])</f>
        <v>42370</v>
      </c>
      <c r="L609" s="12" t="str" cm="1">
        <f t="array" ref="L60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10" spans="1:12" x14ac:dyDescent="0.3">
      <c r="A610" s="12" t="s">
        <v>120</v>
      </c>
      <c r="B610" s="12" t="s">
        <v>582</v>
      </c>
      <c r="C610" s="13">
        <f t="shared" si="9"/>
        <v>42370</v>
      </c>
      <c r="D610" s="13">
        <f>IF(AND(fiche_bonification[[#This Row],[fiche_date_fin]]="",fiche_bonification[[#This Row],[bonification_date_fin]]=""),"",MIN(I610,L610))</f>
        <v>46934</v>
      </c>
      <c r="E610" s="13">
        <v>44561</v>
      </c>
      <c r="F610" s="13">
        <v>44804</v>
      </c>
      <c r="G610" s="12">
        <f>_xlfn.MAXIFS(fiche_version[index_version],fiche_version[code],fiche_bonification[[#This Row],[code_fiche]])</f>
        <v>54.2</v>
      </c>
      <c r="H610" s="13">
        <f>_xlfn.MINIFS(fiche_version[date_debut],fiche_version[code],fiche_bonification[[#This Row],[code_fiche]])</f>
        <v>42005</v>
      </c>
      <c r="I610" s="13" cm="1">
        <f t="array" ref="I610">INDEX(fiche_version[date_fin],MATCH(1,(fiche_version[index_version]=fiche_bonification[[#This Row],[fiche_version]]) * (fiche_version[code]=fiche_bonification[[#This Row],[code_fiche]]),0),1)</f>
        <v>46934</v>
      </c>
      <c r="J610" s="12">
        <f>_xlfn.MAXIFS(bonification_version[index_version],bonification_version[code],fiche_bonification[[#This Row],[code_bonification]])</f>
        <v>42.1</v>
      </c>
      <c r="K610" s="13">
        <f>_xlfn.MINIFS(bonification_version[date_debut],bonification_version[code],fiche_bonification[[#This Row],[code_bonification]])</f>
        <v>42370</v>
      </c>
      <c r="L610" s="12" t="str" cm="1">
        <f t="array" ref="L61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11" spans="1:12" x14ac:dyDescent="0.3">
      <c r="A611" s="12" t="s">
        <v>121</v>
      </c>
      <c r="B611" s="12" t="s">
        <v>582</v>
      </c>
      <c r="C611" s="13">
        <f t="shared" si="9"/>
        <v>42370</v>
      </c>
      <c r="D611" s="13" t="str">
        <f>IF(AND(fiche_bonification[[#This Row],[fiche_date_fin]]="",fiche_bonification[[#This Row],[bonification_date_fin]]=""),"",MIN(I611,L611))</f>
        <v/>
      </c>
      <c r="E611" s="13">
        <v>44561</v>
      </c>
      <c r="F611" s="13">
        <v>44804</v>
      </c>
      <c r="G611" s="12">
        <f>_xlfn.MAXIFS(fiche_version[index_version],fiche_version[code],fiche_bonification[[#This Row],[code_fiche]])</f>
        <v>35.299999999999997</v>
      </c>
      <c r="H611" s="13">
        <f>_xlfn.MINIFS(fiche_version[date_debut],fiche_version[code],fiche_bonification[[#This Row],[code_fiche]])</f>
        <v>42005</v>
      </c>
      <c r="I611" s="13" t="str" cm="1">
        <f t="array" ref="I611">INDEX(fiche_version[date_fin],MATCH(1,(fiche_version[index_version]=fiche_bonification[[#This Row],[fiche_version]]) * (fiche_version[code]=fiche_bonification[[#This Row],[code_fiche]]),0),1)</f>
        <v/>
      </c>
      <c r="J611" s="12">
        <f>_xlfn.MAXIFS(bonification_version[index_version],bonification_version[code],fiche_bonification[[#This Row],[code_bonification]])</f>
        <v>42.1</v>
      </c>
      <c r="K611" s="13">
        <f>_xlfn.MINIFS(bonification_version[date_debut],bonification_version[code],fiche_bonification[[#This Row],[code_bonification]])</f>
        <v>42370</v>
      </c>
      <c r="L611" s="12" t="str" cm="1">
        <f t="array" ref="L61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12" spans="1:12" x14ac:dyDescent="0.3">
      <c r="A612" s="12" t="s">
        <v>122</v>
      </c>
      <c r="B612" s="12" t="s">
        <v>582</v>
      </c>
      <c r="C612" s="13">
        <f t="shared" si="9"/>
        <v>42370</v>
      </c>
      <c r="D612" s="13">
        <f>IF(AND(fiche_bonification[[#This Row],[fiche_date_fin]]="",fiche_bonification[[#This Row],[bonification_date_fin]]=""),"",MIN(I612,L612))</f>
        <v>46934</v>
      </c>
      <c r="E612" s="13">
        <v>44561</v>
      </c>
      <c r="F612" s="13">
        <v>44804</v>
      </c>
      <c r="G612" s="12">
        <f>_xlfn.MAXIFS(fiche_version[index_version],fiche_version[code],fiche_bonification[[#This Row],[code_fiche]])</f>
        <v>54.5</v>
      </c>
      <c r="H612" s="13">
        <f>_xlfn.MINIFS(fiche_version[date_debut],fiche_version[code],fiche_bonification[[#This Row],[code_fiche]])</f>
        <v>42005</v>
      </c>
      <c r="I612" s="13" cm="1">
        <f t="array" ref="I612">INDEX(fiche_version[date_fin],MATCH(1,(fiche_version[index_version]=fiche_bonification[[#This Row],[fiche_version]]) * (fiche_version[code]=fiche_bonification[[#This Row],[code_fiche]]),0),1)</f>
        <v>46934</v>
      </c>
      <c r="J612" s="12">
        <f>_xlfn.MAXIFS(bonification_version[index_version],bonification_version[code],fiche_bonification[[#This Row],[code_bonification]])</f>
        <v>42.1</v>
      </c>
      <c r="K612" s="13">
        <f>_xlfn.MINIFS(bonification_version[date_debut],bonification_version[code],fiche_bonification[[#This Row],[code_bonification]])</f>
        <v>42370</v>
      </c>
      <c r="L612" s="12" t="str" cm="1">
        <f t="array" ref="L61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13" spans="1:12" x14ac:dyDescent="0.3">
      <c r="A613" s="12" t="s">
        <v>124</v>
      </c>
      <c r="B613" s="12" t="s">
        <v>582</v>
      </c>
      <c r="C613" s="13">
        <f t="shared" si="9"/>
        <v>42370</v>
      </c>
      <c r="D613" s="13">
        <f>IF(AND(fiche_bonification[[#This Row],[fiche_date_fin]]="",fiche_bonification[[#This Row],[bonification_date_fin]]=""),"",MIN(I613,L613))</f>
        <v>46934</v>
      </c>
      <c r="E613" s="13">
        <v>44561</v>
      </c>
      <c r="F613" s="13">
        <v>44804</v>
      </c>
      <c r="G613" s="12">
        <f>_xlfn.MAXIFS(fiche_version[index_version],fiche_version[code],fiche_bonification[[#This Row],[code_fiche]])</f>
        <v>58.6</v>
      </c>
      <c r="H613" s="13">
        <f>_xlfn.MINIFS(fiche_version[date_debut],fiche_version[code],fiche_bonification[[#This Row],[code_fiche]])</f>
        <v>42005</v>
      </c>
      <c r="I613" s="13" cm="1">
        <f t="array" ref="I613">INDEX(fiche_version[date_fin],MATCH(1,(fiche_version[index_version]=fiche_bonification[[#This Row],[fiche_version]]) * (fiche_version[code]=fiche_bonification[[#This Row],[code_fiche]]),0),1)</f>
        <v>46934</v>
      </c>
      <c r="J613" s="12">
        <f>_xlfn.MAXIFS(bonification_version[index_version],bonification_version[code],fiche_bonification[[#This Row],[code_bonification]])</f>
        <v>42.1</v>
      </c>
      <c r="K613" s="13">
        <f>_xlfn.MINIFS(bonification_version[date_debut],bonification_version[code],fiche_bonification[[#This Row],[code_bonification]])</f>
        <v>42370</v>
      </c>
      <c r="L613" s="12" t="str" cm="1">
        <f t="array" ref="L61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14" spans="1:12" x14ac:dyDescent="0.3">
      <c r="A614" s="12" t="s">
        <v>126</v>
      </c>
      <c r="B614" s="12" t="s">
        <v>582</v>
      </c>
      <c r="C614" s="13">
        <f t="shared" si="9"/>
        <v>42370</v>
      </c>
      <c r="D614" s="13" t="str">
        <f>IF(AND(fiche_bonification[[#This Row],[fiche_date_fin]]="",fiche_bonification[[#This Row],[bonification_date_fin]]=""),"",MIN(I614,L614))</f>
        <v/>
      </c>
      <c r="E614" s="13">
        <v>44561</v>
      </c>
      <c r="F614" s="13">
        <v>44804</v>
      </c>
      <c r="G614" s="12">
        <f>_xlfn.MAXIFS(fiche_version[index_version],fiche_version[code],fiche_bonification[[#This Row],[code_fiche]])</f>
        <v>27.3</v>
      </c>
      <c r="H614" s="13">
        <f>_xlfn.MINIFS(fiche_version[date_debut],fiche_version[code],fiche_bonification[[#This Row],[code_fiche]])</f>
        <v>42005</v>
      </c>
      <c r="I614" s="13" t="str" cm="1">
        <f t="array" ref="I614">INDEX(fiche_version[date_fin],MATCH(1,(fiche_version[index_version]=fiche_bonification[[#This Row],[fiche_version]]) * (fiche_version[code]=fiche_bonification[[#This Row],[code_fiche]]),0),1)</f>
        <v/>
      </c>
      <c r="J614" s="12">
        <f>_xlfn.MAXIFS(bonification_version[index_version],bonification_version[code],fiche_bonification[[#This Row],[code_bonification]])</f>
        <v>42.1</v>
      </c>
      <c r="K614" s="13">
        <f>_xlfn.MINIFS(bonification_version[date_debut],bonification_version[code],fiche_bonification[[#This Row],[code_bonification]])</f>
        <v>42370</v>
      </c>
      <c r="L614" s="12" t="str" cm="1">
        <f t="array" ref="L61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15" spans="1:12" x14ac:dyDescent="0.3">
      <c r="A615" s="12" t="s">
        <v>127</v>
      </c>
      <c r="B615" s="12" t="s">
        <v>582</v>
      </c>
      <c r="C615" s="13">
        <f t="shared" si="9"/>
        <v>42370</v>
      </c>
      <c r="D615" s="13">
        <f>IF(AND(fiche_bonification[[#This Row],[fiche_date_fin]]="",fiche_bonification[[#This Row],[bonification_date_fin]]=""),"",MIN(I615,L615))</f>
        <v>46752</v>
      </c>
      <c r="E615" s="13">
        <v>44561</v>
      </c>
      <c r="F615" s="13">
        <v>44804</v>
      </c>
      <c r="G615" s="12">
        <f>_xlfn.MAXIFS(fiche_version[index_version],fiche_version[code],fiche_bonification[[#This Row],[code_fiche]])</f>
        <v>58.3</v>
      </c>
      <c r="H615" s="13">
        <f>_xlfn.MINIFS(fiche_version[date_debut],fiche_version[code],fiche_bonification[[#This Row],[code_fiche]])</f>
        <v>42005</v>
      </c>
      <c r="I615" s="13" cm="1">
        <f t="array" ref="I615">INDEX(fiche_version[date_fin],MATCH(1,(fiche_version[index_version]=fiche_bonification[[#This Row],[fiche_version]]) * (fiche_version[code]=fiche_bonification[[#This Row],[code_fiche]]),0),1)</f>
        <v>46752</v>
      </c>
      <c r="J615" s="12">
        <f>_xlfn.MAXIFS(bonification_version[index_version],bonification_version[code],fiche_bonification[[#This Row],[code_bonification]])</f>
        <v>42.1</v>
      </c>
      <c r="K615" s="13">
        <f>_xlfn.MINIFS(bonification_version[date_debut],bonification_version[code],fiche_bonification[[#This Row],[code_bonification]])</f>
        <v>42370</v>
      </c>
      <c r="L615" s="12" t="str" cm="1">
        <f t="array" ref="L61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16" spans="1:12" x14ac:dyDescent="0.3">
      <c r="A616" s="12" t="s">
        <v>128</v>
      </c>
      <c r="B616" s="12" t="s">
        <v>582</v>
      </c>
      <c r="C616" s="13">
        <f t="shared" si="9"/>
        <v>42370</v>
      </c>
      <c r="D616" s="13">
        <f>IF(AND(fiche_bonification[[#This Row],[fiche_date_fin]]="",fiche_bonification[[#This Row],[bonification_date_fin]]=""),"",MIN(I616,L616))</f>
        <v>43190</v>
      </c>
      <c r="E616" s="13">
        <v>44561</v>
      </c>
      <c r="F616" s="13">
        <v>44804</v>
      </c>
      <c r="G616" s="12">
        <f>_xlfn.MAXIFS(fiche_version[index_version],fiche_version[code],fiche_bonification[[#This Row],[code_fiche]])</f>
        <v>20.2</v>
      </c>
      <c r="H616" s="13">
        <f>_xlfn.MINIFS(fiche_version[date_debut],fiche_version[code],fiche_bonification[[#This Row],[code_fiche]])</f>
        <v>42005</v>
      </c>
      <c r="I616" s="13" cm="1">
        <f t="array" ref="I616">INDEX(fiche_version[date_fin],MATCH(1,(fiche_version[index_version]=fiche_bonification[[#This Row],[fiche_version]]) * (fiche_version[code]=fiche_bonification[[#This Row],[code_fiche]]),0),1)</f>
        <v>43190</v>
      </c>
      <c r="J616" s="12">
        <f>_xlfn.MAXIFS(bonification_version[index_version],bonification_version[code],fiche_bonification[[#This Row],[code_bonification]])</f>
        <v>42.1</v>
      </c>
      <c r="K616" s="13">
        <f>_xlfn.MINIFS(bonification_version[date_debut],bonification_version[code],fiche_bonification[[#This Row],[code_bonification]])</f>
        <v>42370</v>
      </c>
      <c r="L616" s="12" t="str" cm="1">
        <f t="array" ref="L61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17" spans="1:12" x14ac:dyDescent="0.3">
      <c r="A617" s="12" t="s">
        <v>129</v>
      </c>
      <c r="B617" s="12" t="s">
        <v>582</v>
      </c>
      <c r="C617" s="13">
        <f t="shared" si="9"/>
        <v>42370</v>
      </c>
      <c r="D617" s="13" t="str">
        <f>IF(AND(fiche_bonification[[#This Row],[fiche_date_fin]]="",fiche_bonification[[#This Row],[bonification_date_fin]]=""),"",MIN(I617,L617))</f>
        <v/>
      </c>
      <c r="E617" s="13">
        <v>44561</v>
      </c>
      <c r="F617" s="13">
        <v>44804</v>
      </c>
      <c r="G617" s="12">
        <f>_xlfn.MAXIFS(fiche_version[index_version],fiche_version[code],fiche_bonification[[#This Row],[code_fiche]])</f>
        <v>35.200000000000003</v>
      </c>
      <c r="H617" s="13">
        <f>_xlfn.MINIFS(fiche_version[date_debut],fiche_version[code],fiche_bonification[[#This Row],[code_fiche]])</f>
        <v>42005</v>
      </c>
      <c r="I617" s="13" t="str" cm="1">
        <f t="array" ref="I617">INDEX(fiche_version[date_fin],MATCH(1,(fiche_version[index_version]=fiche_bonification[[#This Row],[fiche_version]]) * (fiche_version[code]=fiche_bonification[[#This Row],[code_fiche]]),0),1)</f>
        <v/>
      </c>
      <c r="J617" s="12">
        <f>_xlfn.MAXIFS(bonification_version[index_version],bonification_version[code],fiche_bonification[[#This Row],[code_bonification]])</f>
        <v>42.1</v>
      </c>
      <c r="K617" s="13">
        <f>_xlfn.MINIFS(bonification_version[date_debut],bonification_version[code],fiche_bonification[[#This Row],[code_bonification]])</f>
        <v>42370</v>
      </c>
      <c r="L617" s="12" t="str" cm="1">
        <f t="array" ref="L61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18" spans="1:12" x14ac:dyDescent="0.3">
      <c r="A618" s="12" t="s">
        <v>130</v>
      </c>
      <c r="B618" s="12" t="s">
        <v>582</v>
      </c>
      <c r="C618" s="13">
        <f t="shared" si="9"/>
        <v>42370</v>
      </c>
      <c r="D618" s="13" t="str">
        <f>IF(AND(fiche_bonification[[#This Row],[fiche_date_fin]]="",fiche_bonification[[#This Row],[bonification_date_fin]]=""),"",MIN(I618,L618))</f>
        <v/>
      </c>
      <c r="E618" s="13">
        <v>44561</v>
      </c>
      <c r="F618" s="13">
        <v>44804</v>
      </c>
      <c r="G618" s="12">
        <f>_xlfn.MAXIFS(fiche_version[index_version],fiche_version[code],fiche_bonification[[#This Row],[code_fiche]])</f>
        <v>45.3</v>
      </c>
      <c r="H618" s="13">
        <f>_xlfn.MINIFS(fiche_version[date_debut],fiche_version[code],fiche_bonification[[#This Row],[code_fiche]])</f>
        <v>42005</v>
      </c>
      <c r="I618" s="13" t="str" cm="1">
        <f t="array" ref="I618">INDEX(fiche_version[date_fin],MATCH(1,(fiche_version[index_version]=fiche_bonification[[#This Row],[fiche_version]]) * (fiche_version[code]=fiche_bonification[[#This Row],[code_fiche]]),0),1)</f>
        <v/>
      </c>
      <c r="J618" s="12">
        <f>_xlfn.MAXIFS(bonification_version[index_version],bonification_version[code],fiche_bonification[[#This Row],[code_bonification]])</f>
        <v>42.1</v>
      </c>
      <c r="K618" s="13">
        <f>_xlfn.MINIFS(bonification_version[date_debut],bonification_version[code],fiche_bonification[[#This Row],[code_bonification]])</f>
        <v>42370</v>
      </c>
      <c r="L618" s="12" t="str" cm="1">
        <f t="array" ref="L61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19" spans="1:12" x14ac:dyDescent="0.3">
      <c r="A619" s="12" t="s">
        <v>132</v>
      </c>
      <c r="B619" s="12" t="s">
        <v>582</v>
      </c>
      <c r="C619" s="13">
        <f t="shared" si="9"/>
        <v>42370</v>
      </c>
      <c r="D619" s="13" t="str">
        <f>IF(AND(fiche_bonification[[#This Row],[fiche_date_fin]]="",fiche_bonification[[#This Row],[bonification_date_fin]]=""),"",MIN(I619,L619))</f>
        <v/>
      </c>
      <c r="E619" s="13">
        <v>44561</v>
      </c>
      <c r="F619" s="13">
        <v>44804</v>
      </c>
      <c r="G619" s="12">
        <f>_xlfn.MAXIFS(fiche_version[index_version],fiche_version[code],fiche_bonification[[#This Row],[code_fiche]])</f>
        <v>23.2</v>
      </c>
      <c r="H619" s="13">
        <f>_xlfn.MINIFS(fiche_version[date_debut],fiche_version[code],fiche_bonification[[#This Row],[code_fiche]])</f>
        <v>42005</v>
      </c>
      <c r="I619" s="13" t="str" cm="1">
        <f t="array" ref="I619">INDEX(fiche_version[date_fin],MATCH(1,(fiche_version[index_version]=fiche_bonification[[#This Row],[fiche_version]]) * (fiche_version[code]=fiche_bonification[[#This Row],[code_fiche]]),0),1)</f>
        <v/>
      </c>
      <c r="J619" s="12">
        <f>_xlfn.MAXIFS(bonification_version[index_version],bonification_version[code],fiche_bonification[[#This Row],[code_bonification]])</f>
        <v>42.1</v>
      </c>
      <c r="K619" s="13">
        <f>_xlfn.MINIFS(bonification_version[date_debut],bonification_version[code],fiche_bonification[[#This Row],[code_bonification]])</f>
        <v>42370</v>
      </c>
      <c r="L619" s="12" t="str" cm="1">
        <f t="array" ref="L61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20" spans="1:12" x14ac:dyDescent="0.3">
      <c r="A620" s="12" t="s">
        <v>134</v>
      </c>
      <c r="B620" s="12" t="s">
        <v>582</v>
      </c>
      <c r="C620" s="13">
        <f t="shared" si="9"/>
        <v>42370</v>
      </c>
      <c r="D620" s="13" t="str">
        <f>IF(AND(fiche_bonification[[#This Row],[fiche_date_fin]]="",fiche_bonification[[#This Row],[bonification_date_fin]]=""),"",MIN(I620,L620))</f>
        <v/>
      </c>
      <c r="E620" s="13">
        <v>44561</v>
      </c>
      <c r="F620" s="13">
        <v>44804</v>
      </c>
      <c r="G620" s="12">
        <f>_xlfn.MAXIFS(fiche_version[index_version],fiche_version[code],fiche_bonification[[#This Row],[code_fiche]])</f>
        <v>15.1</v>
      </c>
      <c r="H620" s="13">
        <f>_xlfn.MINIFS(fiche_version[date_debut],fiche_version[code],fiche_bonification[[#This Row],[code_fiche]])</f>
        <v>42005</v>
      </c>
      <c r="I620" s="13" t="str" cm="1">
        <f t="array" ref="I620">INDEX(fiche_version[date_fin],MATCH(1,(fiche_version[index_version]=fiche_bonification[[#This Row],[fiche_version]]) * (fiche_version[code]=fiche_bonification[[#This Row],[code_fiche]]),0),1)</f>
        <v/>
      </c>
      <c r="J620" s="12">
        <f>_xlfn.MAXIFS(bonification_version[index_version],bonification_version[code],fiche_bonification[[#This Row],[code_bonification]])</f>
        <v>42.1</v>
      </c>
      <c r="K620" s="13">
        <f>_xlfn.MINIFS(bonification_version[date_debut],bonification_version[code],fiche_bonification[[#This Row],[code_bonification]])</f>
        <v>42370</v>
      </c>
      <c r="L620" s="12" t="str" cm="1">
        <f t="array" ref="L62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21" spans="1:12" x14ac:dyDescent="0.3">
      <c r="A621" s="12" t="s">
        <v>135</v>
      </c>
      <c r="B621" s="12" t="s">
        <v>582</v>
      </c>
      <c r="C621" s="13">
        <f t="shared" si="9"/>
        <v>42370</v>
      </c>
      <c r="D621" s="13" t="str">
        <f>IF(AND(fiche_bonification[[#This Row],[fiche_date_fin]]="",fiche_bonification[[#This Row],[bonification_date_fin]]=""),"",MIN(I621,L621))</f>
        <v/>
      </c>
      <c r="E621" s="13">
        <v>44561</v>
      </c>
      <c r="F621" s="13">
        <v>44804</v>
      </c>
      <c r="G621" s="12">
        <f>_xlfn.MAXIFS(fiche_version[index_version],fiche_version[code],fiche_bonification[[#This Row],[code_fiche]])</f>
        <v>51.5</v>
      </c>
      <c r="H621" s="13">
        <f>_xlfn.MINIFS(fiche_version[date_debut],fiche_version[code],fiche_bonification[[#This Row],[code_fiche]])</f>
        <v>42005</v>
      </c>
      <c r="I621" s="13" t="str" cm="1">
        <f t="array" ref="I621">INDEX(fiche_version[date_fin],MATCH(1,(fiche_version[index_version]=fiche_bonification[[#This Row],[fiche_version]]) * (fiche_version[code]=fiche_bonification[[#This Row],[code_fiche]]),0),1)</f>
        <v/>
      </c>
      <c r="J621" s="12">
        <f>_xlfn.MAXIFS(bonification_version[index_version],bonification_version[code],fiche_bonification[[#This Row],[code_bonification]])</f>
        <v>42.1</v>
      </c>
      <c r="K621" s="13">
        <f>_xlfn.MINIFS(bonification_version[date_debut],bonification_version[code],fiche_bonification[[#This Row],[code_bonification]])</f>
        <v>42370</v>
      </c>
      <c r="L621" s="12" t="str" cm="1">
        <f t="array" ref="L62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22" spans="1:12" x14ac:dyDescent="0.3">
      <c r="A622" s="12" t="s">
        <v>136</v>
      </c>
      <c r="B622" s="12" t="s">
        <v>582</v>
      </c>
      <c r="C622" s="13">
        <f t="shared" si="9"/>
        <v>42370</v>
      </c>
      <c r="D622" s="13" t="str">
        <f>IF(AND(fiche_bonification[[#This Row],[fiche_date_fin]]="",fiche_bonification[[#This Row],[bonification_date_fin]]=""),"",MIN(I622,L622))</f>
        <v/>
      </c>
      <c r="E622" s="13">
        <v>44561</v>
      </c>
      <c r="F622" s="13">
        <v>44804</v>
      </c>
      <c r="G622" s="12">
        <f>_xlfn.MAXIFS(fiche_version[index_version],fiche_version[code],fiche_bonification[[#This Row],[code_fiche]])</f>
        <v>52.4</v>
      </c>
      <c r="H622" s="13">
        <f>_xlfn.MINIFS(fiche_version[date_debut],fiche_version[code],fiche_bonification[[#This Row],[code_fiche]])</f>
        <v>42005</v>
      </c>
      <c r="I622" s="13" t="str" cm="1">
        <f t="array" ref="I622">INDEX(fiche_version[date_fin],MATCH(1,(fiche_version[index_version]=fiche_bonification[[#This Row],[fiche_version]]) * (fiche_version[code]=fiche_bonification[[#This Row],[code_fiche]]),0),1)</f>
        <v/>
      </c>
      <c r="J622" s="12">
        <f>_xlfn.MAXIFS(bonification_version[index_version],bonification_version[code],fiche_bonification[[#This Row],[code_bonification]])</f>
        <v>42.1</v>
      </c>
      <c r="K622" s="13">
        <f>_xlfn.MINIFS(bonification_version[date_debut],bonification_version[code],fiche_bonification[[#This Row],[code_bonification]])</f>
        <v>42370</v>
      </c>
      <c r="L622" s="12" t="str" cm="1">
        <f t="array" ref="L62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23" spans="1:12" x14ac:dyDescent="0.3">
      <c r="A623" s="12" t="s">
        <v>138</v>
      </c>
      <c r="B623" s="12" t="s">
        <v>582</v>
      </c>
      <c r="C623" s="13">
        <f t="shared" si="9"/>
        <v>42370</v>
      </c>
      <c r="D623" s="13" t="str">
        <f>IF(AND(fiche_bonification[[#This Row],[fiche_date_fin]]="",fiche_bonification[[#This Row],[bonification_date_fin]]=""),"",MIN(I623,L623))</f>
        <v/>
      </c>
      <c r="E623" s="13">
        <v>44561</v>
      </c>
      <c r="F623" s="13">
        <v>44804</v>
      </c>
      <c r="G623" s="12">
        <f>_xlfn.MAXIFS(fiche_version[index_version],fiche_version[code],fiche_bonification[[#This Row],[code_fiche]])</f>
        <v>15.2</v>
      </c>
      <c r="H623" s="13">
        <f>_xlfn.MINIFS(fiche_version[date_debut],fiche_version[code],fiche_bonification[[#This Row],[code_fiche]])</f>
        <v>42005</v>
      </c>
      <c r="I623" s="13" t="str" cm="1">
        <f t="array" ref="I623">INDEX(fiche_version[date_fin],MATCH(1,(fiche_version[index_version]=fiche_bonification[[#This Row],[fiche_version]]) * (fiche_version[code]=fiche_bonification[[#This Row],[code_fiche]]),0),1)</f>
        <v/>
      </c>
      <c r="J623" s="12">
        <f>_xlfn.MAXIFS(bonification_version[index_version],bonification_version[code],fiche_bonification[[#This Row],[code_bonification]])</f>
        <v>42.1</v>
      </c>
      <c r="K623" s="13">
        <f>_xlfn.MINIFS(bonification_version[date_debut],bonification_version[code],fiche_bonification[[#This Row],[code_bonification]])</f>
        <v>42370</v>
      </c>
      <c r="L623" s="12" t="str" cm="1">
        <f t="array" ref="L62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24" spans="1:12" x14ac:dyDescent="0.3">
      <c r="A624" s="12" t="s">
        <v>140</v>
      </c>
      <c r="B624" s="12" t="s">
        <v>582</v>
      </c>
      <c r="C624" s="13">
        <f t="shared" si="9"/>
        <v>42370</v>
      </c>
      <c r="D624" s="13" t="str">
        <f>IF(AND(fiche_bonification[[#This Row],[fiche_date_fin]]="",fiche_bonification[[#This Row],[bonification_date_fin]]=""),"",MIN(I624,L624))</f>
        <v/>
      </c>
      <c r="E624" s="13">
        <v>44561</v>
      </c>
      <c r="F624" s="13">
        <v>44804</v>
      </c>
      <c r="G624" s="12">
        <f>_xlfn.MAXIFS(fiche_version[index_version],fiche_version[code],fiche_bonification[[#This Row],[code_fiche]])</f>
        <v>14.1</v>
      </c>
      <c r="H624" s="13">
        <f>_xlfn.MINIFS(fiche_version[date_debut],fiche_version[code],fiche_bonification[[#This Row],[code_fiche]])</f>
        <v>42005</v>
      </c>
      <c r="I624" s="13" t="str" cm="1">
        <f t="array" ref="I624">INDEX(fiche_version[date_fin],MATCH(1,(fiche_version[index_version]=fiche_bonification[[#This Row],[fiche_version]]) * (fiche_version[code]=fiche_bonification[[#This Row],[code_fiche]]),0),1)</f>
        <v/>
      </c>
      <c r="J624" s="12">
        <f>_xlfn.MAXIFS(bonification_version[index_version],bonification_version[code],fiche_bonification[[#This Row],[code_bonification]])</f>
        <v>42.1</v>
      </c>
      <c r="K624" s="13">
        <f>_xlfn.MINIFS(bonification_version[date_debut],bonification_version[code],fiche_bonification[[#This Row],[code_bonification]])</f>
        <v>42370</v>
      </c>
      <c r="L624" s="12" t="str" cm="1">
        <f t="array" ref="L62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25" spans="1:12" x14ac:dyDescent="0.3">
      <c r="A625" s="12" t="s">
        <v>142</v>
      </c>
      <c r="B625" s="12" t="s">
        <v>582</v>
      </c>
      <c r="C625" s="13">
        <f t="shared" si="9"/>
        <v>42370</v>
      </c>
      <c r="D625" s="13" t="str">
        <f>IF(AND(fiche_bonification[[#This Row],[fiche_date_fin]]="",fiche_bonification[[#This Row],[bonification_date_fin]]=""),"",MIN(I625,L625))</f>
        <v/>
      </c>
      <c r="E625" s="13">
        <v>44561</v>
      </c>
      <c r="F625" s="13">
        <v>44804</v>
      </c>
      <c r="G625" s="12">
        <f>_xlfn.MAXIFS(fiche_version[index_version],fiche_version[code],fiche_bonification[[#This Row],[code_fiche]])</f>
        <v>40.4</v>
      </c>
      <c r="H625" s="13">
        <f>_xlfn.MINIFS(fiche_version[date_debut],fiche_version[code],fiche_bonification[[#This Row],[code_fiche]])</f>
        <v>42005</v>
      </c>
      <c r="I625" s="13" t="str" cm="1">
        <f t="array" ref="I625">INDEX(fiche_version[date_fin],MATCH(1,(fiche_version[index_version]=fiche_bonification[[#This Row],[fiche_version]]) * (fiche_version[code]=fiche_bonification[[#This Row],[code_fiche]]),0),1)</f>
        <v/>
      </c>
      <c r="J625" s="12">
        <f>_xlfn.MAXIFS(bonification_version[index_version],bonification_version[code],fiche_bonification[[#This Row],[code_bonification]])</f>
        <v>42.1</v>
      </c>
      <c r="K625" s="13">
        <f>_xlfn.MINIFS(bonification_version[date_debut],bonification_version[code],fiche_bonification[[#This Row],[code_bonification]])</f>
        <v>42370</v>
      </c>
      <c r="L625" s="12" t="str" cm="1">
        <f t="array" ref="L62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26" spans="1:12" x14ac:dyDescent="0.3">
      <c r="A626" s="12" t="s">
        <v>143</v>
      </c>
      <c r="B626" s="12" t="s">
        <v>582</v>
      </c>
      <c r="C626" s="13">
        <f t="shared" si="9"/>
        <v>42370</v>
      </c>
      <c r="D626" s="13" t="str">
        <f>IF(AND(fiche_bonification[[#This Row],[fiche_date_fin]]="",fiche_bonification[[#This Row],[bonification_date_fin]]=""),"",MIN(I626,L626))</f>
        <v/>
      </c>
      <c r="E626" s="13">
        <v>44561</v>
      </c>
      <c r="F626" s="13">
        <v>44804</v>
      </c>
      <c r="G626" s="12">
        <f>_xlfn.MAXIFS(fiche_version[index_version],fiche_version[code],fiche_bonification[[#This Row],[code_fiche]])</f>
        <v>35.200000000000003</v>
      </c>
      <c r="H626" s="13">
        <f>_xlfn.MINIFS(fiche_version[date_debut],fiche_version[code],fiche_bonification[[#This Row],[code_fiche]])</f>
        <v>42005</v>
      </c>
      <c r="I626" s="13" t="str" cm="1">
        <f t="array" ref="I626">INDEX(fiche_version[date_fin],MATCH(1,(fiche_version[index_version]=fiche_bonification[[#This Row],[fiche_version]]) * (fiche_version[code]=fiche_bonification[[#This Row],[code_fiche]]),0),1)</f>
        <v/>
      </c>
      <c r="J626" s="12">
        <f>_xlfn.MAXIFS(bonification_version[index_version],bonification_version[code],fiche_bonification[[#This Row],[code_bonification]])</f>
        <v>42.1</v>
      </c>
      <c r="K626" s="13">
        <f>_xlfn.MINIFS(bonification_version[date_debut],bonification_version[code],fiche_bonification[[#This Row],[code_bonification]])</f>
        <v>42370</v>
      </c>
      <c r="L626" s="12" t="str" cm="1">
        <f t="array" ref="L62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27" spans="1:12" x14ac:dyDescent="0.3">
      <c r="A627" s="12" t="s">
        <v>145</v>
      </c>
      <c r="B627" s="12" t="s">
        <v>582</v>
      </c>
      <c r="C627" s="13">
        <f t="shared" si="9"/>
        <v>42956</v>
      </c>
      <c r="D627" s="13" t="str">
        <f>IF(AND(fiche_bonification[[#This Row],[fiche_date_fin]]="",fiche_bonification[[#This Row],[bonification_date_fin]]=""),"",MIN(I627,L627))</f>
        <v/>
      </c>
      <c r="E627" s="13">
        <v>44561</v>
      </c>
      <c r="F627" s="13">
        <v>44804</v>
      </c>
      <c r="G627" s="12">
        <f>_xlfn.MAXIFS(fiche_version[index_version],fiche_version[code],fiche_bonification[[#This Row],[code_fiche]])</f>
        <v>50.4</v>
      </c>
      <c r="H627" s="13">
        <f>_xlfn.MINIFS(fiche_version[date_debut],fiche_version[code],fiche_bonification[[#This Row],[code_fiche]])</f>
        <v>42956</v>
      </c>
      <c r="I627" s="13" t="str" cm="1">
        <f t="array" ref="I627">INDEX(fiche_version[date_fin],MATCH(1,(fiche_version[index_version]=fiche_bonification[[#This Row],[fiche_version]]) * (fiche_version[code]=fiche_bonification[[#This Row],[code_fiche]]),0),1)</f>
        <v/>
      </c>
      <c r="J627" s="12">
        <f>_xlfn.MAXIFS(bonification_version[index_version],bonification_version[code],fiche_bonification[[#This Row],[code_bonification]])</f>
        <v>42.1</v>
      </c>
      <c r="K627" s="13">
        <f>_xlfn.MINIFS(bonification_version[date_debut],bonification_version[code],fiche_bonification[[#This Row],[code_bonification]])</f>
        <v>42370</v>
      </c>
      <c r="L627" s="12" t="str" cm="1">
        <f t="array" ref="L62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28" spans="1:12" x14ac:dyDescent="0.3">
      <c r="A628" s="12" t="s">
        <v>146</v>
      </c>
      <c r="B628" s="12" t="s">
        <v>582</v>
      </c>
      <c r="C628" s="13">
        <f t="shared" si="9"/>
        <v>43191</v>
      </c>
      <c r="D628" s="13">
        <f>IF(AND(fiche_bonification[[#This Row],[fiche_date_fin]]="",fiche_bonification[[#This Row],[bonification_date_fin]]=""),"",MIN(I628,L628))</f>
        <v>46843</v>
      </c>
      <c r="E628" s="13">
        <v>44561</v>
      </c>
      <c r="F628" s="13">
        <v>44804</v>
      </c>
      <c r="G628" s="12">
        <f>_xlfn.MAXIFS(fiche_version[index_version],fiche_version[code],fiche_bonification[[#This Row],[code_fiche]])</f>
        <v>54.4</v>
      </c>
      <c r="H628" s="13">
        <f>_xlfn.MINIFS(fiche_version[date_debut],fiche_version[code],fiche_bonification[[#This Row],[code_fiche]])</f>
        <v>43191</v>
      </c>
      <c r="I628" s="13" cm="1">
        <f t="array" ref="I628">INDEX(fiche_version[date_fin],MATCH(1,(fiche_version[index_version]=fiche_bonification[[#This Row],[fiche_version]]) * (fiche_version[code]=fiche_bonification[[#This Row],[code_fiche]]),0),1)</f>
        <v>46843</v>
      </c>
      <c r="J628" s="12">
        <f>_xlfn.MAXIFS(bonification_version[index_version],bonification_version[code],fiche_bonification[[#This Row],[code_bonification]])</f>
        <v>42.1</v>
      </c>
      <c r="K628" s="13">
        <f>_xlfn.MINIFS(bonification_version[date_debut],bonification_version[code],fiche_bonification[[#This Row],[code_bonification]])</f>
        <v>42370</v>
      </c>
      <c r="L628" s="12" t="str" cm="1">
        <f t="array" ref="L62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29" spans="1:12" x14ac:dyDescent="0.3">
      <c r="A629" s="12" t="s">
        <v>148</v>
      </c>
      <c r="B629" s="12" t="s">
        <v>582</v>
      </c>
      <c r="C629" s="13">
        <f t="shared" si="9"/>
        <v>43453</v>
      </c>
      <c r="D629" s="13" t="str">
        <f>IF(AND(fiche_bonification[[#This Row],[fiche_date_fin]]="",fiche_bonification[[#This Row],[bonification_date_fin]]=""),"",MIN(I629,L629))</f>
        <v/>
      </c>
      <c r="E629" s="13">
        <v>44561</v>
      </c>
      <c r="F629" s="13">
        <v>44804</v>
      </c>
      <c r="G629" s="12">
        <f>_xlfn.MAXIFS(fiche_version[index_version],fiche_version[code],fiche_bonification[[#This Row],[code_fiche]])</f>
        <v>54.2</v>
      </c>
      <c r="H629" s="13">
        <f>_xlfn.MINIFS(fiche_version[date_debut],fiche_version[code],fiche_bonification[[#This Row],[code_fiche]])</f>
        <v>43453</v>
      </c>
      <c r="I629" s="13" t="str" cm="1">
        <f t="array" ref="I629">INDEX(fiche_version[date_fin],MATCH(1,(fiche_version[index_version]=fiche_bonification[[#This Row],[fiche_version]]) * (fiche_version[code]=fiche_bonification[[#This Row],[code_fiche]]),0),1)</f>
        <v/>
      </c>
      <c r="J629" s="12">
        <f>_xlfn.MAXIFS(bonification_version[index_version],bonification_version[code],fiche_bonification[[#This Row],[code_bonification]])</f>
        <v>42.1</v>
      </c>
      <c r="K629" s="13">
        <f>_xlfn.MINIFS(bonification_version[date_debut],bonification_version[code],fiche_bonification[[#This Row],[code_bonification]])</f>
        <v>42370</v>
      </c>
      <c r="L629" s="12" t="str" cm="1">
        <f t="array" ref="L62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30" spans="1:12" x14ac:dyDescent="0.3">
      <c r="A630" s="12" t="s">
        <v>149</v>
      </c>
      <c r="B630" s="12" t="s">
        <v>582</v>
      </c>
      <c r="C630" s="13">
        <f t="shared" si="9"/>
        <v>43453</v>
      </c>
      <c r="D630" s="13" t="str">
        <f>IF(AND(fiche_bonification[[#This Row],[fiche_date_fin]]="",fiche_bonification[[#This Row],[bonification_date_fin]]=""),"",MIN(I630,L630))</f>
        <v/>
      </c>
      <c r="E630" s="13">
        <v>44561</v>
      </c>
      <c r="F630" s="13">
        <v>44804</v>
      </c>
      <c r="G630" s="12">
        <f>_xlfn.MAXIFS(fiche_version[index_version],fiche_version[code],fiche_bonification[[#This Row],[code_fiche]])</f>
        <v>28.1</v>
      </c>
      <c r="H630" s="13">
        <f>_xlfn.MINIFS(fiche_version[date_debut],fiche_version[code],fiche_bonification[[#This Row],[code_fiche]])</f>
        <v>43453</v>
      </c>
      <c r="I630" s="13" t="str" cm="1">
        <f t="array" ref="I630">INDEX(fiche_version[date_fin],MATCH(1,(fiche_version[index_version]=fiche_bonification[[#This Row],[fiche_version]]) * (fiche_version[code]=fiche_bonification[[#This Row],[code_fiche]]),0),1)</f>
        <v/>
      </c>
      <c r="J630" s="12">
        <f>_xlfn.MAXIFS(bonification_version[index_version],bonification_version[code],fiche_bonification[[#This Row],[code_bonification]])</f>
        <v>42.1</v>
      </c>
      <c r="K630" s="13">
        <f>_xlfn.MINIFS(bonification_version[date_debut],bonification_version[code],fiche_bonification[[#This Row],[code_bonification]])</f>
        <v>42370</v>
      </c>
      <c r="L630" s="12" t="str" cm="1">
        <f t="array" ref="L63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31" spans="1:12" x14ac:dyDescent="0.3">
      <c r="A631" s="12" t="s">
        <v>150</v>
      </c>
      <c r="B631" s="12" t="s">
        <v>582</v>
      </c>
      <c r="C631" s="13">
        <f t="shared" si="9"/>
        <v>43626</v>
      </c>
      <c r="D631" s="13" t="str">
        <f>IF(AND(fiche_bonification[[#This Row],[fiche_date_fin]]="",fiche_bonification[[#This Row],[bonification_date_fin]]=""),"",MIN(I631,L631))</f>
        <v/>
      </c>
      <c r="E631" s="13">
        <v>44561</v>
      </c>
      <c r="F631" s="13">
        <v>44804</v>
      </c>
      <c r="G631" s="12">
        <f>_xlfn.MAXIFS(fiche_version[index_version],fiche_version[code],fiche_bonification[[#This Row],[code_fiche]])</f>
        <v>38.200000000000003</v>
      </c>
      <c r="H631" s="13">
        <f>_xlfn.MINIFS(fiche_version[date_debut],fiche_version[code],fiche_bonification[[#This Row],[code_fiche]])</f>
        <v>43626</v>
      </c>
      <c r="I631" s="13" t="str" cm="1">
        <f t="array" ref="I631">INDEX(fiche_version[date_fin],MATCH(1,(fiche_version[index_version]=fiche_bonification[[#This Row],[fiche_version]]) * (fiche_version[code]=fiche_bonification[[#This Row],[code_fiche]]),0),1)</f>
        <v/>
      </c>
      <c r="J631" s="12">
        <f>_xlfn.MAXIFS(bonification_version[index_version],bonification_version[code],fiche_bonification[[#This Row],[code_bonification]])</f>
        <v>42.1</v>
      </c>
      <c r="K631" s="13">
        <f>_xlfn.MINIFS(bonification_version[date_debut],bonification_version[code],fiche_bonification[[#This Row],[code_bonification]])</f>
        <v>42370</v>
      </c>
      <c r="L631" s="12" t="str" cm="1">
        <f t="array" ref="L63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32" spans="1:12" x14ac:dyDescent="0.3">
      <c r="A632" s="12" t="s">
        <v>151</v>
      </c>
      <c r="B632" s="12" t="s">
        <v>582</v>
      </c>
      <c r="C632" s="13">
        <f t="shared" si="9"/>
        <v>43709</v>
      </c>
      <c r="D632" s="13">
        <f>IF(AND(fiche_bonification[[#This Row],[fiche_date_fin]]="",fiche_bonification[[#This Row],[bonification_date_fin]]=""),"",MIN(I632,L632))</f>
        <v>45657</v>
      </c>
      <c r="E632" s="13">
        <v>44561</v>
      </c>
      <c r="F632" s="13">
        <v>44804</v>
      </c>
      <c r="G632" s="12">
        <f>_xlfn.MAXIFS(fiche_version[index_version],fiche_version[code],fiche_bonification[[#This Row],[code_fiche]])</f>
        <v>52.3</v>
      </c>
      <c r="H632" s="13">
        <f>_xlfn.MINIFS(fiche_version[date_debut],fiche_version[code],fiche_bonification[[#This Row],[code_fiche]])</f>
        <v>43709</v>
      </c>
      <c r="I632" s="13" cm="1">
        <f t="array" ref="I632">INDEX(fiche_version[date_fin],MATCH(1,(fiche_version[index_version]=fiche_bonification[[#This Row],[fiche_version]]) * (fiche_version[code]=fiche_bonification[[#This Row],[code_fiche]]),0),1)</f>
        <v>45657</v>
      </c>
      <c r="J632" s="12">
        <f>_xlfn.MAXIFS(bonification_version[index_version],bonification_version[code],fiche_bonification[[#This Row],[code_bonification]])</f>
        <v>42.1</v>
      </c>
      <c r="K632" s="13">
        <f>_xlfn.MINIFS(bonification_version[date_debut],bonification_version[code],fiche_bonification[[#This Row],[code_bonification]])</f>
        <v>42370</v>
      </c>
      <c r="L632" s="12" t="str" cm="1">
        <f t="array" ref="L63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33" spans="1:12" x14ac:dyDescent="0.3">
      <c r="A633" s="12" t="s">
        <v>153</v>
      </c>
      <c r="B633" s="12" t="s">
        <v>582</v>
      </c>
      <c r="C633" s="13">
        <f t="shared" si="9"/>
        <v>43971</v>
      </c>
      <c r="D633" s="13" t="str">
        <f>IF(AND(fiche_bonification[[#This Row],[fiche_date_fin]]="",fiche_bonification[[#This Row],[bonification_date_fin]]=""),"",MIN(I633,L633))</f>
        <v/>
      </c>
      <c r="E633" s="13">
        <v>44561</v>
      </c>
      <c r="F633" s="13">
        <v>44804</v>
      </c>
      <c r="G633" s="12">
        <f>_xlfn.MAXIFS(fiche_version[index_version],fiche_version[code],fiche_bonification[[#This Row],[code_fiche]])</f>
        <v>34.1</v>
      </c>
      <c r="H633" s="13">
        <f>_xlfn.MINIFS(fiche_version[date_debut],fiche_version[code],fiche_bonification[[#This Row],[code_fiche]])</f>
        <v>43971</v>
      </c>
      <c r="I633" s="13" t="str" cm="1">
        <f t="array" ref="I633">INDEX(fiche_version[date_fin],MATCH(1,(fiche_version[index_version]=fiche_bonification[[#This Row],[fiche_version]]) * (fiche_version[code]=fiche_bonification[[#This Row],[code_fiche]]),0),1)</f>
        <v/>
      </c>
      <c r="J633" s="12">
        <f>_xlfn.MAXIFS(bonification_version[index_version],bonification_version[code],fiche_bonification[[#This Row],[code_bonification]])</f>
        <v>42.1</v>
      </c>
      <c r="K633" s="13">
        <f>_xlfn.MINIFS(bonification_version[date_debut],bonification_version[code],fiche_bonification[[#This Row],[code_bonification]])</f>
        <v>42370</v>
      </c>
      <c r="L633" s="12" t="str" cm="1">
        <f t="array" ref="L63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34" spans="1:12" x14ac:dyDescent="0.3">
      <c r="A634" s="12" t="s">
        <v>154</v>
      </c>
      <c r="B634" s="12" t="s">
        <v>582</v>
      </c>
      <c r="C634" s="13">
        <f t="shared" si="9"/>
        <v>44408</v>
      </c>
      <c r="D634" s="13" t="str">
        <f>IF(AND(fiche_bonification[[#This Row],[fiche_date_fin]]="",fiche_bonification[[#This Row],[bonification_date_fin]]=""),"",MIN(I634,L634))</f>
        <v/>
      </c>
      <c r="E634" s="13">
        <v>44561</v>
      </c>
      <c r="F634" s="13">
        <v>44804</v>
      </c>
      <c r="G634" s="12">
        <f>_xlfn.MAXIFS(fiche_version[index_version],fiche_version[code],fiche_bonification[[#This Row],[code_fiche]])</f>
        <v>38.1</v>
      </c>
      <c r="H634" s="13">
        <f>_xlfn.MINIFS(fiche_version[date_debut],fiche_version[code],fiche_bonification[[#This Row],[code_fiche]])</f>
        <v>44408</v>
      </c>
      <c r="I634" s="13" t="str" cm="1">
        <f t="array" ref="I634">INDEX(fiche_version[date_fin],MATCH(1,(fiche_version[index_version]=fiche_bonification[[#This Row],[fiche_version]]) * (fiche_version[code]=fiche_bonification[[#This Row],[code_fiche]]),0),1)</f>
        <v/>
      </c>
      <c r="J634" s="12">
        <f>_xlfn.MAXIFS(bonification_version[index_version],bonification_version[code],fiche_bonification[[#This Row],[code_bonification]])</f>
        <v>42.1</v>
      </c>
      <c r="K634" s="13">
        <f>_xlfn.MINIFS(bonification_version[date_debut],bonification_version[code],fiche_bonification[[#This Row],[code_bonification]])</f>
        <v>42370</v>
      </c>
      <c r="L634" s="12" t="str" cm="1">
        <f t="array" ref="L63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35" spans="1:12" x14ac:dyDescent="0.3">
      <c r="A635" s="12" t="s">
        <v>155</v>
      </c>
      <c r="B635" s="12" t="s">
        <v>582</v>
      </c>
      <c r="C635" s="13">
        <f t="shared" si="9"/>
        <v>44408</v>
      </c>
      <c r="D635" s="13" t="str">
        <f>IF(AND(fiche_bonification[[#This Row],[fiche_date_fin]]="",fiche_bonification[[#This Row],[bonification_date_fin]]=""),"",MIN(I635,L635))</f>
        <v/>
      </c>
      <c r="E635" s="13">
        <v>44561</v>
      </c>
      <c r="F635" s="13">
        <v>44804</v>
      </c>
      <c r="G635" s="12">
        <f>_xlfn.MAXIFS(fiche_version[index_version],fiche_version[code],fiche_bonification[[#This Row],[code_fiche]])</f>
        <v>38.1</v>
      </c>
      <c r="H635" s="13">
        <f>_xlfn.MINIFS(fiche_version[date_debut],fiche_version[code],fiche_bonification[[#This Row],[code_fiche]])</f>
        <v>44408</v>
      </c>
      <c r="I635" s="13" t="str" cm="1">
        <f t="array" ref="I635">INDEX(fiche_version[date_fin],MATCH(1,(fiche_version[index_version]=fiche_bonification[[#This Row],[fiche_version]]) * (fiche_version[code]=fiche_bonification[[#This Row],[code_fiche]]),0),1)</f>
        <v/>
      </c>
      <c r="J635" s="12">
        <f>_xlfn.MAXIFS(bonification_version[index_version],bonification_version[code],fiche_bonification[[#This Row],[code_bonification]])</f>
        <v>42.1</v>
      </c>
      <c r="K635" s="13">
        <f>_xlfn.MINIFS(bonification_version[date_debut],bonification_version[code],fiche_bonification[[#This Row],[code_bonification]])</f>
        <v>42370</v>
      </c>
      <c r="L635" s="12" t="str" cm="1">
        <f t="array" ref="L63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36" spans="1:12" x14ac:dyDescent="0.3">
      <c r="A636" s="12" t="s">
        <v>156</v>
      </c>
      <c r="B636" s="12" t="s">
        <v>582</v>
      </c>
      <c r="C636" s="13">
        <f t="shared" si="9"/>
        <v>44559</v>
      </c>
      <c r="D636" s="13" t="str">
        <f>IF(AND(fiche_bonification[[#This Row],[fiche_date_fin]]="",fiche_bonification[[#This Row],[bonification_date_fin]]=""),"",MIN(I636,L636))</f>
        <v/>
      </c>
      <c r="E636" s="13">
        <v>44561</v>
      </c>
      <c r="F636" s="13">
        <v>44804</v>
      </c>
      <c r="G636" s="12">
        <f>_xlfn.MAXIFS(fiche_version[index_version],fiche_version[code],fiche_bonification[[#This Row],[code_fiche]])</f>
        <v>40.1</v>
      </c>
      <c r="H636" s="13">
        <f>_xlfn.MINIFS(fiche_version[date_debut],fiche_version[code],fiche_bonification[[#This Row],[code_fiche]])</f>
        <v>44559</v>
      </c>
      <c r="I636" s="13" t="str" cm="1">
        <f t="array" ref="I636">INDEX(fiche_version[date_fin],MATCH(1,(fiche_version[index_version]=fiche_bonification[[#This Row],[fiche_version]]) * (fiche_version[code]=fiche_bonification[[#This Row],[code_fiche]]),0),1)</f>
        <v/>
      </c>
      <c r="J636" s="12">
        <f>_xlfn.MAXIFS(bonification_version[index_version],bonification_version[code],fiche_bonification[[#This Row],[code_bonification]])</f>
        <v>42.1</v>
      </c>
      <c r="K636" s="13">
        <f>_xlfn.MINIFS(bonification_version[date_debut],bonification_version[code],fiche_bonification[[#This Row],[code_bonification]])</f>
        <v>42370</v>
      </c>
      <c r="L636" s="12" t="str" cm="1">
        <f t="array" ref="L63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37" spans="1:12" x14ac:dyDescent="0.3">
      <c r="A637" s="12" t="s">
        <v>416</v>
      </c>
      <c r="B637" s="12" t="s">
        <v>582</v>
      </c>
      <c r="C637" s="13">
        <f t="shared" si="9"/>
        <v>44778</v>
      </c>
      <c r="D637" s="13" t="str">
        <f>IF(AND(fiche_bonification[[#This Row],[fiche_date_fin]]="",fiche_bonification[[#This Row],[bonification_date_fin]]=""),"",MIN(I637,L637))</f>
        <v/>
      </c>
      <c r="E637" s="13">
        <v>44561</v>
      </c>
      <c r="F637" s="13">
        <v>44804</v>
      </c>
      <c r="G637" s="12">
        <f>_xlfn.MAXIFS(fiche_version[index_version],fiche_version[code],fiche_bonification[[#This Row],[code_fiche]])</f>
        <v>46.1</v>
      </c>
      <c r="H637" s="13">
        <f>_xlfn.MINIFS(fiche_version[date_debut],fiche_version[code],fiche_bonification[[#This Row],[code_fiche]])</f>
        <v>44778</v>
      </c>
      <c r="I637" s="13" t="str" cm="1">
        <f t="array" ref="I637">INDEX(fiche_version[date_fin],MATCH(1,(fiche_version[index_version]=fiche_bonification[[#This Row],[fiche_version]]) * (fiche_version[code]=fiche_bonification[[#This Row],[code_fiche]]),0),1)</f>
        <v/>
      </c>
      <c r="J637" s="12">
        <f>_xlfn.MAXIFS(bonification_version[index_version],bonification_version[code],fiche_bonification[[#This Row],[code_bonification]])</f>
        <v>42.1</v>
      </c>
      <c r="K637" s="13">
        <f>_xlfn.MINIFS(bonification_version[date_debut],bonification_version[code],fiche_bonification[[#This Row],[code_bonification]])</f>
        <v>42370</v>
      </c>
      <c r="L637" s="12" t="str" cm="1">
        <f t="array" ref="L63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38" spans="1:12" x14ac:dyDescent="0.3">
      <c r="A638" s="12" t="s">
        <v>678</v>
      </c>
      <c r="B638" s="12" t="s">
        <v>582</v>
      </c>
      <c r="C638" s="13">
        <f t="shared" si="9"/>
        <v>45199</v>
      </c>
      <c r="D638" s="13">
        <f>IF(AND(fiche_bonification[[#This Row],[fiche_date_fin]]="",fiche_bonification[[#This Row],[bonification_date_fin]]=""),"",MIN(I638,L638))</f>
        <v>46934</v>
      </c>
      <c r="E638" s="13">
        <v>44561</v>
      </c>
      <c r="F638" s="13">
        <v>44804</v>
      </c>
      <c r="G638" s="12">
        <f>_xlfn.MAXIFS(fiche_version[index_version],fiche_version[code],fiche_bonification[[#This Row],[code_fiche]])</f>
        <v>54.1</v>
      </c>
      <c r="H638" s="13">
        <f>_xlfn.MINIFS(fiche_version[date_debut],fiche_version[code],fiche_bonification[[#This Row],[code_fiche]])</f>
        <v>45199</v>
      </c>
      <c r="I638" s="13" cm="1">
        <f t="array" ref="I638">INDEX(fiche_version[date_fin],MATCH(1,(fiche_version[index_version]=fiche_bonification[[#This Row],[fiche_version]]) * (fiche_version[code]=fiche_bonification[[#This Row],[code_fiche]]),0),1)</f>
        <v>46934</v>
      </c>
      <c r="J638" s="12">
        <f>_xlfn.MAXIFS(bonification_version[index_version],bonification_version[code],fiche_bonification[[#This Row],[code_bonification]])</f>
        <v>42.1</v>
      </c>
      <c r="K638" s="13">
        <f>_xlfn.MINIFS(bonification_version[date_debut],bonification_version[code],fiche_bonification[[#This Row],[code_bonification]])</f>
        <v>42370</v>
      </c>
      <c r="L638" s="12" t="str" cm="1">
        <f t="array" ref="L63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39" spans="1:12" x14ac:dyDescent="0.3">
      <c r="A639" s="12" t="s">
        <v>692</v>
      </c>
      <c r="B639" s="12" t="s">
        <v>582</v>
      </c>
      <c r="C639" s="13">
        <f t="shared" si="9"/>
        <v>45292</v>
      </c>
      <c r="D639" s="13">
        <f>IF(AND(fiche_bonification[[#This Row],[fiche_date_fin]]="",fiche_bonification[[#This Row],[bonification_date_fin]]=""),"",MIN(I639,L639))</f>
        <v>46934</v>
      </c>
      <c r="E639" s="13">
        <v>44561</v>
      </c>
      <c r="F639" s="13">
        <v>44804</v>
      </c>
      <c r="G639" s="12">
        <f>_xlfn.MAXIFS(fiche_version[index_version],fiche_version[code],fiche_bonification[[#This Row],[code_fiche]])</f>
        <v>55.1</v>
      </c>
      <c r="H639" s="13">
        <f>_xlfn.MINIFS(fiche_version[date_debut],fiche_version[code],fiche_bonification[[#This Row],[code_fiche]])</f>
        <v>45292</v>
      </c>
      <c r="I639" s="13" cm="1">
        <f t="array" ref="I639">INDEX(fiche_version[date_fin],MATCH(1,(fiche_version[index_version]=fiche_bonification[[#This Row],[fiche_version]]) * (fiche_version[code]=fiche_bonification[[#This Row],[code_fiche]]),0),1)</f>
        <v>46934</v>
      </c>
      <c r="J639" s="12">
        <f>_xlfn.MAXIFS(bonification_version[index_version],bonification_version[code],fiche_bonification[[#This Row],[code_bonification]])</f>
        <v>42.1</v>
      </c>
      <c r="K639" s="13">
        <f>_xlfn.MINIFS(bonification_version[date_debut],bonification_version[code],fiche_bonification[[#This Row],[code_bonification]])</f>
        <v>42370</v>
      </c>
      <c r="L639" s="12" t="str" cm="1">
        <f t="array" ref="L63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40" spans="1:12" x14ac:dyDescent="0.3">
      <c r="A640" s="12" t="s">
        <v>693</v>
      </c>
      <c r="B640" s="12" t="s">
        <v>582</v>
      </c>
      <c r="C640" s="13">
        <f t="shared" si="9"/>
        <v>45292</v>
      </c>
      <c r="D640" s="13">
        <f>IF(AND(fiche_bonification[[#This Row],[fiche_date_fin]]="",fiche_bonification[[#This Row],[bonification_date_fin]]=""),"",MIN(I640,L640))</f>
        <v>46934</v>
      </c>
      <c r="E640" s="13">
        <v>44561</v>
      </c>
      <c r="F640" s="13">
        <v>44804</v>
      </c>
      <c r="G640" s="12">
        <f>_xlfn.MAXIFS(fiche_version[index_version],fiche_version[code],fiche_bonification[[#This Row],[code_fiche]])</f>
        <v>55.1</v>
      </c>
      <c r="H640" s="13">
        <f>_xlfn.MINIFS(fiche_version[date_debut],fiche_version[code],fiche_bonification[[#This Row],[code_fiche]])</f>
        <v>45292</v>
      </c>
      <c r="I640" s="13" cm="1">
        <f t="array" ref="I640">INDEX(fiche_version[date_fin],MATCH(1,(fiche_version[index_version]=fiche_bonification[[#This Row],[fiche_version]]) * (fiche_version[code]=fiche_bonification[[#This Row],[code_fiche]]),0),1)</f>
        <v>46934</v>
      </c>
      <c r="J640" s="12">
        <f>_xlfn.MAXIFS(bonification_version[index_version],bonification_version[code],fiche_bonification[[#This Row],[code_bonification]])</f>
        <v>42.1</v>
      </c>
      <c r="K640" s="13">
        <f>_xlfn.MINIFS(bonification_version[date_debut],bonification_version[code],fiche_bonification[[#This Row],[code_bonification]])</f>
        <v>42370</v>
      </c>
      <c r="L640" s="12" t="str" cm="1">
        <f t="array" ref="L64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41" spans="1:12" x14ac:dyDescent="0.3">
      <c r="A641" s="12" t="s">
        <v>715</v>
      </c>
      <c r="B641" s="12" t="s">
        <v>582</v>
      </c>
      <c r="C641" s="13">
        <f t="shared" si="9"/>
        <v>45260</v>
      </c>
      <c r="D641" s="13">
        <f>IF(AND(fiche_bonification[[#This Row],[fiche_date_fin]]="",fiche_bonification[[#This Row],[bonification_date_fin]]=""),"",MIN(I641,L641))</f>
        <v>46387</v>
      </c>
      <c r="E641" s="13">
        <v>44561</v>
      </c>
      <c r="F641" s="13">
        <v>44804</v>
      </c>
      <c r="G641" s="12">
        <f>_xlfn.MAXIFS(fiche_version[index_version],fiche_version[code],fiche_bonification[[#This Row],[code_fiche]])</f>
        <v>56.1</v>
      </c>
      <c r="H641" s="13">
        <f>_xlfn.MINIFS(fiche_version[date_debut],fiche_version[code],fiche_bonification[[#This Row],[code_fiche]])</f>
        <v>45260</v>
      </c>
      <c r="I641" s="13" cm="1">
        <f t="array" ref="I641">INDEX(fiche_version[date_fin],MATCH(1,(fiche_version[index_version]=fiche_bonification[[#This Row],[fiche_version]]) * (fiche_version[code]=fiche_bonification[[#This Row],[code_fiche]]),0),1)</f>
        <v>46387</v>
      </c>
      <c r="J641" s="12">
        <f>_xlfn.MAXIFS(bonification_version[index_version],bonification_version[code],fiche_bonification[[#This Row],[code_bonification]])</f>
        <v>42.1</v>
      </c>
      <c r="K641" s="13">
        <f>_xlfn.MINIFS(bonification_version[date_debut],bonification_version[code],fiche_bonification[[#This Row],[code_bonification]])</f>
        <v>42370</v>
      </c>
      <c r="L641" s="12" t="str" cm="1">
        <f t="array" ref="L64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42" spans="1:12" x14ac:dyDescent="0.3">
      <c r="A642" s="12" t="s">
        <v>717</v>
      </c>
      <c r="B642" s="12" t="s">
        <v>582</v>
      </c>
      <c r="C642" s="13">
        <f t="shared" si="9"/>
        <v>45292</v>
      </c>
      <c r="D642" s="13">
        <f>IF(AND(fiche_bonification[[#This Row],[fiche_date_fin]]="",fiche_bonification[[#This Row],[bonification_date_fin]]=""),"",MIN(I642,L642))</f>
        <v>47118</v>
      </c>
      <c r="E642" s="13">
        <v>44561</v>
      </c>
      <c r="F642" s="13">
        <v>44804</v>
      </c>
      <c r="G642" s="12">
        <f>_xlfn.MAXIFS(fiche_version[index_version],fiche_version[code],fiche_bonification[[#This Row],[code_fiche]])</f>
        <v>57.1</v>
      </c>
      <c r="H642" s="13">
        <f>_xlfn.MINIFS(fiche_version[date_debut],fiche_version[code],fiche_bonification[[#This Row],[code_fiche]])</f>
        <v>45292</v>
      </c>
      <c r="I642" s="13" cm="1">
        <f t="array" ref="I642">INDEX(fiche_version[date_fin],MATCH(1,(fiche_version[index_version]=fiche_bonification[[#This Row],[fiche_version]]) * (fiche_version[code]=fiche_bonification[[#This Row],[code_fiche]]),0),1)</f>
        <v>47118</v>
      </c>
      <c r="J642" s="12">
        <f>_xlfn.MAXIFS(bonification_version[index_version],bonification_version[code],fiche_bonification[[#This Row],[code_bonification]])</f>
        <v>42.1</v>
      </c>
      <c r="K642" s="13">
        <f>_xlfn.MINIFS(bonification_version[date_debut],bonification_version[code],fiche_bonification[[#This Row],[code_bonification]])</f>
        <v>42370</v>
      </c>
      <c r="L642" s="12" t="str" cm="1">
        <f t="array" ref="L64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43" spans="1:12" x14ac:dyDescent="0.3">
      <c r="A643" s="12" t="s">
        <v>718</v>
      </c>
      <c r="B643" s="12" t="s">
        <v>582</v>
      </c>
      <c r="C643" s="13">
        <f t="shared" ref="C643:C706" si="10">MAX(H643,K643)</f>
        <v>45292</v>
      </c>
      <c r="D643" s="13">
        <f>IF(AND(fiche_bonification[[#This Row],[fiche_date_fin]]="",fiche_bonification[[#This Row],[bonification_date_fin]]=""),"",MIN(I643,L643))</f>
        <v>47118</v>
      </c>
      <c r="E643" s="13">
        <v>44561</v>
      </c>
      <c r="F643" s="13">
        <v>44804</v>
      </c>
      <c r="G643" s="12">
        <f>_xlfn.MAXIFS(fiche_version[index_version],fiche_version[code],fiche_bonification[[#This Row],[code_fiche]])</f>
        <v>57.1</v>
      </c>
      <c r="H643" s="13">
        <f>_xlfn.MINIFS(fiche_version[date_debut],fiche_version[code],fiche_bonification[[#This Row],[code_fiche]])</f>
        <v>45292</v>
      </c>
      <c r="I643" s="13" cm="1">
        <f t="array" ref="I643">INDEX(fiche_version[date_fin],MATCH(1,(fiche_version[index_version]=fiche_bonification[[#This Row],[fiche_version]]) * (fiche_version[code]=fiche_bonification[[#This Row],[code_fiche]]),0),1)</f>
        <v>47118</v>
      </c>
      <c r="J643" s="12">
        <f>_xlfn.MAXIFS(bonification_version[index_version],bonification_version[code],fiche_bonification[[#This Row],[code_bonification]])</f>
        <v>42.1</v>
      </c>
      <c r="K643" s="13">
        <f>_xlfn.MINIFS(bonification_version[date_debut],bonification_version[code],fiche_bonification[[#This Row],[code_bonification]])</f>
        <v>42370</v>
      </c>
      <c r="L643" s="12" t="str" cm="1">
        <f t="array" ref="L64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44" spans="1:12" x14ac:dyDescent="0.3">
      <c r="A644" s="12" t="s">
        <v>724</v>
      </c>
      <c r="B644" s="12" t="s">
        <v>582</v>
      </c>
      <c r="C644" s="13">
        <f t="shared" si="10"/>
        <v>45289</v>
      </c>
      <c r="D644" s="13">
        <f>IF(AND(fiche_bonification[[#This Row],[fiche_date_fin]]="",fiche_bonification[[#This Row],[bonification_date_fin]]=""),"",MIN(I644,L644))</f>
        <v>47118</v>
      </c>
      <c r="E644" s="13">
        <v>44561</v>
      </c>
      <c r="F644" s="13">
        <v>44804</v>
      </c>
      <c r="G644" s="12">
        <f>_xlfn.MAXIFS(fiche_version[index_version],fiche_version[code],fiche_bonification[[#This Row],[code_fiche]])</f>
        <v>58.1</v>
      </c>
      <c r="H644" s="13">
        <f>_xlfn.MINIFS(fiche_version[date_debut],fiche_version[code],fiche_bonification[[#This Row],[code_fiche]])</f>
        <v>45289</v>
      </c>
      <c r="I644" s="13" cm="1">
        <f t="array" ref="I644">INDEX(fiche_version[date_fin],MATCH(1,(fiche_version[index_version]=fiche_bonification[[#This Row],[fiche_version]]) * (fiche_version[code]=fiche_bonification[[#This Row],[code_fiche]]),0),1)</f>
        <v>47118</v>
      </c>
      <c r="J644" s="12">
        <f>_xlfn.MAXIFS(bonification_version[index_version],bonification_version[code],fiche_bonification[[#This Row],[code_bonification]])</f>
        <v>42.1</v>
      </c>
      <c r="K644" s="13">
        <f>_xlfn.MINIFS(bonification_version[date_debut],bonification_version[code],fiche_bonification[[#This Row],[code_bonification]])</f>
        <v>42370</v>
      </c>
      <c r="L644" s="12" t="str" cm="1">
        <f t="array" ref="L64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45" spans="1:12" x14ac:dyDescent="0.3">
      <c r="A645" s="12" t="s">
        <v>157</v>
      </c>
      <c r="B645" s="12" t="s">
        <v>582</v>
      </c>
      <c r="C645" s="13">
        <f t="shared" si="10"/>
        <v>42370</v>
      </c>
      <c r="D645" s="13" t="str">
        <f>IF(AND(fiche_bonification[[#This Row],[fiche_date_fin]]="",fiche_bonification[[#This Row],[bonification_date_fin]]=""),"",MIN(I645,L645))</f>
        <v/>
      </c>
      <c r="E645" s="13">
        <v>44561</v>
      </c>
      <c r="F645" s="13">
        <v>44804</v>
      </c>
      <c r="G645" s="12">
        <f>_xlfn.MAXIFS(fiche_version[index_version],fiche_version[code],fiche_bonification[[#This Row],[code_fiche]])</f>
        <v>33.299999999999997</v>
      </c>
      <c r="H645" s="13">
        <f>_xlfn.MINIFS(fiche_version[date_debut],fiche_version[code],fiche_bonification[[#This Row],[code_fiche]])</f>
        <v>42005</v>
      </c>
      <c r="I645" s="13" t="str" cm="1">
        <f t="array" ref="I645">INDEX(fiche_version[date_fin],MATCH(1,(fiche_version[index_version]=fiche_bonification[[#This Row],[fiche_version]]) * (fiche_version[code]=fiche_bonification[[#This Row],[code_fiche]]),0),1)</f>
        <v/>
      </c>
      <c r="J645" s="12">
        <f>_xlfn.MAXIFS(bonification_version[index_version],bonification_version[code],fiche_bonification[[#This Row],[code_bonification]])</f>
        <v>42.1</v>
      </c>
      <c r="K645" s="13">
        <f>_xlfn.MINIFS(bonification_version[date_debut],bonification_version[code],fiche_bonification[[#This Row],[code_bonification]])</f>
        <v>42370</v>
      </c>
      <c r="L645" s="12" t="str" cm="1">
        <f t="array" ref="L64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46" spans="1:12" x14ac:dyDescent="0.3">
      <c r="A646" s="12" t="s">
        <v>158</v>
      </c>
      <c r="B646" s="12" t="s">
        <v>582</v>
      </c>
      <c r="C646" s="13">
        <f t="shared" si="10"/>
        <v>42370</v>
      </c>
      <c r="D646" s="13" t="str">
        <f>IF(AND(fiche_bonification[[#This Row],[fiche_date_fin]]="",fiche_bonification[[#This Row],[bonification_date_fin]]=""),"",MIN(I646,L646))</f>
        <v/>
      </c>
      <c r="E646" s="13">
        <v>44561</v>
      </c>
      <c r="F646" s="13">
        <v>44804</v>
      </c>
      <c r="G646" s="12">
        <f>_xlfn.MAXIFS(fiche_version[index_version],fiche_version[code],fiche_bonification[[#This Row],[code_fiche]])</f>
        <v>27.2</v>
      </c>
      <c r="H646" s="13">
        <f>_xlfn.MINIFS(fiche_version[date_debut],fiche_version[code],fiche_bonification[[#This Row],[code_fiche]])</f>
        <v>42005</v>
      </c>
      <c r="I646" s="13" t="str" cm="1">
        <f t="array" ref="I646">INDEX(fiche_version[date_fin],MATCH(1,(fiche_version[index_version]=fiche_bonification[[#This Row],[fiche_version]]) * (fiche_version[code]=fiche_bonification[[#This Row],[code_fiche]]),0),1)</f>
        <v/>
      </c>
      <c r="J646" s="12">
        <f>_xlfn.MAXIFS(bonification_version[index_version],bonification_version[code],fiche_bonification[[#This Row],[code_bonification]])</f>
        <v>42.1</v>
      </c>
      <c r="K646" s="13">
        <f>_xlfn.MINIFS(bonification_version[date_debut],bonification_version[code],fiche_bonification[[#This Row],[code_bonification]])</f>
        <v>42370</v>
      </c>
      <c r="L646" s="12" t="str" cm="1">
        <f t="array" ref="L64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47" spans="1:12" x14ac:dyDescent="0.3">
      <c r="A647" s="12" t="s">
        <v>159</v>
      </c>
      <c r="B647" s="12" t="s">
        <v>582</v>
      </c>
      <c r="C647" s="13">
        <f t="shared" si="10"/>
        <v>42370</v>
      </c>
      <c r="D647" s="13" t="str">
        <f>IF(AND(fiche_bonification[[#This Row],[fiche_date_fin]]="",fiche_bonification[[#This Row],[bonification_date_fin]]=""),"",MIN(I647,L647))</f>
        <v/>
      </c>
      <c r="E647" s="13">
        <v>44561</v>
      </c>
      <c r="F647" s="13">
        <v>44804</v>
      </c>
      <c r="G647" s="12">
        <f>_xlfn.MAXIFS(fiche_version[index_version],fiche_version[code],fiche_bonification[[#This Row],[code_fiche]])</f>
        <v>33.299999999999997</v>
      </c>
      <c r="H647" s="13">
        <f>_xlfn.MINIFS(fiche_version[date_debut],fiche_version[code],fiche_bonification[[#This Row],[code_fiche]])</f>
        <v>42005</v>
      </c>
      <c r="I647" s="13" t="str" cm="1">
        <f t="array" ref="I647">INDEX(fiche_version[date_fin],MATCH(1,(fiche_version[index_version]=fiche_bonification[[#This Row],[fiche_version]]) * (fiche_version[code]=fiche_bonification[[#This Row],[code_fiche]]),0),1)</f>
        <v/>
      </c>
      <c r="J647" s="12">
        <f>_xlfn.MAXIFS(bonification_version[index_version],bonification_version[code],fiche_bonification[[#This Row],[code_bonification]])</f>
        <v>42.1</v>
      </c>
      <c r="K647" s="13">
        <f>_xlfn.MINIFS(bonification_version[date_debut],bonification_version[code],fiche_bonification[[#This Row],[code_bonification]])</f>
        <v>42370</v>
      </c>
      <c r="L647" s="12" t="str" cm="1">
        <f t="array" ref="L64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48" spans="1:12" x14ac:dyDescent="0.3">
      <c r="A648" s="12" t="s">
        <v>160</v>
      </c>
      <c r="B648" s="12" t="s">
        <v>582</v>
      </c>
      <c r="C648" s="13">
        <f t="shared" si="10"/>
        <v>42370</v>
      </c>
      <c r="D648" s="13">
        <f>IF(AND(fiche_bonification[[#This Row],[fiche_date_fin]]="",fiche_bonification[[#This Row],[bonification_date_fin]]=""),"",MIN(I648,L648))</f>
        <v>46934</v>
      </c>
      <c r="E648" s="13">
        <v>44561</v>
      </c>
      <c r="F648" s="13">
        <v>44804</v>
      </c>
      <c r="G648" s="12">
        <f>_xlfn.MAXIFS(fiche_version[index_version],fiche_version[code],fiche_bonification[[#This Row],[code_fiche]])</f>
        <v>54.3</v>
      </c>
      <c r="H648" s="13">
        <f>_xlfn.MINIFS(fiche_version[date_debut],fiche_version[code],fiche_bonification[[#This Row],[code_fiche]])</f>
        <v>42005</v>
      </c>
      <c r="I648" s="13" cm="1">
        <f t="array" ref="I648">INDEX(fiche_version[date_fin],MATCH(1,(fiche_version[index_version]=fiche_bonification[[#This Row],[fiche_version]]) * (fiche_version[code]=fiche_bonification[[#This Row],[code_fiche]]),0),1)</f>
        <v>46934</v>
      </c>
      <c r="J648" s="12">
        <f>_xlfn.MAXIFS(bonification_version[index_version],bonification_version[code],fiche_bonification[[#This Row],[code_bonification]])</f>
        <v>42.1</v>
      </c>
      <c r="K648" s="13">
        <f>_xlfn.MINIFS(bonification_version[date_debut],bonification_version[code],fiche_bonification[[#This Row],[code_bonification]])</f>
        <v>42370</v>
      </c>
      <c r="L648" s="12" t="str" cm="1">
        <f t="array" ref="L64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49" spans="1:12" x14ac:dyDescent="0.3">
      <c r="A649" s="12" t="s">
        <v>162</v>
      </c>
      <c r="B649" s="12" t="s">
        <v>582</v>
      </c>
      <c r="C649" s="13">
        <f t="shared" si="10"/>
        <v>42373</v>
      </c>
      <c r="D649" s="13" t="str">
        <f>IF(AND(fiche_bonification[[#This Row],[fiche_date_fin]]="",fiche_bonification[[#This Row],[bonification_date_fin]]=""),"",MIN(I649,L649))</f>
        <v/>
      </c>
      <c r="E649" s="13">
        <v>44561</v>
      </c>
      <c r="F649" s="13">
        <v>44804</v>
      </c>
      <c r="G649" s="12">
        <f>_xlfn.MAXIFS(fiche_version[index_version],fiche_version[code],fiche_bonification[[#This Row],[code_fiche]])</f>
        <v>33.200000000000003</v>
      </c>
      <c r="H649" s="13">
        <f>_xlfn.MINIFS(fiche_version[date_debut],fiche_version[code],fiche_bonification[[#This Row],[code_fiche]])</f>
        <v>42373</v>
      </c>
      <c r="I649" s="13" t="str" cm="1">
        <f t="array" ref="I649">INDEX(fiche_version[date_fin],MATCH(1,(fiche_version[index_version]=fiche_bonification[[#This Row],[fiche_version]]) * (fiche_version[code]=fiche_bonification[[#This Row],[code_fiche]]),0),1)</f>
        <v/>
      </c>
      <c r="J649" s="12">
        <f>_xlfn.MAXIFS(bonification_version[index_version],bonification_version[code],fiche_bonification[[#This Row],[code_bonification]])</f>
        <v>42.1</v>
      </c>
      <c r="K649" s="13">
        <f>_xlfn.MINIFS(bonification_version[date_debut],bonification_version[code],fiche_bonification[[#This Row],[code_bonification]])</f>
        <v>42370</v>
      </c>
      <c r="L649" s="12" t="str" cm="1">
        <f t="array" ref="L64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50" spans="1:12" x14ac:dyDescent="0.3">
      <c r="A650" s="12" t="s">
        <v>163</v>
      </c>
      <c r="B650" s="12" t="s">
        <v>582</v>
      </c>
      <c r="C650" s="13">
        <f t="shared" si="10"/>
        <v>42370</v>
      </c>
      <c r="D650" s="13" t="str">
        <f>IF(AND(fiche_bonification[[#This Row],[fiche_date_fin]]="",fiche_bonification[[#This Row],[bonification_date_fin]]=""),"",MIN(I650,L650))</f>
        <v/>
      </c>
      <c r="E650" s="13">
        <v>44561</v>
      </c>
      <c r="F650" s="13">
        <v>44804</v>
      </c>
      <c r="G650" s="12">
        <f>_xlfn.MAXIFS(fiche_version[index_version],fiche_version[code],fiche_bonification[[#This Row],[code_fiche]])</f>
        <v>27.2</v>
      </c>
      <c r="H650" s="13">
        <f>_xlfn.MINIFS(fiche_version[date_debut],fiche_version[code],fiche_bonification[[#This Row],[code_fiche]])</f>
        <v>42005</v>
      </c>
      <c r="I650" s="13" t="str" cm="1">
        <f t="array" ref="I650">INDEX(fiche_version[date_fin],MATCH(1,(fiche_version[index_version]=fiche_bonification[[#This Row],[fiche_version]]) * (fiche_version[code]=fiche_bonification[[#This Row],[code_fiche]]),0),1)</f>
        <v/>
      </c>
      <c r="J650" s="12">
        <f>_xlfn.MAXIFS(bonification_version[index_version],bonification_version[code],fiche_bonification[[#This Row],[code_bonification]])</f>
        <v>42.1</v>
      </c>
      <c r="K650" s="13">
        <f>_xlfn.MINIFS(bonification_version[date_debut],bonification_version[code],fiche_bonification[[#This Row],[code_bonification]])</f>
        <v>42370</v>
      </c>
      <c r="L650" s="12" t="str" cm="1">
        <f t="array" ref="L65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51" spans="1:12" x14ac:dyDescent="0.3">
      <c r="A651" s="12" t="s">
        <v>164</v>
      </c>
      <c r="B651" s="12" t="s">
        <v>582</v>
      </c>
      <c r="C651" s="13">
        <f t="shared" si="10"/>
        <v>42373</v>
      </c>
      <c r="D651" s="13" t="str">
        <f>IF(AND(fiche_bonification[[#This Row],[fiche_date_fin]]="",fiche_bonification[[#This Row],[bonification_date_fin]]=""),"",MIN(I651,L651))</f>
        <v/>
      </c>
      <c r="E651" s="13">
        <v>44561</v>
      </c>
      <c r="F651" s="13">
        <v>44804</v>
      </c>
      <c r="G651" s="12">
        <f>_xlfn.MAXIFS(fiche_version[index_version],fiche_version[code],fiche_bonification[[#This Row],[code_fiche]])</f>
        <v>19.100000000000001</v>
      </c>
      <c r="H651" s="13">
        <f>_xlfn.MINIFS(fiche_version[date_debut],fiche_version[code],fiche_bonification[[#This Row],[code_fiche]])</f>
        <v>42373</v>
      </c>
      <c r="I651" s="13" t="str" cm="1">
        <f t="array" ref="I651">INDEX(fiche_version[date_fin],MATCH(1,(fiche_version[index_version]=fiche_bonification[[#This Row],[fiche_version]]) * (fiche_version[code]=fiche_bonification[[#This Row],[code_fiche]]),0),1)</f>
        <v/>
      </c>
      <c r="J651" s="12">
        <f>_xlfn.MAXIFS(bonification_version[index_version],bonification_version[code],fiche_bonification[[#This Row],[code_bonification]])</f>
        <v>42.1</v>
      </c>
      <c r="K651" s="13">
        <f>_xlfn.MINIFS(bonification_version[date_debut],bonification_version[code],fiche_bonification[[#This Row],[code_bonification]])</f>
        <v>42370</v>
      </c>
      <c r="L651" s="12" t="str" cm="1">
        <f t="array" ref="L65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52" spans="1:12" x14ac:dyDescent="0.3">
      <c r="A652" s="12" t="s">
        <v>165</v>
      </c>
      <c r="B652" s="12" t="s">
        <v>582</v>
      </c>
      <c r="C652" s="13">
        <f t="shared" si="10"/>
        <v>42727</v>
      </c>
      <c r="D652" s="13" t="str">
        <f>IF(AND(fiche_bonification[[#This Row],[fiche_date_fin]]="",fiche_bonification[[#This Row],[bonification_date_fin]]=""),"",MIN(I652,L652))</f>
        <v/>
      </c>
      <c r="E652" s="13">
        <v>44561</v>
      </c>
      <c r="F652" s="13">
        <v>44804</v>
      </c>
      <c r="G652" s="12">
        <f>_xlfn.MAXIFS(fiche_version[index_version],fiche_version[code],fiche_bonification[[#This Row],[code_fiche]])</f>
        <v>24.1</v>
      </c>
      <c r="H652" s="13">
        <f>_xlfn.MINIFS(fiche_version[date_debut],fiche_version[code],fiche_bonification[[#This Row],[code_fiche]])</f>
        <v>42727</v>
      </c>
      <c r="I652" s="13" t="str" cm="1">
        <f t="array" ref="I652">INDEX(fiche_version[date_fin],MATCH(1,(fiche_version[index_version]=fiche_bonification[[#This Row],[fiche_version]]) * (fiche_version[code]=fiche_bonification[[#This Row],[code_fiche]]),0),1)</f>
        <v/>
      </c>
      <c r="J652" s="12">
        <f>_xlfn.MAXIFS(bonification_version[index_version],bonification_version[code],fiche_bonification[[#This Row],[code_bonification]])</f>
        <v>42.1</v>
      </c>
      <c r="K652" s="13">
        <f>_xlfn.MINIFS(bonification_version[date_debut],bonification_version[code],fiche_bonification[[#This Row],[code_bonification]])</f>
        <v>42370</v>
      </c>
      <c r="L652" s="12" t="str" cm="1">
        <f t="array" ref="L65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53" spans="1:12" x14ac:dyDescent="0.3">
      <c r="A653" s="12" t="s">
        <v>166</v>
      </c>
      <c r="B653" s="12" t="s">
        <v>582</v>
      </c>
      <c r="C653" s="13">
        <f t="shared" si="10"/>
        <v>42370</v>
      </c>
      <c r="D653" s="13" t="str">
        <f>IF(AND(fiche_bonification[[#This Row],[fiche_date_fin]]="",fiche_bonification[[#This Row],[bonification_date_fin]]=""),"",MIN(I653,L653))</f>
        <v/>
      </c>
      <c r="E653" s="13">
        <v>44561</v>
      </c>
      <c r="F653" s="13">
        <v>44804</v>
      </c>
      <c r="G653" s="12">
        <f>_xlfn.MAXIFS(fiche_version[index_version],fiche_version[code],fiche_bonification[[#This Row],[code_fiche]])</f>
        <v>25.1</v>
      </c>
      <c r="H653" s="13">
        <f>_xlfn.MINIFS(fiche_version[date_debut],fiche_version[code],fiche_bonification[[#This Row],[code_fiche]])</f>
        <v>42005</v>
      </c>
      <c r="I653" s="13" t="str" cm="1">
        <f t="array" ref="I653">INDEX(fiche_version[date_fin],MATCH(1,(fiche_version[index_version]=fiche_bonification[[#This Row],[fiche_version]]) * (fiche_version[code]=fiche_bonification[[#This Row],[code_fiche]]),0),1)</f>
        <v/>
      </c>
      <c r="J653" s="12">
        <f>_xlfn.MAXIFS(bonification_version[index_version],bonification_version[code],fiche_bonification[[#This Row],[code_bonification]])</f>
        <v>42.1</v>
      </c>
      <c r="K653" s="13">
        <f>_xlfn.MINIFS(bonification_version[date_debut],bonification_version[code],fiche_bonification[[#This Row],[code_bonification]])</f>
        <v>42370</v>
      </c>
      <c r="L653" s="12" t="str" cm="1">
        <f t="array" ref="L65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54" spans="1:12" x14ac:dyDescent="0.3">
      <c r="A654" s="12" t="s">
        <v>167</v>
      </c>
      <c r="B654" s="12" t="s">
        <v>582</v>
      </c>
      <c r="C654" s="13">
        <f t="shared" si="10"/>
        <v>44408</v>
      </c>
      <c r="D654" s="13" t="str">
        <f>IF(AND(fiche_bonification[[#This Row],[fiche_date_fin]]="",fiche_bonification[[#This Row],[bonification_date_fin]]=""),"",MIN(I654,L654))</f>
        <v/>
      </c>
      <c r="E654" s="13">
        <v>44561</v>
      </c>
      <c r="F654" s="13">
        <v>44804</v>
      </c>
      <c r="G654" s="12">
        <f>_xlfn.MAXIFS(fiche_version[index_version],fiche_version[code],fiche_bonification[[#This Row],[code_fiche]])</f>
        <v>38.1</v>
      </c>
      <c r="H654" s="13">
        <f>_xlfn.MINIFS(fiche_version[date_debut],fiche_version[code],fiche_bonification[[#This Row],[code_fiche]])</f>
        <v>44408</v>
      </c>
      <c r="I654" s="13" t="str" cm="1">
        <f t="array" ref="I654">INDEX(fiche_version[date_fin],MATCH(1,(fiche_version[index_version]=fiche_bonification[[#This Row],[fiche_version]]) * (fiche_version[code]=fiche_bonification[[#This Row],[code_fiche]]),0),1)</f>
        <v/>
      </c>
      <c r="J654" s="12">
        <f>_xlfn.MAXIFS(bonification_version[index_version],bonification_version[code],fiche_bonification[[#This Row],[code_bonification]])</f>
        <v>42.1</v>
      </c>
      <c r="K654" s="13">
        <f>_xlfn.MINIFS(bonification_version[date_debut],bonification_version[code],fiche_bonification[[#This Row],[code_bonification]])</f>
        <v>42370</v>
      </c>
      <c r="L654" s="12" t="str" cm="1">
        <f t="array" ref="L65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55" spans="1:12" x14ac:dyDescent="0.3">
      <c r="A655" s="12" t="s">
        <v>169</v>
      </c>
      <c r="B655" s="12" t="s">
        <v>582</v>
      </c>
      <c r="C655" s="13">
        <f t="shared" si="10"/>
        <v>44408</v>
      </c>
      <c r="D655" s="13" t="str">
        <f>IF(AND(fiche_bonification[[#This Row],[fiche_date_fin]]="",fiche_bonification[[#This Row],[bonification_date_fin]]=""),"",MIN(I655,L655))</f>
        <v/>
      </c>
      <c r="E655" s="13">
        <v>44561</v>
      </c>
      <c r="F655" s="13">
        <v>44804</v>
      </c>
      <c r="G655" s="12">
        <f>_xlfn.MAXIFS(fiche_version[index_version],fiche_version[code],fiche_bonification[[#This Row],[code_fiche]])</f>
        <v>38.1</v>
      </c>
      <c r="H655" s="13">
        <f>_xlfn.MINIFS(fiche_version[date_debut],fiche_version[code],fiche_bonification[[#This Row],[code_fiche]])</f>
        <v>44408</v>
      </c>
      <c r="I655" s="13" t="str" cm="1">
        <f t="array" ref="I655">INDEX(fiche_version[date_fin],MATCH(1,(fiche_version[index_version]=fiche_bonification[[#This Row],[fiche_version]]) * (fiche_version[code]=fiche_bonification[[#This Row],[code_fiche]]),0),1)</f>
        <v/>
      </c>
      <c r="J655" s="12">
        <f>_xlfn.MAXIFS(bonification_version[index_version],bonification_version[code],fiche_bonification[[#This Row],[code_bonification]])</f>
        <v>42.1</v>
      </c>
      <c r="K655" s="13">
        <f>_xlfn.MINIFS(bonification_version[date_debut],bonification_version[code],fiche_bonification[[#This Row],[code_bonification]])</f>
        <v>42370</v>
      </c>
      <c r="L655" s="12" t="str" cm="1">
        <f t="array" ref="L65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56" spans="1:12" x14ac:dyDescent="0.3">
      <c r="A656" s="12" t="s">
        <v>679</v>
      </c>
      <c r="B656" s="12" t="s">
        <v>582</v>
      </c>
      <c r="C656" s="13">
        <f t="shared" si="10"/>
        <v>45199</v>
      </c>
      <c r="D656" s="13" t="str">
        <f>IF(AND(fiche_bonification[[#This Row],[fiche_date_fin]]="",fiche_bonification[[#This Row],[bonification_date_fin]]=""),"",MIN(I656,L656))</f>
        <v/>
      </c>
      <c r="E656" s="13">
        <v>44561</v>
      </c>
      <c r="F656" s="13">
        <v>44804</v>
      </c>
      <c r="G656" s="12">
        <f>_xlfn.MAXIFS(fiche_version[index_version],fiche_version[code],fiche_bonification[[#This Row],[code_fiche]])</f>
        <v>54.1</v>
      </c>
      <c r="H656" s="13">
        <f>_xlfn.MINIFS(fiche_version[date_debut],fiche_version[code],fiche_bonification[[#This Row],[code_fiche]])</f>
        <v>45199</v>
      </c>
      <c r="I656" s="13" t="str" cm="1">
        <f t="array" ref="I656">INDEX(fiche_version[date_fin],MATCH(1,(fiche_version[index_version]=fiche_bonification[[#This Row],[fiche_version]]) * (fiche_version[code]=fiche_bonification[[#This Row],[code_fiche]]),0),1)</f>
        <v/>
      </c>
      <c r="J656" s="12">
        <f>_xlfn.MAXIFS(bonification_version[index_version],bonification_version[code],fiche_bonification[[#This Row],[code_bonification]])</f>
        <v>42.1</v>
      </c>
      <c r="K656" s="13">
        <f>_xlfn.MINIFS(bonification_version[date_debut],bonification_version[code],fiche_bonification[[#This Row],[code_bonification]])</f>
        <v>42370</v>
      </c>
      <c r="L656" s="12" t="str" cm="1">
        <f t="array" ref="L65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57" spans="1:12" x14ac:dyDescent="0.3">
      <c r="A657" s="12" t="s">
        <v>170</v>
      </c>
      <c r="B657" s="12" t="s">
        <v>582</v>
      </c>
      <c r="C657" s="13">
        <f t="shared" si="10"/>
        <v>42370</v>
      </c>
      <c r="D657" s="13">
        <f>IF(AND(fiche_bonification[[#This Row],[fiche_date_fin]]="",fiche_bonification[[#This Row],[bonification_date_fin]]=""),"",MIN(I657,L657))</f>
        <v>43555</v>
      </c>
      <c r="E657" s="13">
        <v>44561</v>
      </c>
      <c r="F657" s="13">
        <v>44804</v>
      </c>
      <c r="G657" s="12">
        <f>_xlfn.MAXIFS(fiche_version[index_version],fiche_version[code],fiche_bonification[[#This Row],[code_fiche]])</f>
        <v>16.100000000000001</v>
      </c>
      <c r="H657" s="13">
        <f>_xlfn.MINIFS(fiche_version[date_debut],fiche_version[code],fiche_bonification[[#This Row],[code_fiche]])</f>
        <v>42005</v>
      </c>
      <c r="I657" s="13" cm="1">
        <f t="array" ref="I657">INDEX(fiche_version[date_fin],MATCH(1,(fiche_version[index_version]=fiche_bonification[[#This Row],[fiche_version]]) * (fiche_version[code]=fiche_bonification[[#This Row],[code_fiche]]),0),1)</f>
        <v>43555</v>
      </c>
      <c r="J657" s="12">
        <f>_xlfn.MAXIFS(bonification_version[index_version],bonification_version[code],fiche_bonification[[#This Row],[code_bonification]])</f>
        <v>42.1</v>
      </c>
      <c r="K657" s="13">
        <f>_xlfn.MINIFS(bonification_version[date_debut],bonification_version[code],fiche_bonification[[#This Row],[code_bonification]])</f>
        <v>42370</v>
      </c>
      <c r="L657" s="12" t="str" cm="1">
        <f t="array" ref="L65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58" spans="1:12" x14ac:dyDescent="0.3">
      <c r="A658" s="12" t="s">
        <v>171</v>
      </c>
      <c r="B658" s="12" t="s">
        <v>582</v>
      </c>
      <c r="C658" s="13">
        <f t="shared" si="10"/>
        <v>42727</v>
      </c>
      <c r="D658" s="13">
        <f>IF(AND(fiche_bonification[[#This Row],[fiche_date_fin]]="",fiche_bonification[[#This Row],[bonification_date_fin]]=""),"",MIN(I658,L658))</f>
        <v>43555</v>
      </c>
      <c r="E658" s="13">
        <v>44561</v>
      </c>
      <c r="F658" s="13">
        <v>44804</v>
      </c>
      <c r="G658" s="12">
        <f>_xlfn.MAXIFS(fiche_version[index_version],fiche_version[code],fiche_bonification[[#This Row],[code_fiche]])</f>
        <v>24.1</v>
      </c>
      <c r="H658" s="13">
        <f>_xlfn.MINIFS(fiche_version[date_debut],fiche_version[code],fiche_bonification[[#This Row],[code_fiche]])</f>
        <v>42727</v>
      </c>
      <c r="I658" s="13" cm="1">
        <f t="array" ref="I658">INDEX(fiche_version[date_fin],MATCH(1,(fiche_version[index_version]=fiche_bonification[[#This Row],[fiche_version]]) * (fiche_version[code]=fiche_bonification[[#This Row],[code_fiche]]),0),1)</f>
        <v>43555</v>
      </c>
      <c r="J658" s="12">
        <f>_xlfn.MAXIFS(bonification_version[index_version],bonification_version[code],fiche_bonification[[#This Row],[code_bonification]])</f>
        <v>42.1</v>
      </c>
      <c r="K658" s="13">
        <f>_xlfn.MINIFS(bonification_version[date_debut],bonification_version[code],fiche_bonification[[#This Row],[code_bonification]])</f>
        <v>42370</v>
      </c>
      <c r="L658" s="12" t="str" cm="1">
        <f t="array" ref="L65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59" spans="1:12" x14ac:dyDescent="0.3">
      <c r="A659" s="12" t="s">
        <v>172</v>
      </c>
      <c r="B659" s="12" t="s">
        <v>582</v>
      </c>
      <c r="C659" s="13">
        <f t="shared" si="10"/>
        <v>42370</v>
      </c>
      <c r="D659" s="13">
        <f>IF(AND(fiche_bonification[[#This Row],[fiche_date_fin]]="",fiche_bonification[[#This Row],[bonification_date_fin]]=""),"",MIN(I659,L659))</f>
        <v>43190</v>
      </c>
      <c r="E659" s="13">
        <v>44561</v>
      </c>
      <c r="F659" s="13">
        <v>44804</v>
      </c>
      <c r="G659" s="12">
        <f>_xlfn.MAXIFS(fiche_version[index_version],fiche_version[code],fiche_bonification[[#This Row],[code_fiche]])</f>
        <v>14.1</v>
      </c>
      <c r="H659" s="13">
        <f>_xlfn.MINIFS(fiche_version[date_debut],fiche_version[code],fiche_bonification[[#This Row],[code_fiche]])</f>
        <v>42005</v>
      </c>
      <c r="I659" s="13" cm="1">
        <f t="array" ref="I659">INDEX(fiche_version[date_fin],MATCH(1,(fiche_version[index_version]=fiche_bonification[[#This Row],[fiche_version]]) * (fiche_version[code]=fiche_bonification[[#This Row],[code_fiche]]),0),1)</f>
        <v>43190</v>
      </c>
      <c r="J659" s="12">
        <f>_xlfn.MAXIFS(bonification_version[index_version],bonification_version[code],fiche_bonification[[#This Row],[code_bonification]])</f>
        <v>42.1</v>
      </c>
      <c r="K659" s="13">
        <f>_xlfn.MINIFS(bonification_version[date_debut],bonification_version[code],fiche_bonification[[#This Row],[code_bonification]])</f>
        <v>42370</v>
      </c>
      <c r="L659" s="12" t="str" cm="1">
        <f t="array" ref="L65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60" spans="1:12" x14ac:dyDescent="0.3">
      <c r="A660" s="12" t="s">
        <v>173</v>
      </c>
      <c r="B660" s="12" t="s">
        <v>582</v>
      </c>
      <c r="C660" s="13">
        <f t="shared" si="10"/>
        <v>42727</v>
      </c>
      <c r="D660" s="13" t="str">
        <f>IF(AND(fiche_bonification[[#This Row],[fiche_date_fin]]="",fiche_bonification[[#This Row],[bonification_date_fin]]=""),"",MIN(I660,L660))</f>
        <v/>
      </c>
      <c r="E660" s="13">
        <v>44561</v>
      </c>
      <c r="F660" s="13">
        <v>44804</v>
      </c>
      <c r="G660" s="12">
        <f>_xlfn.MAXIFS(fiche_version[index_version],fiche_version[code],fiche_bonification[[#This Row],[code_fiche]])</f>
        <v>40.200000000000003</v>
      </c>
      <c r="H660" s="13">
        <f>_xlfn.MINIFS(fiche_version[date_debut],fiche_version[code],fiche_bonification[[#This Row],[code_fiche]])</f>
        <v>42727</v>
      </c>
      <c r="I660" s="13" t="str" cm="1">
        <f t="array" ref="I660">INDEX(fiche_version[date_fin],MATCH(1,(fiche_version[index_version]=fiche_bonification[[#This Row],[fiche_version]]) * (fiche_version[code]=fiche_bonification[[#This Row],[code_fiche]]),0),1)</f>
        <v/>
      </c>
      <c r="J660" s="12">
        <f>_xlfn.MAXIFS(bonification_version[index_version],bonification_version[code],fiche_bonification[[#This Row],[code_bonification]])</f>
        <v>42.1</v>
      </c>
      <c r="K660" s="13">
        <f>_xlfn.MINIFS(bonification_version[date_debut],bonification_version[code],fiche_bonification[[#This Row],[code_bonification]])</f>
        <v>42370</v>
      </c>
      <c r="L660" s="12" t="str" cm="1">
        <f t="array" ref="L66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61" spans="1:12" x14ac:dyDescent="0.3">
      <c r="A661" s="12" t="s">
        <v>174</v>
      </c>
      <c r="B661" s="12" t="s">
        <v>582</v>
      </c>
      <c r="C661" s="13">
        <f t="shared" si="10"/>
        <v>42522</v>
      </c>
      <c r="D661" s="13" t="str">
        <f>IF(AND(fiche_bonification[[#This Row],[fiche_date_fin]]="",fiche_bonification[[#This Row],[bonification_date_fin]]=""),"",MIN(I661,L661))</f>
        <v/>
      </c>
      <c r="E661" s="13">
        <v>44561</v>
      </c>
      <c r="F661" s="13">
        <v>44804</v>
      </c>
      <c r="G661" s="12">
        <f>_xlfn.MAXIFS(fiche_version[index_version],fiche_version[code],fiche_bonification[[#This Row],[code_fiche]])</f>
        <v>25.2</v>
      </c>
      <c r="H661" s="13">
        <f>_xlfn.MINIFS(fiche_version[date_debut],fiche_version[code],fiche_bonification[[#This Row],[code_fiche]])</f>
        <v>42522</v>
      </c>
      <c r="I661" s="13" t="str" cm="1">
        <f t="array" ref="I661">INDEX(fiche_version[date_fin],MATCH(1,(fiche_version[index_version]=fiche_bonification[[#This Row],[fiche_version]]) * (fiche_version[code]=fiche_bonification[[#This Row],[code_fiche]]),0),1)</f>
        <v/>
      </c>
      <c r="J661" s="12">
        <f>_xlfn.MAXIFS(bonification_version[index_version],bonification_version[code],fiche_bonification[[#This Row],[code_bonification]])</f>
        <v>42.1</v>
      </c>
      <c r="K661" s="13">
        <f>_xlfn.MINIFS(bonification_version[date_debut],bonification_version[code],fiche_bonification[[#This Row],[code_bonification]])</f>
        <v>42370</v>
      </c>
      <c r="L661" s="12" t="str" cm="1">
        <f t="array" ref="L66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62" spans="1:12" x14ac:dyDescent="0.3">
      <c r="A662" s="12" t="s">
        <v>176</v>
      </c>
      <c r="B662" s="12" t="s">
        <v>582</v>
      </c>
      <c r="C662" s="13">
        <f t="shared" si="10"/>
        <v>42370</v>
      </c>
      <c r="D662" s="13" t="str">
        <f>IF(AND(fiche_bonification[[#This Row],[fiche_date_fin]]="",fiche_bonification[[#This Row],[bonification_date_fin]]=""),"",MIN(I662,L662))</f>
        <v/>
      </c>
      <c r="E662" s="13">
        <v>44561</v>
      </c>
      <c r="F662" s="13">
        <v>44804</v>
      </c>
      <c r="G662" s="12">
        <f>_xlfn.MAXIFS(fiche_version[index_version],fiche_version[code],fiche_bonification[[#This Row],[code_fiche]])</f>
        <v>15.1</v>
      </c>
      <c r="H662" s="13">
        <f>_xlfn.MINIFS(fiche_version[date_debut],fiche_version[code],fiche_bonification[[#This Row],[code_fiche]])</f>
        <v>42005</v>
      </c>
      <c r="I662" s="13" t="str" cm="1">
        <f t="array" ref="I662">INDEX(fiche_version[date_fin],MATCH(1,(fiche_version[index_version]=fiche_bonification[[#This Row],[fiche_version]]) * (fiche_version[code]=fiche_bonification[[#This Row],[code_fiche]]),0),1)</f>
        <v/>
      </c>
      <c r="J662" s="12">
        <f>_xlfn.MAXIFS(bonification_version[index_version],bonification_version[code],fiche_bonification[[#This Row],[code_bonification]])</f>
        <v>42.1</v>
      </c>
      <c r="K662" s="13">
        <f>_xlfn.MINIFS(bonification_version[date_debut],bonification_version[code],fiche_bonification[[#This Row],[code_bonification]])</f>
        <v>42370</v>
      </c>
      <c r="L662" s="12" t="str" cm="1">
        <f t="array" ref="L66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63" spans="1:12" x14ac:dyDescent="0.3">
      <c r="A663" s="12" t="s">
        <v>178</v>
      </c>
      <c r="B663" s="12" t="s">
        <v>582</v>
      </c>
      <c r="C663" s="13">
        <f t="shared" si="10"/>
        <v>42522</v>
      </c>
      <c r="D663" s="13" t="str">
        <f>IF(AND(fiche_bonification[[#This Row],[fiche_date_fin]]="",fiche_bonification[[#This Row],[bonification_date_fin]]=""),"",MIN(I663,L663))</f>
        <v/>
      </c>
      <c r="E663" s="13">
        <v>44561</v>
      </c>
      <c r="F663" s="13">
        <v>44804</v>
      </c>
      <c r="G663" s="12">
        <f>_xlfn.MAXIFS(fiche_version[index_version],fiche_version[code],fiche_bonification[[#This Row],[code_fiche]])</f>
        <v>22.1</v>
      </c>
      <c r="H663" s="13">
        <f>_xlfn.MINIFS(fiche_version[date_debut],fiche_version[code],fiche_bonification[[#This Row],[code_fiche]])</f>
        <v>42522</v>
      </c>
      <c r="I663" s="13" t="str" cm="1">
        <f t="array" ref="I663">INDEX(fiche_version[date_fin],MATCH(1,(fiche_version[index_version]=fiche_bonification[[#This Row],[fiche_version]]) * (fiche_version[code]=fiche_bonification[[#This Row],[code_fiche]]),0),1)</f>
        <v/>
      </c>
      <c r="J663" s="12">
        <f>_xlfn.MAXIFS(bonification_version[index_version],bonification_version[code],fiche_bonification[[#This Row],[code_bonification]])</f>
        <v>42.1</v>
      </c>
      <c r="K663" s="13">
        <f>_xlfn.MINIFS(bonification_version[date_debut],bonification_version[code],fiche_bonification[[#This Row],[code_bonification]])</f>
        <v>42370</v>
      </c>
      <c r="L663" s="12" t="str" cm="1">
        <f t="array" ref="L66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64" spans="1:12" x14ac:dyDescent="0.3">
      <c r="A664" s="12" t="s">
        <v>180</v>
      </c>
      <c r="B664" s="12" t="s">
        <v>582</v>
      </c>
      <c r="C664" s="13">
        <f t="shared" si="10"/>
        <v>42370</v>
      </c>
      <c r="D664" s="13">
        <f>IF(AND(fiche_bonification[[#This Row],[fiche_date_fin]]="",fiche_bonification[[#This Row],[bonification_date_fin]]=""),"",MIN(I664,L664))</f>
        <v>43190</v>
      </c>
      <c r="E664" s="13">
        <v>44561</v>
      </c>
      <c r="F664" s="13">
        <v>44804</v>
      </c>
      <c r="G664" s="12">
        <f>_xlfn.MAXIFS(fiche_version[index_version],fiche_version[code],fiche_bonification[[#This Row],[code_fiche]])</f>
        <v>16.100000000000001</v>
      </c>
      <c r="H664" s="13">
        <f>_xlfn.MINIFS(fiche_version[date_debut],fiche_version[code],fiche_bonification[[#This Row],[code_fiche]])</f>
        <v>42005</v>
      </c>
      <c r="I664" s="13" cm="1">
        <f t="array" ref="I664">INDEX(fiche_version[date_fin],MATCH(1,(fiche_version[index_version]=fiche_bonification[[#This Row],[fiche_version]]) * (fiche_version[code]=fiche_bonification[[#This Row],[code_fiche]]),0),1)</f>
        <v>43190</v>
      </c>
      <c r="J664" s="12">
        <f>_xlfn.MAXIFS(bonification_version[index_version],bonification_version[code],fiche_bonification[[#This Row],[code_bonification]])</f>
        <v>42.1</v>
      </c>
      <c r="K664" s="13">
        <f>_xlfn.MINIFS(bonification_version[date_debut],bonification_version[code],fiche_bonification[[#This Row],[code_bonification]])</f>
        <v>42370</v>
      </c>
      <c r="L664" s="12" t="str" cm="1">
        <f t="array" ref="L66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65" spans="1:12" x14ac:dyDescent="0.3">
      <c r="A665" s="12" t="s">
        <v>182</v>
      </c>
      <c r="B665" s="12" t="s">
        <v>582</v>
      </c>
      <c r="C665" s="13">
        <f t="shared" si="10"/>
        <v>42370</v>
      </c>
      <c r="D665" s="13" t="str">
        <f>IF(AND(fiche_bonification[[#This Row],[fiche_date_fin]]="",fiche_bonification[[#This Row],[bonification_date_fin]]=""),"",MIN(I665,L665))</f>
        <v/>
      </c>
      <c r="E665" s="13">
        <v>44561</v>
      </c>
      <c r="F665" s="13">
        <v>44804</v>
      </c>
      <c r="G665" s="12">
        <f>_xlfn.MAXIFS(fiche_version[index_version],fiche_version[code],fiche_bonification[[#This Row],[code_fiche]])</f>
        <v>40.4</v>
      </c>
      <c r="H665" s="13">
        <f>_xlfn.MINIFS(fiche_version[date_debut],fiche_version[code],fiche_bonification[[#This Row],[code_fiche]])</f>
        <v>42005</v>
      </c>
      <c r="I665" s="13" t="str" cm="1">
        <f t="array" ref="I665">INDEX(fiche_version[date_fin],MATCH(1,(fiche_version[index_version]=fiche_bonification[[#This Row],[fiche_version]]) * (fiche_version[code]=fiche_bonification[[#This Row],[code_fiche]]),0),1)</f>
        <v/>
      </c>
      <c r="J665" s="12">
        <f>_xlfn.MAXIFS(bonification_version[index_version],bonification_version[code],fiche_bonification[[#This Row],[code_bonification]])</f>
        <v>42.1</v>
      </c>
      <c r="K665" s="13">
        <f>_xlfn.MINIFS(bonification_version[date_debut],bonification_version[code],fiche_bonification[[#This Row],[code_bonification]])</f>
        <v>42370</v>
      </c>
      <c r="L665" s="12" t="str" cm="1">
        <f t="array" ref="L66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66" spans="1:12" x14ac:dyDescent="0.3">
      <c r="A666" s="12" t="s">
        <v>183</v>
      </c>
      <c r="B666" s="12" t="s">
        <v>582</v>
      </c>
      <c r="C666" s="13">
        <f t="shared" si="10"/>
        <v>42370</v>
      </c>
      <c r="D666" s="13" t="str">
        <f>IF(AND(fiche_bonification[[#This Row],[fiche_date_fin]]="",fiche_bonification[[#This Row],[bonification_date_fin]]=""),"",MIN(I666,L666))</f>
        <v/>
      </c>
      <c r="E666" s="13">
        <v>44561</v>
      </c>
      <c r="F666" s="13">
        <v>44804</v>
      </c>
      <c r="G666" s="12">
        <f>_xlfn.MAXIFS(fiche_version[index_version],fiche_version[code],fiche_bonification[[#This Row],[code_fiche]])</f>
        <v>26.1</v>
      </c>
      <c r="H666" s="13">
        <f>_xlfn.MINIFS(fiche_version[date_debut],fiche_version[code],fiche_bonification[[#This Row],[code_fiche]])</f>
        <v>42005</v>
      </c>
      <c r="I666" s="13" t="str" cm="1">
        <f t="array" ref="I666">INDEX(fiche_version[date_fin],MATCH(1,(fiche_version[index_version]=fiche_bonification[[#This Row],[fiche_version]]) * (fiche_version[code]=fiche_bonification[[#This Row],[code_fiche]]),0),1)</f>
        <v/>
      </c>
      <c r="J666" s="12">
        <f>_xlfn.MAXIFS(bonification_version[index_version],bonification_version[code],fiche_bonification[[#This Row],[code_bonification]])</f>
        <v>42.1</v>
      </c>
      <c r="K666" s="13">
        <f>_xlfn.MINIFS(bonification_version[date_debut],bonification_version[code],fiche_bonification[[#This Row],[code_bonification]])</f>
        <v>42370</v>
      </c>
      <c r="L666" s="12" t="str" cm="1">
        <f t="array" ref="L66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67" spans="1:12" x14ac:dyDescent="0.3">
      <c r="A667" s="12" t="s">
        <v>184</v>
      </c>
      <c r="B667" s="12" t="s">
        <v>582</v>
      </c>
      <c r="C667" s="13">
        <f t="shared" si="10"/>
        <v>42522</v>
      </c>
      <c r="D667" s="13" t="str">
        <f>IF(AND(fiche_bonification[[#This Row],[fiche_date_fin]]="",fiche_bonification[[#This Row],[bonification_date_fin]]=""),"",MIN(I667,L667))</f>
        <v/>
      </c>
      <c r="E667" s="13">
        <v>44561</v>
      </c>
      <c r="F667" s="13">
        <v>44804</v>
      </c>
      <c r="G667" s="12">
        <f>_xlfn.MAXIFS(fiche_version[index_version],fiche_version[code],fiche_bonification[[#This Row],[code_fiche]])</f>
        <v>22.1</v>
      </c>
      <c r="H667" s="13">
        <f>_xlfn.MINIFS(fiche_version[date_debut],fiche_version[code],fiche_bonification[[#This Row],[code_fiche]])</f>
        <v>42522</v>
      </c>
      <c r="I667" s="13" t="str" cm="1">
        <f t="array" ref="I667">INDEX(fiche_version[date_fin],MATCH(1,(fiche_version[index_version]=fiche_bonification[[#This Row],[fiche_version]]) * (fiche_version[code]=fiche_bonification[[#This Row],[code_fiche]]),0),1)</f>
        <v/>
      </c>
      <c r="J667" s="12">
        <f>_xlfn.MAXIFS(bonification_version[index_version],bonification_version[code],fiche_bonification[[#This Row],[code_bonification]])</f>
        <v>42.1</v>
      </c>
      <c r="K667" s="13">
        <f>_xlfn.MINIFS(bonification_version[date_debut],bonification_version[code],fiche_bonification[[#This Row],[code_bonification]])</f>
        <v>42370</v>
      </c>
      <c r="L667" s="12" t="str" cm="1">
        <f t="array" ref="L66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68" spans="1:12" x14ac:dyDescent="0.3">
      <c r="A668" s="12" t="s">
        <v>186</v>
      </c>
      <c r="B668" s="12" t="s">
        <v>582</v>
      </c>
      <c r="C668" s="13">
        <f t="shared" si="10"/>
        <v>42370</v>
      </c>
      <c r="D668" s="13" t="str">
        <f>IF(AND(fiche_bonification[[#This Row],[fiche_date_fin]]="",fiche_bonification[[#This Row],[bonification_date_fin]]=""),"",MIN(I668,L668))</f>
        <v/>
      </c>
      <c r="E668" s="13">
        <v>44561</v>
      </c>
      <c r="F668" s="13">
        <v>44804</v>
      </c>
      <c r="G668" s="12">
        <f>_xlfn.MAXIFS(fiche_version[index_version],fiche_version[code],fiche_bonification[[#This Row],[code_fiche]])</f>
        <v>15.1</v>
      </c>
      <c r="H668" s="13">
        <f>_xlfn.MINIFS(fiche_version[date_debut],fiche_version[code],fiche_bonification[[#This Row],[code_fiche]])</f>
        <v>42005</v>
      </c>
      <c r="I668" s="13" t="str" cm="1">
        <f t="array" ref="I668">INDEX(fiche_version[date_fin],MATCH(1,(fiche_version[index_version]=fiche_bonification[[#This Row],[fiche_version]]) * (fiche_version[code]=fiche_bonification[[#This Row],[code_fiche]]),0),1)</f>
        <v/>
      </c>
      <c r="J668" s="12">
        <f>_xlfn.MAXIFS(bonification_version[index_version],bonification_version[code],fiche_bonification[[#This Row],[code_bonification]])</f>
        <v>42.1</v>
      </c>
      <c r="K668" s="13">
        <f>_xlfn.MINIFS(bonification_version[date_debut],bonification_version[code],fiche_bonification[[#This Row],[code_bonification]])</f>
        <v>42370</v>
      </c>
      <c r="L668" s="12" t="str" cm="1">
        <f t="array" ref="L66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69" spans="1:12" x14ac:dyDescent="0.3">
      <c r="A669" s="12" t="s">
        <v>188</v>
      </c>
      <c r="B669" s="12" t="s">
        <v>582</v>
      </c>
      <c r="C669" s="13">
        <f t="shared" si="10"/>
        <v>42370</v>
      </c>
      <c r="D669" s="13">
        <f>IF(AND(fiche_bonification[[#This Row],[fiche_date_fin]]="",fiche_bonification[[#This Row],[bonification_date_fin]]=""),"",MIN(I669,L669))</f>
        <v>43555</v>
      </c>
      <c r="E669" s="13">
        <v>44561</v>
      </c>
      <c r="F669" s="13">
        <v>44804</v>
      </c>
      <c r="G669" s="12">
        <f>_xlfn.MAXIFS(fiche_version[index_version],fiche_version[code],fiche_bonification[[#This Row],[code_fiche]])</f>
        <v>19.2</v>
      </c>
      <c r="H669" s="13">
        <f>_xlfn.MINIFS(fiche_version[date_debut],fiche_version[code],fiche_bonification[[#This Row],[code_fiche]])</f>
        <v>42005</v>
      </c>
      <c r="I669" s="13" cm="1">
        <f t="array" ref="I669">INDEX(fiche_version[date_fin],MATCH(1,(fiche_version[index_version]=fiche_bonification[[#This Row],[fiche_version]]) * (fiche_version[code]=fiche_bonification[[#This Row],[code_fiche]]),0),1)</f>
        <v>43555</v>
      </c>
      <c r="J669" s="12">
        <f>_xlfn.MAXIFS(bonification_version[index_version],bonification_version[code],fiche_bonification[[#This Row],[code_bonification]])</f>
        <v>42.1</v>
      </c>
      <c r="K669" s="13">
        <f>_xlfn.MINIFS(bonification_version[date_debut],bonification_version[code],fiche_bonification[[#This Row],[code_bonification]])</f>
        <v>42370</v>
      </c>
      <c r="L669" s="12" t="str" cm="1">
        <f t="array" ref="L66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70" spans="1:12" x14ac:dyDescent="0.3">
      <c r="A670" s="12" t="s">
        <v>189</v>
      </c>
      <c r="B670" s="12" t="s">
        <v>582</v>
      </c>
      <c r="C670" s="13">
        <f t="shared" si="10"/>
        <v>42370</v>
      </c>
      <c r="D670" s="13" t="str">
        <f>IF(AND(fiche_bonification[[#This Row],[fiche_date_fin]]="",fiche_bonification[[#This Row],[bonification_date_fin]]=""),"",MIN(I670,L670))</f>
        <v/>
      </c>
      <c r="E670" s="13">
        <v>44561</v>
      </c>
      <c r="F670" s="13">
        <v>44804</v>
      </c>
      <c r="G670" s="12">
        <f>_xlfn.MAXIFS(fiche_version[index_version],fiche_version[code],fiche_bonification[[#This Row],[code_fiche]])</f>
        <v>17.100000000000001</v>
      </c>
      <c r="H670" s="13">
        <f>_xlfn.MINIFS(fiche_version[date_debut],fiche_version[code],fiche_bonification[[#This Row],[code_fiche]])</f>
        <v>42005</v>
      </c>
      <c r="I670" s="13" t="str" cm="1">
        <f t="array" ref="I670">INDEX(fiche_version[date_fin],MATCH(1,(fiche_version[index_version]=fiche_bonification[[#This Row],[fiche_version]]) * (fiche_version[code]=fiche_bonification[[#This Row],[code_fiche]]),0),1)</f>
        <v/>
      </c>
      <c r="J670" s="12">
        <f>_xlfn.MAXIFS(bonification_version[index_version],bonification_version[code],fiche_bonification[[#This Row],[code_bonification]])</f>
        <v>42.1</v>
      </c>
      <c r="K670" s="13">
        <f>_xlfn.MINIFS(bonification_version[date_debut],bonification_version[code],fiche_bonification[[#This Row],[code_bonification]])</f>
        <v>42370</v>
      </c>
      <c r="L670" s="12" t="str" cm="1">
        <f t="array" ref="L67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71" spans="1:12" x14ac:dyDescent="0.3">
      <c r="A671" s="12" t="s">
        <v>190</v>
      </c>
      <c r="B671" s="12" t="s">
        <v>582</v>
      </c>
      <c r="C671" s="13">
        <f t="shared" si="10"/>
        <v>44559</v>
      </c>
      <c r="D671" s="13">
        <f>IF(AND(fiche_bonification[[#This Row],[fiche_date_fin]]="",fiche_bonification[[#This Row],[bonification_date_fin]]=""),"",MIN(I671,L671))</f>
        <v>47118</v>
      </c>
      <c r="E671" s="13">
        <v>44561</v>
      </c>
      <c r="F671" s="13">
        <v>44804</v>
      </c>
      <c r="G671" s="12">
        <f>_xlfn.MAXIFS(fiche_version[index_version],fiche_version[code],fiche_bonification[[#This Row],[code_fiche]])</f>
        <v>58.2</v>
      </c>
      <c r="H671" s="13">
        <f>_xlfn.MINIFS(fiche_version[date_debut],fiche_version[code],fiche_bonification[[#This Row],[code_fiche]])</f>
        <v>44559</v>
      </c>
      <c r="I671" s="13" cm="1">
        <f t="array" ref="I671">INDEX(fiche_version[date_fin],MATCH(1,(fiche_version[index_version]=fiche_bonification[[#This Row],[fiche_version]]) * (fiche_version[code]=fiche_bonification[[#This Row],[code_fiche]]),0),1)</f>
        <v>47118</v>
      </c>
      <c r="J671" s="12">
        <f>_xlfn.MAXIFS(bonification_version[index_version],bonification_version[code],fiche_bonification[[#This Row],[code_bonification]])</f>
        <v>42.1</v>
      </c>
      <c r="K671" s="13">
        <f>_xlfn.MINIFS(bonification_version[date_debut],bonification_version[code],fiche_bonification[[#This Row],[code_bonification]])</f>
        <v>42370</v>
      </c>
      <c r="L671" s="12" t="str" cm="1">
        <f t="array" ref="L67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72" spans="1:12" x14ac:dyDescent="0.3">
      <c r="A672" s="12" t="s">
        <v>191</v>
      </c>
      <c r="B672" s="12" t="s">
        <v>582</v>
      </c>
      <c r="C672" s="13">
        <f t="shared" si="10"/>
        <v>42373</v>
      </c>
      <c r="D672" s="13" t="str">
        <f>IF(AND(fiche_bonification[[#This Row],[fiche_date_fin]]="",fiche_bonification[[#This Row],[bonification_date_fin]]=""),"",MIN(I672,L672))</f>
        <v/>
      </c>
      <c r="E672" s="13">
        <v>44561</v>
      </c>
      <c r="F672" s="13">
        <v>44804</v>
      </c>
      <c r="G672" s="12">
        <f>_xlfn.MAXIFS(fiche_version[index_version],fiche_version[code],fiche_bonification[[#This Row],[code_fiche]])</f>
        <v>19.100000000000001</v>
      </c>
      <c r="H672" s="13">
        <f>_xlfn.MINIFS(fiche_version[date_debut],fiche_version[code],fiche_bonification[[#This Row],[code_fiche]])</f>
        <v>42373</v>
      </c>
      <c r="I672" s="13" t="str" cm="1">
        <f t="array" ref="I672">INDEX(fiche_version[date_fin],MATCH(1,(fiche_version[index_version]=fiche_bonification[[#This Row],[fiche_version]]) * (fiche_version[code]=fiche_bonification[[#This Row],[code_fiche]]),0),1)</f>
        <v/>
      </c>
      <c r="J672" s="12">
        <f>_xlfn.MAXIFS(bonification_version[index_version],bonification_version[code],fiche_bonification[[#This Row],[code_bonification]])</f>
        <v>42.1</v>
      </c>
      <c r="K672" s="13">
        <f>_xlfn.MINIFS(bonification_version[date_debut],bonification_version[code],fiche_bonification[[#This Row],[code_bonification]])</f>
        <v>42370</v>
      </c>
      <c r="L672" s="12" t="str" cm="1">
        <f t="array" ref="L67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73" spans="1:12" x14ac:dyDescent="0.3">
      <c r="A673" s="12" t="s">
        <v>192</v>
      </c>
      <c r="B673" s="12" t="s">
        <v>582</v>
      </c>
      <c r="C673" s="13">
        <f t="shared" si="10"/>
        <v>43709</v>
      </c>
      <c r="D673" s="13" t="str">
        <f>IF(AND(fiche_bonification[[#This Row],[fiche_date_fin]]="",fiche_bonification[[#This Row],[bonification_date_fin]]=""),"",MIN(I673,L673))</f>
        <v/>
      </c>
      <c r="E673" s="13">
        <v>44561</v>
      </c>
      <c r="F673" s="13">
        <v>44804</v>
      </c>
      <c r="G673" s="12">
        <f>_xlfn.MAXIFS(fiche_version[index_version],fiche_version[code],fiche_bonification[[#This Row],[code_fiche]])</f>
        <v>31.1</v>
      </c>
      <c r="H673" s="13">
        <f>_xlfn.MINIFS(fiche_version[date_debut],fiche_version[code],fiche_bonification[[#This Row],[code_fiche]])</f>
        <v>43709</v>
      </c>
      <c r="I673" s="13" t="str" cm="1">
        <f t="array" ref="I673">INDEX(fiche_version[date_fin],MATCH(1,(fiche_version[index_version]=fiche_bonification[[#This Row],[fiche_version]]) * (fiche_version[code]=fiche_bonification[[#This Row],[code_fiche]]),0),1)</f>
        <v/>
      </c>
      <c r="J673" s="12">
        <f>_xlfn.MAXIFS(bonification_version[index_version],bonification_version[code],fiche_bonification[[#This Row],[code_bonification]])</f>
        <v>42.1</v>
      </c>
      <c r="K673" s="13">
        <f>_xlfn.MINIFS(bonification_version[date_debut],bonification_version[code],fiche_bonification[[#This Row],[code_bonification]])</f>
        <v>42370</v>
      </c>
      <c r="L673" s="12" t="str" cm="1">
        <f t="array" ref="L67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74" spans="1:12" x14ac:dyDescent="0.3">
      <c r="A674" s="12" t="s">
        <v>832</v>
      </c>
      <c r="B674" s="12" t="s">
        <v>582</v>
      </c>
      <c r="C674" s="13">
        <f t="shared" si="10"/>
        <v>43861</v>
      </c>
      <c r="D674" s="13" t="str">
        <f>IF(AND(fiche_bonification[[#This Row],[fiche_date_fin]]="",fiche_bonification[[#This Row],[bonification_date_fin]]=""),"",MIN(I674,L674))</f>
        <v/>
      </c>
      <c r="E674" s="13">
        <v>44561</v>
      </c>
      <c r="F674" s="13">
        <v>44804</v>
      </c>
      <c r="G674" s="12">
        <f>_xlfn.MAXIFS(fiche_version[index_version],fiche_version[code],fiche_bonification[[#This Row],[code_fiche]])</f>
        <v>32.1</v>
      </c>
      <c r="H674" s="13">
        <f>_xlfn.MINIFS(fiche_version[date_debut],fiche_version[code],fiche_bonification[[#This Row],[code_fiche]])</f>
        <v>43861</v>
      </c>
      <c r="I674" s="13" t="str" cm="1">
        <f t="array" ref="I674">INDEX(fiche_version[date_fin],MATCH(1,(fiche_version[index_version]=fiche_bonification[[#This Row],[fiche_version]]) * (fiche_version[code]=fiche_bonification[[#This Row],[code_fiche]]),0),1)</f>
        <v/>
      </c>
      <c r="J674" s="12">
        <f>_xlfn.MAXIFS(bonification_version[index_version],bonification_version[code],fiche_bonification[[#This Row],[code_bonification]])</f>
        <v>42.1</v>
      </c>
      <c r="K674" s="13">
        <f>_xlfn.MINIFS(bonification_version[date_debut],bonification_version[code],fiche_bonification[[#This Row],[code_bonification]])</f>
        <v>42370</v>
      </c>
      <c r="L674" s="12" t="str" cm="1">
        <f t="array" ref="L67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75" spans="1:12" x14ac:dyDescent="0.3">
      <c r="A675" s="12" t="s">
        <v>193</v>
      </c>
      <c r="B675" s="12" t="s">
        <v>582</v>
      </c>
      <c r="C675" s="13">
        <f t="shared" si="10"/>
        <v>42370</v>
      </c>
      <c r="D675" s="13" t="str">
        <f>IF(AND(fiche_bonification[[#This Row],[fiche_date_fin]]="",fiche_bonification[[#This Row],[bonification_date_fin]]=""),"",MIN(I675,L675))</f>
        <v/>
      </c>
      <c r="E675" s="13">
        <v>44561</v>
      </c>
      <c r="F675" s="13">
        <v>44804</v>
      </c>
      <c r="G675" s="12">
        <f>_xlfn.MAXIFS(fiche_version[index_version],fiche_version[code],fiche_bonification[[#This Row],[code_fiche]])</f>
        <v>28.2</v>
      </c>
      <c r="H675" s="13">
        <f>_xlfn.MINIFS(fiche_version[date_debut],fiche_version[code],fiche_bonification[[#This Row],[code_fiche]])</f>
        <v>42005</v>
      </c>
      <c r="I675" s="13" t="str" cm="1">
        <f t="array" ref="I675">INDEX(fiche_version[date_fin],MATCH(1,(fiche_version[index_version]=fiche_bonification[[#This Row],[fiche_version]]) * (fiche_version[code]=fiche_bonification[[#This Row],[code_fiche]]),0),1)</f>
        <v/>
      </c>
      <c r="J675" s="12">
        <f>_xlfn.MAXIFS(bonification_version[index_version],bonification_version[code],fiche_bonification[[#This Row],[code_bonification]])</f>
        <v>42.1</v>
      </c>
      <c r="K675" s="13">
        <f>_xlfn.MINIFS(bonification_version[date_debut],bonification_version[code],fiche_bonification[[#This Row],[code_bonification]])</f>
        <v>42370</v>
      </c>
      <c r="L675" s="12" t="str" cm="1">
        <f t="array" ref="L67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76" spans="1:12" x14ac:dyDescent="0.3">
      <c r="A676" s="12" t="s">
        <v>194</v>
      </c>
      <c r="B676" s="12" t="s">
        <v>582</v>
      </c>
      <c r="C676" s="13">
        <f t="shared" si="10"/>
        <v>42370</v>
      </c>
      <c r="D676" s="13" t="str">
        <f>IF(AND(fiche_bonification[[#This Row],[fiche_date_fin]]="",fiche_bonification[[#This Row],[bonification_date_fin]]=""),"",MIN(I676,L676))</f>
        <v/>
      </c>
      <c r="E676" s="13">
        <v>44561</v>
      </c>
      <c r="F676" s="13">
        <v>44804</v>
      </c>
      <c r="G676" s="12">
        <f>_xlfn.MAXIFS(fiche_version[index_version],fiche_version[code],fiche_bonification[[#This Row],[code_fiche]])</f>
        <v>31.2</v>
      </c>
      <c r="H676" s="13">
        <f>_xlfn.MINIFS(fiche_version[date_debut],fiche_version[code],fiche_bonification[[#This Row],[code_fiche]])</f>
        <v>42005</v>
      </c>
      <c r="I676" s="13" t="str" cm="1">
        <f t="array" ref="I676">INDEX(fiche_version[date_fin],MATCH(1,(fiche_version[index_version]=fiche_bonification[[#This Row],[fiche_version]]) * (fiche_version[code]=fiche_bonification[[#This Row],[code_fiche]]),0),1)</f>
        <v/>
      </c>
      <c r="J676" s="12">
        <f>_xlfn.MAXIFS(bonification_version[index_version],bonification_version[code],fiche_bonification[[#This Row],[code_bonification]])</f>
        <v>42.1</v>
      </c>
      <c r="K676" s="13">
        <f>_xlfn.MINIFS(bonification_version[date_debut],bonification_version[code],fiche_bonification[[#This Row],[code_bonification]])</f>
        <v>42370</v>
      </c>
      <c r="L676" s="12" t="str" cm="1">
        <f t="array" ref="L67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77" spans="1:12" x14ac:dyDescent="0.3">
      <c r="A677" s="12" t="s">
        <v>195</v>
      </c>
      <c r="B677" s="12" t="s">
        <v>582</v>
      </c>
      <c r="C677" s="13">
        <f t="shared" si="10"/>
        <v>42370</v>
      </c>
      <c r="D677" s="13" t="str">
        <f>IF(AND(fiche_bonification[[#This Row],[fiche_date_fin]]="",fiche_bonification[[#This Row],[bonification_date_fin]]=""),"",MIN(I677,L677))</f>
        <v/>
      </c>
      <c r="E677" s="13">
        <v>44561</v>
      </c>
      <c r="F677" s="13">
        <v>44804</v>
      </c>
      <c r="G677" s="12">
        <f>_xlfn.MAXIFS(fiche_version[index_version],fiche_version[code],fiche_bonification[[#This Row],[code_fiche]])</f>
        <v>32.200000000000003</v>
      </c>
      <c r="H677" s="13">
        <f>_xlfn.MINIFS(fiche_version[date_debut],fiche_version[code],fiche_bonification[[#This Row],[code_fiche]])</f>
        <v>42005</v>
      </c>
      <c r="I677" s="13" t="str" cm="1">
        <f t="array" ref="I677">INDEX(fiche_version[date_fin],MATCH(1,(fiche_version[index_version]=fiche_bonification[[#This Row],[fiche_version]]) * (fiche_version[code]=fiche_bonification[[#This Row],[code_fiche]]),0),1)</f>
        <v/>
      </c>
      <c r="J677" s="12">
        <f>_xlfn.MAXIFS(bonification_version[index_version],bonification_version[code],fiche_bonification[[#This Row],[code_bonification]])</f>
        <v>42.1</v>
      </c>
      <c r="K677" s="13">
        <f>_xlfn.MINIFS(bonification_version[date_debut],bonification_version[code],fiche_bonification[[#This Row],[code_bonification]])</f>
        <v>42370</v>
      </c>
      <c r="L677" s="12" t="str" cm="1">
        <f t="array" ref="L67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78" spans="1:12" x14ac:dyDescent="0.3">
      <c r="A678" s="12" t="s">
        <v>196</v>
      </c>
      <c r="B678" s="12" t="s">
        <v>582</v>
      </c>
      <c r="C678" s="13">
        <f t="shared" si="10"/>
        <v>42370</v>
      </c>
      <c r="D678" s="13" t="str">
        <f>IF(AND(fiche_bonification[[#This Row],[fiche_date_fin]]="",fiche_bonification[[#This Row],[bonification_date_fin]]=""),"",MIN(I678,L678))</f>
        <v/>
      </c>
      <c r="E678" s="13">
        <v>44561</v>
      </c>
      <c r="F678" s="13">
        <v>44804</v>
      </c>
      <c r="G678" s="12">
        <f>_xlfn.MAXIFS(fiche_version[index_version],fiche_version[code],fiche_bonification[[#This Row],[code_fiche]])</f>
        <v>32.200000000000003</v>
      </c>
      <c r="H678" s="13">
        <f>_xlfn.MINIFS(fiche_version[date_debut],fiche_version[code],fiche_bonification[[#This Row],[code_fiche]])</f>
        <v>42005</v>
      </c>
      <c r="I678" s="13" t="str" cm="1">
        <f t="array" ref="I678">INDEX(fiche_version[date_fin],MATCH(1,(fiche_version[index_version]=fiche_bonification[[#This Row],[fiche_version]]) * (fiche_version[code]=fiche_bonification[[#This Row],[code_fiche]]),0),1)</f>
        <v/>
      </c>
      <c r="J678" s="12">
        <f>_xlfn.MAXIFS(bonification_version[index_version],bonification_version[code],fiche_bonification[[#This Row],[code_bonification]])</f>
        <v>42.1</v>
      </c>
      <c r="K678" s="13">
        <f>_xlfn.MINIFS(bonification_version[date_debut],bonification_version[code],fiche_bonification[[#This Row],[code_bonification]])</f>
        <v>42370</v>
      </c>
      <c r="L678" s="12" t="str" cm="1">
        <f t="array" ref="L67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79" spans="1:12" x14ac:dyDescent="0.3">
      <c r="A679" s="12" t="s">
        <v>197</v>
      </c>
      <c r="B679" s="12" t="s">
        <v>582</v>
      </c>
      <c r="C679" s="13">
        <f t="shared" si="10"/>
        <v>42370</v>
      </c>
      <c r="D679" s="13" t="str">
        <f>IF(AND(fiche_bonification[[#This Row],[fiche_date_fin]]="",fiche_bonification[[#This Row],[bonification_date_fin]]=""),"",MIN(I679,L679))</f>
        <v/>
      </c>
      <c r="E679" s="13">
        <v>44561</v>
      </c>
      <c r="F679" s="13">
        <v>44804</v>
      </c>
      <c r="G679" s="12">
        <f>_xlfn.MAXIFS(fiche_version[index_version],fiche_version[code],fiche_bonification[[#This Row],[code_fiche]])</f>
        <v>20.2</v>
      </c>
      <c r="H679" s="13">
        <f>_xlfn.MINIFS(fiche_version[date_debut],fiche_version[code],fiche_bonification[[#This Row],[code_fiche]])</f>
        <v>42005</v>
      </c>
      <c r="I679" s="13" t="str" cm="1">
        <f t="array" ref="I679">INDEX(fiche_version[date_fin],MATCH(1,(fiche_version[index_version]=fiche_bonification[[#This Row],[fiche_version]]) * (fiche_version[code]=fiche_bonification[[#This Row],[code_fiche]]),0),1)</f>
        <v/>
      </c>
      <c r="J679" s="12">
        <f>_xlfn.MAXIFS(bonification_version[index_version],bonification_version[code],fiche_bonification[[#This Row],[code_bonification]])</f>
        <v>42.1</v>
      </c>
      <c r="K679" s="13">
        <f>_xlfn.MINIFS(bonification_version[date_debut],bonification_version[code],fiche_bonification[[#This Row],[code_bonification]])</f>
        <v>42370</v>
      </c>
      <c r="L679" s="12" t="str" cm="1">
        <f t="array" ref="L67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80" spans="1:12" x14ac:dyDescent="0.3">
      <c r="A680" s="12" t="s">
        <v>198</v>
      </c>
      <c r="B680" s="12" t="s">
        <v>582</v>
      </c>
      <c r="C680" s="13">
        <f t="shared" si="10"/>
        <v>42522</v>
      </c>
      <c r="D680" s="13" t="str">
        <f>IF(AND(fiche_bonification[[#This Row],[fiche_date_fin]]="",fiche_bonification[[#This Row],[bonification_date_fin]]=""),"",MIN(I680,L680))</f>
        <v/>
      </c>
      <c r="E680" s="13">
        <v>44561</v>
      </c>
      <c r="F680" s="13">
        <v>44804</v>
      </c>
      <c r="G680" s="12">
        <f>_xlfn.MAXIFS(fiche_version[index_version],fiche_version[code],fiche_bonification[[#This Row],[code_fiche]])</f>
        <v>22.1</v>
      </c>
      <c r="H680" s="13">
        <f>_xlfn.MINIFS(fiche_version[date_debut],fiche_version[code],fiche_bonification[[#This Row],[code_fiche]])</f>
        <v>42522</v>
      </c>
      <c r="I680" s="13" t="str" cm="1">
        <f t="array" ref="I680">INDEX(fiche_version[date_fin],MATCH(1,(fiche_version[index_version]=fiche_bonification[[#This Row],[fiche_version]]) * (fiche_version[code]=fiche_bonification[[#This Row],[code_fiche]]),0),1)</f>
        <v/>
      </c>
      <c r="J680" s="12">
        <f>_xlfn.MAXIFS(bonification_version[index_version],bonification_version[code],fiche_bonification[[#This Row],[code_bonification]])</f>
        <v>42.1</v>
      </c>
      <c r="K680" s="13">
        <f>_xlfn.MINIFS(bonification_version[date_debut],bonification_version[code],fiche_bonification[[#This Row],[code_bonification]])</f>
        <v>42370</v>
      </c>
      <c r="L680" s="12" t="str" cm="1">
        <f t="array" ref="L68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81" spans="1:12" x14ac:dyDescent="0.3">
      <c r="A681" s="12" t="s">
        <v>199</v>
      </c>
      <c r="B681" s="12" t="s">
        <v>582</v>
      </c>
      <c r="C681" s="13">
        <f t="shared" si="10"/>
        <v>42522</v>
      </c>
      <c r="D681" s="13">
        <f>IF(AND(fiche_bonification[[#This Row],[fiche_date_fin]]="",fiche_bonification[[#This Row],[bonification_date_fin]]=""),"",MIN(I681,L681))</f>
        <v>46934</v>
      </c>
      <c r="E681" s="13">
        <v>44561</v>
      </c>
      <c r="F681" s="13">
        <v>44804</v>
      </c>
      <c r="G681" s="12">
        <f>_xlfn.MAXIFS(fiche_version[index_version],fiche_version[code],fiche_bonification[[#This Row],[code_fiche]])</f>
        <v>54.3</v>
      </c>
      <c r="H681" s="13">
        <f>_xlfn.MINIFS(fiche_version[date_debut],fiche_version[code],fiche_bonification[[#This Row],[code_fiche]])</f>
        <v>42522</v>
      </c>
      <c r="I681" s="13" cm="1">
        <f t="array" ref="I681">INDEX(fiche_version[date_fin],MATCH(1,(fiche_version[index_version]=fiche_bonification[[#This Row],[fiche_version]]) * (fiche_version[code]=fiche_bonification[[#This Row],[code_fiche]]),0),1)</f>
        <v>46934</v>
      </c>
      <c r="J681" s="12">
        <f>_xlfn.MAXIFS(bonification_version[index_version],bonification_version[code],fiche_bonification[[#This Row],[code_bonification]])</f>
        <v>42.1</v>
      </c>
      <c r="K681" s="13">
        <f>_xlfn.MINIFS(bonification_version[date_debut],bonification_version[code],fiche_bonification[[#This Row],[code_bonification]])</f>
        <v>42370</v>
      </c>
      <c r="L681" s="12" t="str" cm="1">
        <f t="array" ref="L68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82" spans="1:12" x14ac:dyDescent="0.3">
      <c r="A682" s="12" t="s">
        <v>200</v>
      </c>
      <c r="B682" s="12" t="s">
        <v>582</v>
      </c>
      <c r="C682" s="13">
        <f t="shared" si="10"/>
        <v>42370</v>
      </c>
      <c r="D682" s="13" t="str">
        <f>IF(AND(fiche_bonification[[#This Row],[fiche_date_fin]]="",fiche_bonification[[#This Row],[bonification_date_fin]]=""),"",MIN(I682,L682))</f>
        <v/>
      </c>
      <c r="E682" s="13">
        <v>44561</v>
      </c>
      <c r="F682" s="13">
        <v>44804</v>
      </c>
      <c r="G682" s="12">
        <f>_xlfn.MAXIFS(fiche_version[index_version],fiche_version[code],fiche_bonification[[#This Row],[code_fiche]])</f>
        <v>15.1</v>
      </c>
      <c r="H682" s="13">
        <f>_xlfn.MINIFS(fiche_version[date_debut],fiche_version[code],fiche_bonification[[#This Row],[code_fiche]])</f>
        <v>42005</v>
      </c>
      <c r="I682" s="13" t="str" cm="1">
        <f t="array" ref="I682">INDEX(fiche_version[date_fin],MATCH(1,(fiche_version[index_version]=fiche_bonification[[#This Row],[fiche_version]]) * (fiche_version[code]=fiche_bonification[[#This Row],[code_fiche]]),0),1)</f>
        <v/>
      </c>
      <c r="J682" s="12">
        <f>_xlfn.MAXIFS(bonification_version[index_version],bonification_version[code],fiche_bonification[[#This Row],[code_bonification]])</f>
        <v>42.1</v>
      </c>
      <c r="K682" s="13">
        <f>_xlfn.MINIFS(bonification_version[date_debut],bonification_version[code],fiche_bonification[[#This Row],[code_bonification]])</f>
        <v>42370</v>
      </c>
      <c r="L682" s="12" t="str" cm="1">
        <f t="array" ref="L68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83" spans="1:12" x14ac:dyDescent="0.3">
      <c r="A683" s="12" t="s">
        <v>201</v>
      </c>
      <c r="B683" s="12" t="s">
        <v>582</v>
      </c>
      <c r="C683" s="13">
        <f t="shared" si="10"/>
        <v>42370</v>
      </c>
      <c r="D683" s="13" t="str">
        <f>IF(AND(fiche_bonification[[#This Row],[fiche_date_fin]]="",fiche_bonification[[#This Row],[bonification_date_fin]]=""),"",MIN(I683,L683))</f>
        <v/>
      </c>
      <c r="E683" s="13">
        <v>44561</v>
      </c>
      <c r="F683" s="13">
        <v>44804</v>
      </c>
      <c r="G683" s="12">
        <f>_xlfn.MAXIFS(fiche_version[index_version],fiche_version[code],fiche_bonification[[#This Row],[code_fiche]])</f>
        <v>17.100000000000001</v>
      </c>
      <c r="H683" s="13">
        <f>_xlfn.MINIFS(fiche_version[date_debut],fiche_version[code],fiche_bonification[[#This Row],[code_fiche]])</f>
        <v>42005</v>
      </c>
      <c r="I683" s="13" t="str" cm="1">
        <f t="array" ref="I683">INDEX(fiche_version[date_fin],MATCH(1,(fiche_version[index_version]=fiche_bonification[[#This Row],[fiche_version]]) * (fiche_version[code]=fiche_bonification[[#This Row],[code_fiche]]),0),1)</f>
        <v/>
      </c>
      <c r="J683" s="12">
        <f>_xlfn.MAXIFS(bonification_version[index_version],bonification_version[code],fiche_bonification[[#This Row],[code_bonification]])</f>
        <v>42.1</v>
      </c>
      <c r="K683" s="13">
        <f>_xlfn.MINIFS(bonification_version[date_debut],bonification_version[code],fiche_bonification[[#This Row],[code_bonification]])</f>
        <v>42370</v>
      </c>
      <c r="L683" s="12" t="str" cm="1">
        <f t="array" ref="L68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84" spans="1:12" x14ac:dyDescent="0.3">
      <c r="A684" s="12" t="s">
        <v>202</v>
      </c>
      <c r="B684" s="12" t="s">
        <v>582</v>
      </c>
      <c r="C684" s="13">
        <f t="shared" si="10"/>
        <v>42370</v>
      </c>
      <c r="D684" s="13" t="str">
        <f>IF(AND(fiche_bonification[[#This Row],[fiche_date_fin]]="",fiche_bonification[[#This Row],[bonification_date_fin]]=""),"",MIN(I684,L684))</f>
        <v/>
      </c>
      <c r="E684" s="13">
        <v>44561</v>
      </c>
      <c r="F684" s="13">
        <v>44804</v>
      </c>
      <c r="G684" s="12">
        <f>_xlfn.MAXIFS(fiche_version[index_version],fiche_version[code],fiche_bonification[[#This Row],[code_fiche]])</f>
        <v>22.2</v>
      </c>
      <c r="H684" s="13">
        <f>_xlfn.MINIFS(fiche_version[date_debut],fiche_version[code],fiche_bonification[[#This Row],[code_fiche]])</f>
        <v>42005</v>
      </c>
      <c r="I684" s="13" t="str" cm="1">
        <f t="array" ref="I684">INDEX(fiche_version[date_fin],MATCH(1,(fiche_version[index_version]=fiche_bonification[[#This Row],[fiche_version]]) * (fiche_version[code]=fiche_bonification[[#This Row],[code_fiche]]),0),1)</f>
        <v/>
      </c>
      <c r="J684" s="12">
        <f>_xlfn.MAXIFS(bonification_version[index_version],bonification_version[code],fiche_bonification[[#This Row],[code_bonification]])</f>
        <v>42.1</v>
      </c>
      <c r="K684" s="13">
        <f>_xlfn.MINIFS(bonification_version[date_debut],bonification_version[code],fiche_bonification[[#This Row],[code_bonification]])</f>
        <v>42370</v>
      </c>
      <c r="L684" s="12" t="str" cm="1">
        <f t="array" ref="L68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85" spans="1:12" x14ac:dyDescent="0.3">
      <c r="A685" s="12" t="s">
        <v>203</v>
      </c>
      <c r="B685" s="12" t="s">
        <v>582</v>
      </c>
      <c r="C685" s="13">
        <f t="shared" si="10"/>
        <v>42370</v>
      </c>
      <c r="D685" s="13" t="str">
        <f>IF(AND(fiche_bonification[[#This Row],[fiche_date_fin]]="",fiche_bonification[[#This Row],[bonification_date_fin]]=""),"",MIN(I685,L685))</f>
        <v/>
      </c>
      <c r="E685" s="13">
        <v>44561</v>
      </c>
      <c r="F685" s="13">
        <v>44804</v>
      </c>
      <c r="G685" s="12">
        <f>_xlfn.MAXIFS(fiche_version[index_version],fiche_version[code],fiche_bonification[[#This Row],[code_fiche]])</f>
        <v>54.4</v>
      </c>
      <c r="H685" s="13">
        <f>_xlfn.MINIFS(fiche_version[date_debut],fiche_version[code],fiche_bonification[[#This Row],[code_fiche]])</f>
        <v>42005</v>
      </c>
      <c r="I685" s="13" t="str" cm="1">
        <f t="array" ref="I685">INDEX(fiche_version[date_fin],MATCH(1,(fiche_version[index_version]=fiche_bonification[[#This Row],[fiche_version]]) * (fiche_version[code]=fiche_bonification[[#This Row],[code_fiche]]),0),1)</f>
        <v/>
      </c>
      <c r="J685" s="12">
        <f>_xlfn.MAXIFS(bonification_version[index_version],bonification_version[code],fiche_bonification[[#This Row],[code_bonification]])</f>
        <v>42.1</v>
      </c>
      <c r="K685" s="13">
        <f>_xlfn.MINIFS(bonification_version[date_debut],bonification_version[code],fiche_bonification[[#This Row],[code_bonification]])</f>
        <v>42370</v>
      </c>
      <c r="L685" s="12" t="str" cm="1">
        <f t="array" ref="L68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86" spans="1:12" x14ac:dyDescent="0.3">
      <c r="A686" s="12" t="s">
        <v>205</v>
      </c>
      <c r="B686" s="12" t="s">
        <v>582</v>
      </c>
      <c r="C686" s="13">
        <f t="shared" si="10"/>
        <v>42370</v>
      </c>
      <c r="D686" s="13" t="str">
        <f>IF(AND(fiche_bonification[[#This Row],[fiche_date_fin]]="",fiche_bonification[[#This Row],[bonification_date_fin]]=""),"",MIN(I686,L686))</f>
        <v/>
      </c>
      <c r="E686" s="13">
        <v>44561</v>
      </c>
      <c r="F686" s="13">
        <v>44804</v>
      </c>
      <c r="G686" s="12">
        <f>_xlfn.MAXIFS(fiche_version[index_version],fiche_version[code],fiche_bonification[[#This Row],[code_fiche]])</f>
        <v>15.2</v>
      </c>
      <c r="H686" s="13">
        <f>_xlfn.MINIFS(fiche_version[date_debut],fiche_version[code],fiche_bonification[[#This Row],[code_fiche]])</f>
        <v>42005</v>
      </c>
      <c r="I686" s="13" t="str" cm="1">
        <f t="array" ref="I686">INDEX(fiche_version[date_fin],MATCH(1,(fiche_version[index_version]=fiche_bonification[[#This Row],[fiche_version]]) * (fiche_version[code]=fiche_bonification[[#This Row],[code_fiche]]),0),1)</f>
        <v/>
      </c>
      <c r="J686" s="12">
        <f>_xlfn.MAXIFS(bonification_version[index_version],bonification_version[code],fiche_bonification[[#This Row],[code_bonification]])</f>
        <v>42.1</v>
      </c>
      <c r="K686" s="13">
        <f>_xlfn.MINIFS(bonification_version[date_debut],bonification_version[code],fiche_bonification[[#This Row],[code_bonification]])</f>
        <v>42370</v>
      </c>
      <c r="L686" s="12" t="str" cm="1">
        <f t="array" ref="L68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87" spans="1:12" x14ac:dyDescent="0.3">
      <c r="A687" s="12" t="s">
        <v>206</v>
      </c>
      <c r="B687" s="12" t="s">
        <v>582</v>
      </c>
      <c r="C687" s="13">
        <f t="shared" si="10"/>
        <v>42370</v>
      </c>
      <c r="D687" s="13">
        <f>IF(AND(fiche_bonification[[#This Row],[fiche_date_fin]]="",fiche_bonification[[#This Row],[bonification_date_fin]]=""),"",MIN(I687,L687))</f>
        <v>45657</v>
      </c>
      <c r="E687" s="13">
        <v>44561</v>
      </c>
      <c r="F687" s="13">
        <v>44804</v>
      </c>
      <c r="G687" s="12">
        <f>_xlfn.MAXIFS(fiche_version[index_version],fiche_version[code],fiche_bonification[[#This Row],[code_fiche]])</f>
        <v>59.5</v>
      </c>
      <c r="H687" s="13">
        <f>_xlfn.MINIFS(fiche_version[date_debut],fiche_version[code],fiche_bonification[[#This Row],[code_fiche]])</f>
        <v>42005</v>
      </c>
      <c r="I687" s="13" cm="1">
        <f t="array" ref="I687">INDEX(fiche_version[date_fin],MATCH(1,(fiche_version[index_version]=fiche_bonification[[#This Row],[fiche_version]]) * (fiche_version[code]=fiche_bonification[[#This Row],[code_fiche]]),0),1)</f>
        <v>45657</v>
      </c>
      <c r="J687" s="12">
        <f>_xlfn.MAXIFS(bonification_version[index_version],bonification_version[code],fiche_bonification[[#This Row],[code_bonification]])</f>
        <v>42.1</v>
      </c>
      <c r="K687" s="13">
        <f>_xlfn.MINIFS(bonification_version[date_debut],bonification_version[code],fiche_bonification[[#This Row],[code_bonification]])</f>
        <v>42370</v>
      </c>
      <c r="L687" s="12" t="str" cm="1">
        <f t="array" ref="L68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88" spans="1:12" x14ac:dyDescent="0.3">
      <c r="A688" s="12" t="s">
        <v>207</v>
      </c>
      <c r="B688" s="12" t="s">
        <v>582</v>
      </c>
      <c r="C688" s="13">
        <f t="shared" si="10"/>
        <v>42370</v>
      </c>
      <c r="D688" s="13" t="str">
        <f>IF(AND(fiche_bonification[[#This Row],[fiche_date_fin]]="",fiche_bonification[[#This Row],[bonification_date_fin]]=""),"",MIN(I688,L688))</f>
        <v/>
      </c>
      <c r="E688" s="13">
        <v>44561</v>
      </c>
      <c r="F688" s="13">
        <v>44804</v>
      </c>
      <c r="G688" s="12">
        <f>_xlfn.MAXIFS(fiche_version[index_version],fiche_version[code],fiche_bonification[[#This Row],[code_fiche]])</f>
        <v>20.2</v>
      </c>
      <c r="H688" s="13">
        <f>_xlfn.MINIFS(fiche_version[date_debut],fiche_version[code],fiche_bonification[[#This Row],[code_fiche]])</f>
        <v>42005</v>
      </c>
      <c r="I688" s="13" t="str" cm="1">
        <f t="array" ref="I688">INDEX(fiche_version[date_fin],MATCH(1,(fiche_version[index_version]=fiche_bonification[[#This Row],[fiche_version]]) * (fiche_version[code]=fiche_bonification[[#This Row],[code_fiche]]),0),1)</f>
        <v/>
      </c>
      <c r="J688" s="12">
        <f>_xlfn.MAXIFS(bonification_version[index_version],bonification_version[code],fiche_bonification[[#This Row],[code_bonification]])</f>
        <v>42.1</v>
      </c>
      <c r="K688" s="13">
        <f>_xlfn.MINIFS(bonification_version[date_debut],bonification_version[code],fiche_bonification[[#This Row],[code_bonification]])</f>
        <v>42370</v>
      </c>
      <c r="L688" s="12" t="str" cm="1">
        <f t="array" ref="L68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89" spans="1:12" x14ac:dyDescent="0.3">
      <c r="A689" s="12" t="s">
        <v>209</v>
      </c>
      <c r="B689" s="12" t="s">
        <v>582</v>
      </c>
      <c r="C689" s="13">
        <f t="shared" si="10"/>
        <v>42370</v>
      </c>
      <c r="D689" s="13" t="str">
        <f>IF(AND(fiche_bonification[[#This Row],[fiche_date_fin]]="",fiche_bonification[[#This Row],[bonification_date_fin]]=""),"",MIN(I689,L689))</f>
        <v/>
      </c>
      <c r="E689" s="13">
        <v>44561</v>
      </c>
      <c r="F689" s="13">
        <v>44804</v>
      </c>
      <c r="G689" s="12">
        <f>_xlfn.MAXIFS(fiche_version[index_version],fiche_version[code],fiche_bonification[[#This Row],[code_fiche]])</f>
        <v>35.299999999999997</v>
      </c>
      <c r="H689" s="13">
        <f>_xlfn.MINIFS(fiche_version[date_debut],fiche_version[code],fiche_bonification[[#This Row],[code_fiche]])</f>
        <v>42005</v>
      </c>
      <c r="I689" s="13" t="str" cm="1">
        <f t="array" ref="I689">INDEX(fiche_version[date_fin],MATCH(1,(fiche_version[index_version]=fiche_bonification[[#This Row],[fiche_version]]) * (fiche_version[code]=fiche_bonification[[#This Row],[code_fiche]]),0),1)</f>
        <v/>
      </c>
      <c r="J689" s="12">
        <f>_xlfn.MAXIFS(bonification_version[index_version],bonification_version[code],fiche_bonification[[#This Row],[code_bonification]])</f>
        <v>42.1</v>
      </c>
      <c r="K689" s="13">
        <f>_xlfn.MINIFS(bonification_version[date_debut],bonification_version[code],fiche_bonification[[#This Row],[code_bonification]])</f>
        <v>42370</v>
      </c>
      <c r="L689" s="12" t="str" cm="1">
        <f t="array" ref="L68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90" spans="1:12" x14ac:dyDescent="0.3">
      <c r="A690" s="12" t="s">
        <v>210</v>
      </c>
      <c r="B690" s="12" t="s">
        <v>582</v>
      </c>
      <c r="C690" s="13">
        <f t="shared" si="10"/>
        <v>42522</v>
      </c>
      <c r="D690" s="13" t="str">
        <f>IF(AND(fiche_bonification[[#This Row],[fiche_date_fin]]="",fiche_bonification[[#This Row],[bonification_date_fin]]=""),"",MIN(I690,L690))</f>
        <v/>
      </c>
      <c r="E690" s="13">
        <v>44561</v>
      </c>
      <c r="F690" s="13">
        <v>44804</v>
      </c>
      <c r="G690" s="12">
        <f>_xlfn.MAXIFS(fiche_version[index_version],fiche_version[code],fiche_bonification[[#This Row],[code_fiche]])</f>
        <v>22.1</v>
      </c>
      <c r="H690" s="13">
        <f>_xlfn.MINIFS(fiche_version[date_debut],fiche_version[code],fiche_bonification[[#This Row],[code_fiche]])</f>
        <v>42522</v>
      </c>
      <c r="I690" s="13" t="str" cm="1">
        <f t="array" ref="I690">INDEX(fiche_version[date_fin],MATCH(1,(fiche_version[index_version]=fiche_bonification[[#This Row],[fiche_version]]) * (fiche_version[code]=fiche_bonification[[#This Row],[code_fiche]]),0),1)</f>
        <v/>
      </c>
      <c r="J690" s="12">
        <f>_xlfn.MAXIFS(bonification_version[index_version],bonification_version[code],fiche_bonification[[#This Row],[code_bonification]])</f>
        <v>42.1</v>
      </c>
      <c r="K690" s="13">
        <f>_xlfn.MINIFS(bonification_version[date_debut],bonification_version[code],fiche_bonification[[#This Row],[code_bonification]])</f>
        <v>42370</v>
      </c>
      <c r="L690" s="12" t="str" cm="1">
        <f t="array" ref="L69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91" spans="1:12" x14ac:dyDescent="0.3">
      <c r="A691" s="12" t="s">
        <v>211</v>
      </c>
      <c r="B691" s="12" t="s">
        <v>582</v>
      </c>
      <c r="C691" s="13">
        <f t="shared" si="10"/>
        <v>42370</v>
      </c>
      <c r="D691" s="13" t="str">
        <f>IF(AND(fiche_bonification[[#This Row],[fiche_date_fin]]="",fiche_bonification[[#This Row],[bonification_date_fin]]=""),"",MIN(I691,L691))</f>
        <v/>
      </c>
      <c r="E691" s="13">
        <v>44561</v>
      </c>
      <c r="F691" s="13">
        <v>44804</v>
      </c>
      <c r="G691" s="12">
        <f>_xlfn.MAXIFS(fiche_version[index_version],fiche_version[code],fiche_bonification[[#This Row],[code_fiche]])</f>
        <v>32.200000000000003</v>
      </c>
      <c r="H691" s="13">
        <f>_xlfn.MINIFS(fiche_version[date_debut],fiche_version[code],fiche_bonification[[#This Row],[code_fiche]])</f>
        <v>42005</v>
      </c>
      <c r="I691" s="13" t="str" cm="1">
        <f t="array" ref="I691">INDEX(fiche_version[date_fin],MATCH(1,(fiche_version[index_version]=fiche_bonification[[#This Row],[fiche_version]]) * (fiche_version[code]=fiche_bonification[[#This Row],[code_fiche]]),0),1)</f>
        <v/>
      </c>
      <c r="J691" s="12">
        <f>_xlfn.MAXIFS(bonification_version[index_version],bonification_version[code],fiche_bonification[[#This Row],[code_bonification]])</f>
        <v>42.1</v>
      </c>
      <c r="K691" s="13">
        <f>_xlfn.MINIFS(bonification_version[date_debut],bonification_version[code],fiche_bonification[[#This Row],[code_bonification]])</f>
        <v>42370</v>
      </c>
      <c r="L691" s="12" t="str" cm="1">
        <f t="array" ref="L69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92" spans="1:12" x14ac:dyDescent="0.3">
      <c r="A692" s="12" t="s">
        <v>212</v>
      </c>
      <c r="B692" s="12" t="s">
        <v>582</v>
      </c>
      <c r="C692" s="13">
        <f t="shared" si="10"/>
        <v>42370</v>
      </c>
      <c r="D692" s="13" t="str">
        <f>IF(AND(fiche_bonification[[#This Row],[fiche_date_fin]]="",fiche_bonification[[#This Row],[bonification_date_fin]]=""),"",MIN(I692,L692))</f>
        <v/>
      </c>
      <c r="E692" s="13">
        <v>44561</v>
      </c>
      <c r="F692" s="13">
        <v>44804</v>
      </c>
      <c r="G692" s="12">
        <f>_xlfn.MAXIFS(fiche_version[index_version],fiche_version[code],fiche_bonification[[#This Row],[code_fiche]])</f>
        <v>32.200000000000003</v>
      </c>
      <c r="H692" s="13">
        <f>_xlfn.MINIFS(fiche_version[date_debut],fiche_version[code],fiche_bonification[[#This Row],[code_fiche]])</f>
        <v>42005</v>
      </c>
      <c r="I692" s="13" t="str" cm="1">
        <f t="array" ref="I692">INDEX(fiche_version[date_fin],MATCH(1,(fiche_version[index_version]=fiche_bonification[[#This Row],[fiche_version]]) * (fiche_version[code]=fiche_bonification[[#This Row],[code_fiche]]),0),1)</f>
        <v/>
      </c>
      <c r="J692" s="12">
        <f>_xlfn.MAXIFS(bonification_version[index_version],bonification_version[code],fiche_bonification[[#This Row],[code_bonification]])</f>
        <v>42.1</v>
      </c>
      <c r="K692" s="13">
        <f>_xlfn.MINIFS(bonification_version[date_debut],bonification_version[code],fiche_bonification[[#This Row],[code_bonification]])</f>
        <v>42370</v>
      </c>
      <c r="L692" s="12" t="str" cm="1">
        <f t="array" ref="L69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93" spans="1:12" x14ac:dyDescent="0.3">
      <c r="A693" s="12" t="s">
        <v>214</v>
      </c>
      <c r="B693" s="12" t="s">
        <v>582</v>
      </c>
      <c r="C693" s="13">
        <f t="shared" si="10"/>
        <v>42370</v>
      </c>
      <c r="D693" s="13" t="str">
        <f>IF(AND(fiche_bonification[[#This Row],[fiche_date_fin]]="",fiche_bonification[[#This Row],[bonification_date_fin]]=""),"",MIN(I693,L693))</f>
        <v/>
      </c>
      <c r="E693" s="13">
        <v>44561</v>
      </c>
      <c r="F693" s="13">
        <v>44804</v>
      </c>
      <c r="G693" s="12">
        <f>_xlfn.MAXIFS(fiche_version[index_version],fiche_version[code],fiche_bonification[[#This Row],[code_fiche]])</f>
        <v>45.4</v>
      </c>
      <c r="H693" s="13">
        <f>_xlfn.MINIFS(fiche_version[date_debut],fiche_version[code],fiche_bonification[[#This Row],[code_fiche]])</f>
        <v>42005</v>
      </c>
      <c r="I693" s="13" t="str" cm="1">
        <f t="array" ref="I693">INDEX(fiche_version[date_fin],MATCH(1,(fiche_version[index_version]=fiche_bonification[[#This Row],[fiche_version]]) * (fiche_version[code]=fiche_bonification[[#This Row],[code_fiche]]),0),1)</f>
        <v/>
      </c>
      <c r="J693" s="12">
        <f>_xlfn.MAXIFS(bonification_version[index_version],bonification_version[code],fiche_bonification[[#This Row],[code_bonification]])</f>
        <v>42.1</v>
      </c>
      <c r="K693" s="13">
        <f>_xlfn.MINIFS(bonification_version[date_debut],bonification_version[code],fiche_bonification[[#This Row],[code_bonification]])</f>
        <v>42370</v>
      </c>
      <c r="L693" s="12" t="str" cm="1">
        <f t="array" ref="L69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94" spans="1:12" x14ac:dyDescent="0.3">
      <c r="A694" s="12" t="s">
        <v>215</v>
      </c>
      <c r="B694" s="12" t="s">
        <v>582</v>
      </c>
      <c r="C694" s="13">
        <f t="shared" si="10"/>
        <v>42522</v>
      </c>
      <c r="D694" s="13" t="str">
        <f>IF(AND(fiche_bonification[[#This Row],[fiche_date_fin]]="",fiche_bonification[[#This Row],[bonification_date_fin]]=""),"",MIN(I694,L694))</f>
        <v/>
      </c>
      <c r="E694" s="13">
        <v>44561</v>
      </c>
      <c r="F694" s="13">
        <v>44804</v>
      </c>
      <c r="G694" s="12">
        <f>_xlfn.MAXIFS(fiche_version[index_version],fiche_version[code],fiche_bonification[[#This Row],[code_fiche]])</f>
        <v>22.1</v>
      </c>
      <c r="H694" s="13">
        <f>_xlfn.MINIFS(fiche_version[date_debut],fiche_version[code],fiche_bonification[[#This Row],[code_fiche]])</f>
        <v>42522</v>
      </c>
      <c r="I694" s="13" t="str" cm="1">
        <f t="array" ref="I694">INDEX(fiche_version[date_fin],MATCH(1,(fiche_version[index_version]=fiche_bonification[[#This Row],[fiche_version]]) * (fiche_version[code]=fiche_bonification[[#This Row],[code_fiche]]),0),1)</f>
        <v/>
      </c>
      <c r="J694" s="12">
        <f>_xlfn.MAXIFS(bonification_version[index_version],bonification_version[code],fiche_bonification[[#This Row],[code_bonification]])</f>
        <v>42.1</v>
      </c>
      <c r="K694" s="13">
        <f>_xlfn.MINIFS(bonification_version[date_debut],bonification_version[code],fiche_bonification[[#This Row],[code_bonification]])</f>
        <v>42370</v>
      </c>
      <c r="L694" s="12" t="str" cm="1">
        <f t="array" ref="L69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95" spans="1:12" x14ac:dyDescent="0.3">
      <c r="A695" s="12" t="s">
        <v>216</v>
      </c>
      <c r="B695" s="12" t="s">
        <v>582</v>
      </c>
      <c r="C695" s="13">
        <f t="shared" si="10"/>
        <v>42370</v>
      </c>
      <c r="D695" s="13" t="str">
        <f>IF(AND(fiche_bonification[[#This Row],[fiche_date_fin]]="",fiche_bonification[[#This Row],[bonification_date_fin]]=""),"",MIN(I695,L695))</f>
        <v/>
      </c>
      <c r="E695" s="13">
        <v>44561</v>
      </c>
      <c r="F695" s="13">
        <v>44804</v>
      </c>
      <c r="G695" s="12">
        <f>_xlfn.MAXIFS(fiche_version[index_version],fiche_version[code],fiche_bonification[[#This Row],[code_fiche]])</f>
        <v>26.1</v>
      </c>
      <c r="H695" s="13">
        <f>_xlfn.MINIFS(fiche_version[date_debut],fiche_version[code],fiche_bonification[[#This Row],[code_fiche]])</f>
        <v>42005</v>
      </c>
      <c r="I695" s="13" t="str" cm="1">
        <f t="array" ref="I695">INDEX(fiche_version[date_fin],MATCH(1,(fiche_version[index_version]=fiche_bonification[[#This Row],[fiche_version]]) * (fiche_version[code]=fiche_bonification[[#This Row],[code_fiche]]),0),1)</f>
        <v/>
      </c>
      <c r="J695" s="12">
        <f>_xlfn.MAXIFS(bonification_version[index_version],bonification_version[code],fiche_bonification[[#This Row],[code_bonification]])</f>
        <v>42.1</v>
      </c>
      <c r="K695" s="13">
        <f>_xlfn.MINIFS(bonification_version[date_debut],bonification_version[code],fiche_bonification[[#This Row],[code_bonification]])</f>
        <v>42370</v>
      </c>
      <c r="L695" s="12" t="str" cm="1">
        <f t="array" ref="L69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96" spans="1:12" x14ac:dyDescent="0.3">
      <c r="A696" s="12" t="s">
        <v>217</v>
      </c>
      <c r="B696" s="12" t="s">
        <v>582</v>
      </c>
      <c r="C696" s="13">
        <f t="shared" si="10"/>
        <v>42370</v>
      </c>
      <c r="D696" s="13" t="str">
        <f>IF(AND(fiche_bonification[[#This Row],[fiche_date_fin]]="",fiche_bonification[[#This Row],[bonification_date_fin]]=""),"",MIN(I696,L696))</f>
        <v/>
      </c>
      <c r="E696" s="13">
        <v>44561</v>
      </c>
      <c r="F696" s="13">
        <v>44804</v>
      </c>
      <c r="G696" s="12">
        <f>_xlfn.MAXIFS(fiche_version[index_version],fiche_version[code],fiche_bonification[[#This Row],[code_fiche]])</f>
        <v>35.299999999999997</v>
      </c>
      <c r="H696" s="13">
        <f>_xlfn.MINIFS(fiche_version[date_debut],fiche_version[code],fiche_bonification[[#This Row],[code_fiche]])</f>
        <v>42005</v>
      </c>
      <c r="I696" s="13" t="str" cm="1">
        <f t="array" ref="I696">INDEX(fiche_version[date_fin],MATCH(1,(fiche_version[index_version]=fiche_bonification[[#This Row],[fiche_version]]) * (fiche_version[code]=fiche_bonification[[#This Row],[code_fiche]]),0),1)</f>
        <v/>
      </c>
      <c r="J696" s="12">
        <f>_xlfn.MAXIFS(bonification_version[index_version],bonification_version[code],fiche_bonification[[#This Row],[code_bonification]])</f>
        <v>42.1</v>
      </c>
      <c r="K696" s="13">
        <f>_xlfn.MINIFS(bonification_version[date_debut],bonification_version[code],fiche_bonification[[#This Row],[code_bonification]])</f>
        <v>42370</v>
      </c>
      <c r="L696" s="12" t="str" cm="1">
        <f t="array" ref="L69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97" spans="1:12" x14ac:dyDescent="0.3">
      <c r="A697" s="12" t="s">
        <v>219</v>
      </c>
      <c r="B697" s="12" t="s">
        <v>582</v>
      </c>
      <c r="C697" s="13">
        <f t="shared" si="10"/>
        <v>42370</v>
      </c>
      <c r="D697" s="13" t="str">
        <f>IF(AND(fiche_bonification[[#This Row],[fiche_date_fin]]="",fiche_bonification[[#This Row],[bonification_date_fin]]=""),"",MIN(I697,L697))</f>
        <v/>
      </c>
      <c r="E697" s="13">
        <v>44561</v>
      </c>
      <c r="F697" s="13">
        <v>44804</v>
      </c>
      <c r="G697" s="12">
        <f>_xlfn.MAXIFS(fiche_version[index_version],fiche_version[code],fiche_bonification[[#This Row],[code_fiche]])</f>
        <v>28.2</v>
      </c>
      <c r="H697" s="13">
        <f>_xlfn.MINIFS(fiche_version[date_debut],fiche_version[code],fiche_bonification[[#This Row],[code_fiche]])</f>
        <v>42005</v>
      </c>
      <c r="I697" s="13" t="str" cm="1">
        <f t="array" ref="I697">INDEX(fiche_version[date_fin],MATCH(1,(fiche_version[index_version]=fiche_bonification[[#This Row],[fiche_version]]) * (fiche_version[code]=fiche_bonification[[#This Row],[code_fiche]]),0),1)</f>
        <v/>
      </c>
      <c r="J697" s="12">
        <f>_xlfn.MAXIFS(bonification_version[index_version],bonification_version[code],fiche_bonification[[#This Row],[code_bonification]])</f>
        <v>42.1</v>
      </c>
      <c r="K697" s="13">
        <f>_xlfn.MINIFS(bonification_version[date_debut],bonification_version[code],fiche_bonification[[#This Row],[code_bonification]])</f>
        <v>42370</v>
      </c>
      <c r="L697" s="12" t="str" cm="1">
        <f t="array" ref="L69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98" spans="1:12" x14ac:dyDescent="0.3">
      <c r="A698" s="12" t="s">
        <v>221</v>
      </c>
      <c r="B698" s="12" t="s">
        <v>582</v>
      </c>
      <c r="C698" s="13">
        <f t="shared" si="10"/>
        <v>42370</v>
      </c>
      <c r="D698" s="13" t="str">
        <f>IF(AND(fiche_bonification[[#This Row],[fiche_date_fin]]="",fiche_bonification[[#This Row],[bonification_date_fin]]=""),"",MIN(I698,L698))</f>
        <v/>
      </c>
      <c r="E698" s="13">
        <v>44561</v>
      </c>
      <c r="F698" s="13">
        <v>44804</v>
      </c>
      <c r="G698" s="12">
        <f>_xlfn.MAXIFS(fiche_version[index_version],fiche_version[code],fiche_bonification[[#This Row],[code_fiche]])</f>
        <v>28.2</v>
      </c>
      <c r="H698" s="13">
        <f>_xlfn.MINIFS(fiche_version[date_debut],fiche_version[code],fiche_bonification[[#This Row],[code_fiche]])</f>
        <v>42005</v>
      </c>
      <c r="I698" s="13" t="str" cm="1">
        <f t="array" ref="I698">INDEX(fiche_version[date_fin],MATCH(1,(fiche_version[index_version]=fiche_bonification[[#This Row],[fiche_version]]) * (fiche_version[code]=fiche_bonification[[#This Row],[code_fiche]]),0),1)</f>
        <v/>
      </c>
      <c r="J698" s="12">
        <f>_xlfn.MAXIFS(bonification_version[index_version],bonification_version[code],fiche_bonification[[#This Row],[code_bonification]])</f>
        <v>42.1</v>
      </c>
      <c r="K698" s="13">
        <f>_xlfn.MINIFS(bonification_version[date_debut],bonification_version[code],fiche_bonification[[#This Row],[code_bonification]])</f>
        <v>42370</v>
      </c>
      <c r="L698" s="12" t="str" cm="1">
        <f t="array" ref="L69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699" spans="1:12" x14ac:dyDescent="0.3">
      <c r="A699" s="12" t="s">
        <v>223</v>
      </c>
      <c r="B699" s="12" t="s">
        <v>582</v>
      </c>
      <c r="C699" s="13">
        <f t="shared" si="10"/>
        <v>42373</v>
      </c>
      <c r="D699" s="13">
        <f>IF(AND(fiche_bonification[[#This Row],[fiche_date_fin]]="",fiche_bonification[[#This Row],[bonification_date_fin]]=""),"",MIN(I699,L699))</f>
        <v>46934</v>
      </c>
      <c r="E699" s="13">
        <v>44561</v>
      </c>
      <c r="F699" s="13">
        <v>44804</v>
      </c>
      <c r="G699" s="12">
        <f>_xlfn.MAXIFS(fiche_version[index_version],fiche_version[code],fiche_bonification[[#This Row],[code_fiche]])</f>
        <v>54.3</v>
      </c>
      <c r="H699" s="13">
        <f>_xlfn.MINIFS(fiche_version[date_debut],fiche_version[code],fiche_bonification[[#This Row],[code_fiche]])</f>
        <v>42373</v>
      </c>
      <c r="I699" s="13" cm="1">
        <f t="array" ref="I699">INDEX(fiche_version[date_fin],MATCH(1,(fiche_version[index_version]=fiche_bonification[[#This Row],[fiche_version]]) * (fiche_version[code]=fiche_bonification[[#This Row],[code_fiche]]),0),1)</f>
        <v>46934</v>
      </c>
      <c r="J699" s="12">
        <f>_xlfn.MAXIFS(bonification_version[index_version],bonification_version[code],fiche_bonification[[#This Row],[code_bonification]])</f>
        <v>42.1</v>
      </c>
      <c r="K699" s="13">
        <f>_xlfn.MINIFS(bonification_version[date_debut],bonification_version[code],fiche_bonification[[#This Row],[code_bonification]])</f>
        <v>42370</v>
      </c>
      <c r="L699" s="12" t="str" cm="1">
        <f t="array" ref="L69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00" spans="1:12" x14ac:dyDescent="0.3">
      <c r="A700" s="12" t="s">
        <v>225</v>
      </c>
      <c r="B700" s="12" t="s">
        <v>582</v>
      </c>
      <c r="C700" s="13">
        <f t="shared" si="10"/>
        <v>42370</v>
      </c>
      <c r="D700" s="13" t="str">
        <f>IF(AND(fiche_bonification[[#This Row],[fiche_date_fin]]="",fiche_bonification[[#This Row],[bonification_date_fin]]=""),"",MIN(I700,L700))</f>
        <v/>
      </c>
      <c r="E700" s="13">
        <v>44561</v>
      </c>
      <c r="F700" s="13">
        <v>44804</v>
      </c>
      <c r="G700" s="12">
        <f>_xlfn.MAXIFS(fiche_version[index_version],fiche_version[code],fiche_bonification[[#This Row],[code_fiche]])</f>
        <v>16.100000000000001</v>
      </c>
      <c r="H700" s="13">
        <f>_xlfn.MINIFS(fiche_version[date_debut],fiche_version[code],fiche_bonification[[#This Row],[code_fiche]])</f>
        <v>42005</v>
      </c>
      <c r="I700" s="13" t="str" cm="1">
        <f t="array" ref="I700">INDEX(fiche_version[date_fin],MATCH(1,(fiche_version[index_version]=fiche_bonification[[#This Row],[fiche_version]]) * (fiche_version[code]=fiche_bonification[[#This Row],[code_fiche]]),0),1)</f>
        <v/>
      </c>
      <c r="J700" s="12">
        <f>_xlfn.MAXIFS(bonification_version[index_version],bonification_version[code],fiche_bonification[[#This Row],[code_bonification]])</f>
        <v>42.1</v>
      </c>
      <c r="K700" s="13">
        <f>_xlfn.MINIFS(bonification_version[date_debut],bonification_version[code],fiche_bonification[[#This Row],[code_bonification]])</f>
        <v>42370</v>
      </c>
      <c r="L700" s="12" t="str" cm="1">
        <f t="array" ref="L70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01" spans="1:12" x14ac:dyDescent="0.3">
      <c r="A701" s="12" t="s">
        <v>226</v>
      </c>
      <c r="B701" s="12" t="s">
        <v>582</v>
      </c>
      <c r="C701" s="13">
        <f t="shared" si="10"/>
        <v>42370</v>
      </c>
      <c r="D701" s="13" t="str">
        <f>IF(AND(fiche_bonification[[#This Row],[fiche_date_fin]]="",fiche_bonification[[#This Row],[bonification_date_fin]]=""),"",MIN(I701,L701))</f>
        <v/>
      </c>
      <c r="E701" s="13">
        <v>44561</v>
      </c>
      <c r="F701" s="13">
        <v>44804</v>
      </c>
      <c r="G701" s="12">
        <f>_xlfn.MAXIFS(fiche_version[index_version],fiche_version[code],fiche_bonification[[#This Row],[code_fiche]])</f>
        <v>23.1</v>
      </c>
      <c r="H701" s="13">
        <f>_xlfn.MINIFS(fiche_version[date_debut],fiche_version[code],fiche_bonification[[#This Row],[code_fiche]])</f>
        <v>42005</v>
      </c>
      <c r="I701" s="13" t="str" cm="1">
        <f t="array" ref="I701">INDEX(fiche_version[date_fin],MATCH(1,(fiche_version[index_version]=fiche_bonification[[#This Row],[fiche_version]]) * (fiche_version[code]=fiche_bonification[[#This Row],[code_fiche]]),0),1)</f>
        <v/>
      </c>
      <c r="J701" s="12">
        <f>_xlfn.MAXIFS(bonification_version[index_version],bonification_version[code],fiche_bonification[[#This Row],[code_bonification]])</f>
        <v>42.1</v>
      </c>
      <c r="K701" s="13">
        <f>_xlfn.MINIFS(bonification_version[date_debut],bonification_version[code],fiche_bonification[[#This Row],[code_bonification]])</f>
        <v>42370</v>
      </c>
      <c r="L701" s="12" t="str" cm="1">
        <f t="array" ref="L70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02" spans="1:12" x14ac:dyDescent="0.3">
      <c r="A702" s="12" t="s">
        <v>227</v>
      </c>
      <c r="B702" s="12" t="s">
        <v>582</v>
      </c>
      <c r="C702" s="13">
        <f t="shared" si="10"/>
        <v>43191</v>
      </c>
      <c r="D702" s="13">
        <f>IF(AND(fiche_bonification[[#This Row],[fiche_date_fin]]="",fiche_bonification[[#This Row],[bonification_date_fin]]=""),"",MIN(I702,L702))</f>
        <v>46843</v>
      </c>
      <c r="E702" s="13">
        <v>44561</v>
      </c>
      <c r="F702" s="13">
        <v>44804</v>
      </c>
      <c r="G702" s="12">
        <f>_xlfn.MAXIFS(fiche_version[index_version],fiche_version[code],fiche_bonification[[#This Row],[code_fiche]])</f>
        <v>54.4</v>
      </c>
      <c r="H702" s="13">
        <f>_xlfn.MINIFS(fiche_version[date_debut],fiche_version[code],fiche_bonification[[#This Row],[code_fiche]])</f>
        <v>43191</v>
      </c>
      <c r="I702" s="13" cm="1">
        <f t="array" ref="I702">INDEX(fiche_version[date_fin],MATCH(1,(fiche_version[index_version]=fiche_bonification[[#This Row],[fiche_version]]) * (fiche_version[code]=fiche_bonification[[#This Row],[code_fiche]]),0),1)</f>
        <v>46843</v>
      </c>
      <c r="J702" s="12">
        <f>_xlfn.MAXIFS(bonification_version[index_version],bonification_version[code],fiche_bonification[[#This Row],[code_bonification]])</f>
        <v>42.1</v>
      </c>
      <c r="K702" s="13">
        <f>_xlfn.MINIFS(bonification_version[date_debut],bonification_version[code],fiche_bonification[[#This Row],[code_bonification]])</f>
        <v>42370</v>
      </c>
      <c r="L702" s="12" t="str" cm="1">
        <f t="array" ref="L70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03" spans="1:12" x14ac:dyDescent="0.3">
      <c r="A703" s="12" t="s">
        <v>228</v>
      </c>
      <c r="B703" s="12" t="s">
        <v>582</v>
      </c>
      <c r="C703" s="13">
        <f t="shared" si="10"/>
        <v>43453</v>
      </c>
      <c r="D703" s="13" t="str">
        <f>IF(AND(fiche_bonification[[#This Row],[fiche_date_fin]]="",fiche_bonification[[#This Row],[bonification_date_fin]]=""),"",MIN(I703,L703))</f>
        <v/>
      </c>
      <c r="E703" s="13">
        <v>44561</v>
      </c>
      <c r="F703" s="13">
        <v>44804</v>
      </c>
      <c r="G703" s="12">
        <f>_xlfn.MAXIFS(fiche_version[index_version],fiche_version[code],fiche_bonification[[#This Row],[code_fiche]])</f>
        <v>28.1</v>
      </c>
      <c r="H703" s="13">
        <f>_xlfn.MINIFS(fiche_version[date_debut],fiche_version[code],fiche_bonification[[#This Row],[code_fiche]])</f>
        <v>43453</v>
      </c>
      <c r="I703" s="13" t="str" cm="1">
        <f t="array" ref="I703">INDEX(fiche_version[date_fin],MATCH(1,(fiche_version[index_version]=fiche_bonification[[#This Row],[fiche_version]]) * (fiche_version[code]=fiche_bonification[[#This Row],[code_fiche]]),0),1)</f>
        <v/>
      </c>
      <c r="J703" s="12">
        <f>_xlfn.MAXIFS(bonification_version[index_version],bonification_version[code],fiche_bonification[[#This Row],[code_bonification]])</f>
        <v>42.1</v>
      </c>
      <c r="K703" s="13">
        <f>_xlfn.MINIFS(bonification_version[date_debut],bonification_version[code],fiche_bonification[[#This Row],[code_bonification]])</f>
        <v>42370</v>
      </c>
      <c r="L703" s="12" t="str" cm="1">
        <f t="array" ref="L70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04" spans="1:12" x14ac:dyDescent="0.3">
      <c r="A704" s="12" t="s">
        <v>229</v>
      </c>
      <c r="B704" s="12" t="s">
        <v>582</v>
      </c>
      <c r="C704" s="13">
        <f t="shared" si="10"/>
        <v>43453</v>
      </c>
      <c r="D704" s="13" t="str">
        <f>IF(AND(fiche_bonification[[#This Row],[fiche_date_fin]]="",fiche_bonification[[#This Row],[bonification_date_fin]]=""),"",MIN(I704,L704))</f>
        <v/>
      </c>
      <c r="E704" s="13">
        <v>44561</v>
      </c>
      <c r="F704" s="13">
        <v>44804</v>
      </c>
      <c r="G704" s="12">
        <f>_xlfn.MAXIFS(fiche_version[index_version],fiche_version[code],fiche_bonification[[#This Row],[code_fiche]])</f>
        <v>28.1</v>
      </c>
      <c r="H704" s="13">
        <f>_xlfn.MINIFS(fiche_version[date_debut],fiche_version[code],fiche_bonification[[#This Row],[code_fiche]])</f>
        <v>43453</v>
      </c>
      <c r="I704" s="13" t="str" cm="1">
        <f t="array" ref="I704">INDEX(fiche_version[date_fin],MATCH(1,(fiche_version[index_version]=fiche_bonification[[#This Row],[fiche_version]]) * (fiche_version[code]=fiche_bonification[[#This Row],[code_fiche]]),0),1)</f>
        <v/>
      </c>
      <c r="J704" s="12">
        <f>_xlfn.MAXIFS(bonification_version[index_version],bonification_version[code],fiche_bonification[[#This Row],[code_bonification]])</f>
        <v>42.1</v>
      </c>
      <c r="K704" s="13">
        <f>_xlfn.MINIFS(bonification_version[date_debut],bonification_version[code],fiche_bonification[[#This Row],[code_bonification]])</f>
        <v>42370</v>
      </c>
      <c r="L704" s="12" t="str" cm="1">
        <f t="array" ref="L70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05" spans="1:12" x14ac:dyDescent="0.3">
      <c r="A705" s="12" t="s">
        <v>230</v>
      </c>
      <c r="B705" s="12" t="s">
        <v>582</v>
      </c>
      <c r="C705" s="13">
        <f t="shared" si="10"/>
        <v>43453</v>
      </c>
      <c r="D705" s="13" t="str">
        <f>IF(AND(fiche_bonification[[#This Row],[fiche_date_fin]]="",fiche_bonification[[#This Row],[bonification_date_fin]]=""),"",MIN(I705,L705))</f>
        <v/>
      </c>
      <c r="E705" s="13">
        <v>44561</v>
      </c>
      <c r="F705" s="13">
        <v>44804</v>
      </c>
      <c r="G705" s="12">
        <f>_xlfn.MAXIFS(fiche_version[index_version],fiche_version[code],fiche_bonification[[#This Row],[code_fiche]])</f>
        <v>54.2</v>
      </c>
      <c r="H705" s="13">
        <f>_xlfn.MINIFS(fiche_version[date_debut],fiche_version[code],fiche_bonification[[#This Row],[code_fiche]])</f>
        <v>43453</v>
      </c>
      <c r="I705" s="13" t="str" cm="1">
        <f t="array" ref="I705">INDEX(fiche_version[date_fin],MATCH(1,(fiche_version[index_version]=fiche_bonification[[#This Row],[fiche_version]]) * (fiche_version[code]=fiche_bonification[[#This Row],[code_fiche]]),0),1)</f>
        <v/>
      </c>
      <c r="J705" s="12">
        <f>_xlfn.MAXIFS(bonification_version[index_version],bonification_version[code],fiche_bonification[[#This Row],[code_bonification]])</f>
        <v>42.1</v>
      </c>
      <c r="K705" s="13">
        <f>_xlfn.MINIFS(bonification_version[date_debut],bonification_version[code],fiche_bonification[[#This Row],[code_bonification]])</f>
        <v>42370</v>
      </c>
      <c r="L705" s="12" t="str" cm="1">
        <f t="array" ref="L70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06" spans="1:12" x14ac:dyDescent="0.3">
      <c r="A706" s="12" t="s">
        <v>231</v>
      </c>
      <c r="B706" s="12" t="s">
        <v>582</v>
      </c>
      <c r="C706" s="13">
        <f t="shared" si="10"/>
        <v>43709</v>
      </c>
      <c r="D706" s="13" t="str">
        <f>IF(AND(fiche_bonification[[#This Row],[fiche_date_fin]]="",fiche_bonification[[#This Row],[bonification_date_fin]]=""),"",MIN(I706,L706))</f>
        <v/>
      </c>
      <c r="E706" s="13">
        <v>44561</v>
      </c>
      <c r="F706" s="13">
        <v>44804</v>
      </c>
      <c r="G706" s="12">
        <f>_xlfn.MAXIFS(fiche_version[index_version],fiche_version[code],fiche_bonification[[#This Row],[code_fiche]])</f>
        <v>31.1</v>
      </c>
      <c r="H706" s="13">
        <f>_xlfn.MINIFS(fiche_version[date_debut],fiche_version[code],fiche_bonification[[#This Row],[code_fiche]])</f>
        <v>43709</v>
      </c>
      <c r="I706" s="13" t="str" cm="1">
        <f t="array" ref="I706">INDEX(fiche_version[date_fin],MATCH(1,(fiche_version[index_version]=fiche_bonification[[#This Row],[fiche_version]]) * (fiche_version[code]=fiche_bonification[[#This Row],[code_fiche]]),0),1)</f>
        <v/>
      </c>
      <c r="J706" s="12">
        <f>_xlfn.MAXIFS(bonification_version[index_version],bonification_version[code],fiche_bonification[[#This Row],[code_bonification]])</f>
        <v>42.1</v>
      </c>
      <c r="K706" s="13">
        <f>_xlfn.MINIFS(bonification_version[date_debut],bonification_version[code],fiche_bonification[[#This Row],[code_bonification]])</f>
        <v>42370</v>
      </c>
      <c r="L706" s="12" t="str" cm="1">
        <f t="array" ref="L70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07" spans="1:12" x14ac:dyDescent="0.3">
      <c r="A707" s="12" t="s">
        <v>232</v>
      </c>
      <c r="B707" s="12" t="s">
        <v>582</v>
      </c>
      <c r="C707" s="13">
        <f t="shared" ref="C707:C770" si="11">MAX(H707,K707)</f>
        <v>43971</v>
      </c>
      <c r="D707" s="13" t="str">
        <f>IF(AND(fiche_bonification[[#This Row],[fiche_date_fin]]="",fiche_bonification[[#This Row],[bonification_date_fin]]=""),"",MIN(I707,L707))</f>
        <v/>
      </c>
      <c r="E707" s="13">
        <v>44561</v>
      </c>
      <c r="F707" s="13">
        <v>44804</v>
      </c>
      <c r="G707" s="12">
        <f>_xlfn.MAXIFS(fiche_version[index_version],fiche_version[code],fiche_bonification[[#This Row],[code_fiche]])</f>
        <v>50.2</v>
      </c>
      <c r="H707" s="13">
        <f>_xlfn.MINIFS(fiche_version[date_debut],fiche_version[code],fiche_bonification[[#This Row],[code_fiche]])</f>
        <v>43971</v>
      </c>
      <c r="I707" s="13" t="str" cm="1">
        <f t="array" ref="I707">INDEX(fiche_version[date_fin],MATCH(1,(fiche_version[index_version]=fiche_bonification[[#This Row],[fiche_version]]) * (fiche_version[code]=fiche_bonification[[#This Row],[code_fiche]]),0),1)</f>
        <v/>
      </c>
      <c r="J707" s="12">
        <f>_xlfn.MAXIFS(bonification_version[index_version],bonification_version[code],fiche_bonification[[#This Row],[code_bonification]])</f>
        <v>42.1</v>
      </c>
      <c r="K707" s="13">
        <f>_xlfn.MINIFS(bonification_version[date_debut],bonification_version[code],fiche_bonification[[#This Row],[code_bonification]])</f>
        <v>42370</v>
      </c>
      <c r="L707" s="12" t="str" cm="1">
        <f t="array" ref="L70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08" spans="1:12" x14ac:dyDescent="0.3">
      <c r="A708" s="12" t="s">
        <v>233</v>
      </c>
      <c r="B708" s="12" t="s">
        <v>582</v>
      </c>
      <c r="C708" s="13">
        <f t="shared" si="11"/>
        <v>44559</v>
      </c>
      <c r="D708" s="13" t="str">
        <f>IF(AND(fiche_bonification[[#This Row],[fiche_date_fin]]="",fiche_bonification[[#This Row],[bonification_date_fin]]=""),"",MIN(I708,L708))</f>
        <v/>
      </c>
      <c r="E708" s="13">
        <v>44561</v>
      </c>
      <c r="F708" s="13">
        <v>44804</v>
      </c>
      <c r="G708" s="12">
        <f>_xlfn.MAXIFS(fiche_version[index_version],fiche_version[code],fiche_bonification[[#This Row],[code_fiche]])</f>
        <v>42.2</v>
      </c>
      <c r="H708" s="13">
        <f>_xlfn.MINIFS(fiche_version[date_debut],fiche_version[code],fiche_bonification[[#This Row],[code_fiche]])</f>
        <v>44559</v>
      </c>
      <c r="I708" s="13" t="str" cm="1">
        <f t="array" ref="I708">INDEX(fiche_version[date_fin],MATCH(1,(fiche_version[index_version]=fiche_bonification[[#This Row],[fiche_version]]) * (fiche_version[code]=fiche_bonification[[#This Row],[code_fiche]]),0),1)</f>
        <v/>
      </c>
      <c r="J708" s="12">
        <f>_xlfn.MAXIFS(bonification_version[index_version],bonification_version[code],fiche_bonification[[#This Row],[code_bonification]])</f>
        <v>42.1</v>
      </c>
      <c r="K708" s="13">
        <f>_xlfn.MINIFS(bonification_version[date_debut],bonification_version[code],fiche_bonification[[#This Row],[code_bonification]])</f>
        <v>42370</v>
      </c>
      <c r="L708" s="12" t="str" cm="1">
        <f t="array" ref="L70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09" spans="1:12" x14ac:dyDescent="0.3">
      <c r="A709" s="12" t="s">
        <v>234</v>
      </c>
      <c r="B709" s="12" t="s">
        <v>582</v>
      </c>
      <c r="C709" s="13">
        <f t="shared" si="11"/>
        <v>44559</v>
      </c>
      <c r="D709" s="13" t="str">
        <f>IF(AND(fiche_bonification[[#This Row],[fiche_date_fin]]="",fiche_bonification[[#This Row],[bonification_date_fin]]=""),"",MIN(I709,L709))</f>
        <v/>
      </c>
      <c r="E709" s="13">
        <v>44561</v>
      </c>
      <c r="F709" s="13">
        <v>44804</v>
      </c>
      <c r="G709" s="12">
        <f>_xlfn.MAXIFS(fiche_version[index_version],fiche_version[code],fiche_bonification[[#This Row],[code_fiche]])</f>
        <v>40.1</v>
      </c>
      <c r="H709" s="13">
        <f>_xlfn.MINIFS(fiche_version[date_debut],fiche_version[code],fiche_bonification[[#This Row],[code_fiche]])</f>
        <v>44559</v>
      </c>
      <c r="I709" s="13" t="str" cm="1">
        <f t="array" ref="I709">INDEX(fiche_version[date_fin],MATCH(1,(fiche_version[index_version]=fiche_bonification[[#This Row],[fiche_version]]) * (fiche_version[code]=fiche_bonification[[#This Row],[code_fiche]]),0),1)</f>
        <v/>
      </c>
      <c r="J709" s="12">
        <f>_xlfn.MAXIFS(bonification_version[index_version],bonification_version[code],fiche_bonification[[#This Row],[code_bonification]])</f>
        <v>42.1</v>
      </c>
      <c r="K709" s="13">
        <f>_xlfn.MINIFS(bonification_version[date_debut],bonification_version[code],fiche_bonification[[#This Row],[code_bonification]])</f>
        <v>42370</v>
      </c>
      <c r="L709" s="12" t="str" cm="1">
        <f t="array" ref="L70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10" spans="1:12" x14ac:dyDescent="0.3">
      <c r="A710" s="12" t="s">
        <v>680</v>
      </c>
      <c r="B710" s="12" t="s">
        <v>582</v>
      </c>
      <c r="C710" s="13">
        <f t="shared" si="11"/>
        <v>45199</v>
      </c>
      <c r="D710" s="13">
        <f>IF(AND(fiche_bonification[[#This Row],[fiche_date_fin]]="",fiche_bonification[[#This Row],[bonification_date_fin]]=""),"",MIN(I710,L710))</f>
        <v>46934</v>
      </c>
      <c r="E710" s="13">
        <v>44561</v>
      </c>
      <c r="F710" s="13">
        <v>44804</v>
      </c>
      <c r="G710" s="12">
        <f>_xlfn.MAXIFS(fiche_version[index_version],fiche_version[code],fiche_bonification[[#This Row],[code_fiche]])</f>
        <v>54.1</v>
      </c>
      <c r="H710" s="13">
        <f>_xlfn.MINIFS(fiche_version[date_debut],fiche_version[code],fiche_bonification[[#This Row],[code_fiche]])</f>
        <v>45199</v>
      </c>
      <c r="I710" s="13" cm="1">
        <f t="array" ref="I710">INDEX(fiche_version[date_fin],MATCH(1,(fiche_version[index_version]=fiche_bonification[[#This Row],[fiche_version]]) * (fiche_version[code]=fiche_bonification[[#This Row],[code_fiche]]),0),1)</f>
        <v>46934</v>
      </c>
      <c r="J710" s="12">
        <f>_xlfn.MAXIFS(bonification_version[index_version],bonification_version[code],fiche_bonification[[#This Row],[code_bonification]])</f>
        <v>42.1</v>
      </c>
      <c r="K710" s="13">
        <f>_xlfn.MINIFS(bonification_version[date_debut],bonification_version[code],fiche_bonification[[#This Row],[code_bonification]])</f>
        <v>42370</v>
      </c>
      <c r="L710" s="12" t="str" cm="1">
        <f t="array" ref="L71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11" spans="1:12" x14ac:dyDescent="0.3">
      <c r="A711" s="12" t="s">
        <v>236</v>
      </c>
      <c r="B711" s="12" t="s">
        <v>582</v>
      </c>
      <c r="C711" s="13">
        <f t="shared" si="11"/>
        <v>42370</v>
      </c>
      <c r="D711" s="13" t="str">
        <f>IF(AND(fiche_bonification[[#This Row],[fiche_date_fin]]="",fiche_bonification[[#This Row],[bonification_date_fin]]=""),"",MIN(I711,L711))</f>
        <v/>
      </c>
      <c r="E711" s="13">
        <v>44561</v>
      </c>
      <c r="F711" s="13">
        <v>44804</v>
      </c>
      <c r="G711" s="12">
        <f>_xlfn.MAXIFS(fiche_version[index_version],fiche_version[code],fiche_bonification[[#This Row],[code_fiche]])</f>
        <v>20.2</v>
      </c>
      <c r="H711" s="13">
        <f>_xlfn.MINIFS(fiche_version[date_debut],fiche_version[code],fiche_bonification[[#This Row],[code_fiche]])</f>
        <v>42005</v>
      </c>
      <c r="I711" s="13" t="str" cm="1">
        <f t="array" ref="I711">INDEX(fiche_version[date_fin],MATCH(1,(fiche_version[index_version]=fiche_bonification[[#This Row],[fiche_version]]) * (fiche_version[code]=fiche_bonification[[#This Row],[code_fiche]]),0),1)</f>
        <v/>
      </c>
      <c r="J711" s="12">
        <f>_xlfn.MAXIFS(bonification_version[index_version],bonification_version[code],fiche_bonification[[#This Row],[code_bonification]])</f>
        <v>42.1</v>
      </c>
      <c r="K711" s="13">
        <f>_xlfn.MINIFS(bonification_version[date_debut],bonification_version[code],fiche_bonification[[#This Row],[code_bonification]])</f>
        <v>42370</v>
      </c>
      <c r="L711" s="12" t="str" cm="1">
        <f t="array" ref="L71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12" spans="1:12" x14ac:dyDescent="0.3">
      <c r="A712" s="12" t="s">
        <v>237</v>
      </c>
      <c r="B712" s="12" t="s">
        <v>582</v>
      </c>
      <c r="C712" s="13">
        <f t="shared" si="11"/>
        <v>42370</v>
      </c>
      <c r="D712" s="13" t="str">
        <f>IF(AND(fiche_bonification[[#This Row],[fiche_date_fin]]="",fiche_bonification[[#This Row],[bonification_date_fin]]=""),"",MIN(I712,L712))</f>
        <v/>
      </c>
      <c r="E712" s="13">
        <v>44561</v>
      </c>
      <c r="F712" s="13">
        <v>44804</v>
      </c>
      <c r="G712" s="12">
        <f>_xlfn.MAXIFS(fiche_version[index_version],fiche_version[code],fiche_bonification[[#This Row],[code_fiche]])</f>
        <v>17.2</v>
      </c>
      <c r="H712" s="13">
        <f>_xlfn.MINIFS(fiche_version[date_debut],fiche_version[code],fiche_bonification[[#This Row],[code_fiche]])</f>
        <v>42005</v>
      </c>
      <c r="I712" s="13" t="str" cm="1">
        <f t="array" ref="I712">INDEX(fiche_version[date_fin],MATCH(1,(fiche_version[index_version]=fiche_bonification[[#This Row],[fiche_version]]) * (fiche_version[code]=fiche_bonification[[#This Row],[code_fiche]]),0),1)</f>
        <v/>
      </c>
      <c r="J712" s="12">
        <f>_xlfn.MAXIFS(bonification_version[index_version],bonification_version[code],fiche_bonification[[#This Row],[code_bonification]])</f>
        <v>42.1</v>
      </c>
      <c r="K712" s="13">
        <f>_xlfn.MINIFS(bonification_version[date_debut],bonification_version[code],fiche_bonification[[#This Row],[code_bonification]])</f>
        <v>42370</v>
      </c>
      <c r="L712" s="12" t="str" cm="1">
        <f t="array" ref="L71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13" spans="1:12" x14ac:dyDescent="0.3">
      <c r="A713" s="12" t="s">
        <v>238</v>
      </c>
      <c r="B713" s="12" t="s">
        <v>582</v>
      </c>
      <c r="C713" s="13">
        <f t="shared" si="11"/>
        <v>42370</v>
      </c>
      <c r="D713" s="13" t="str">
        <f>IF(AND(fiche_bonification[[#This Row],[fiche_date_fin]]="",fiche_bonification[[#This Row],[bonification_date_fin]]=""),"",MIN(I713,L713))</f>
        <v/>
      </c>
      <c r="E713" s="13">
        <v>44561</v>
      </c>
      <c r="F713" s="13">
        <v>44804</v>
      </c>
      <c r="G713" s="12">
        <f>_xlfn.MAXIFS(fiche_version[index_version],fiche_version[code],fiche_bonification[[#This Row],[code_fiche]])</f>
        <v>26.1</v>
      </c>
      <c r="H713" s="13">
        <f>_xlfn.MINIFS(fiche_version[date_debut],fiche_version[code],fiche_bonification[[#This Row],[code_fiche]])</f>
        <v>42005</v>
      </c>
      <c r="I713" s="13" t="str" cm="1">
        <f t="array" ref="I713">INDEX(fiche_version[date_fin],MATCH(1,(fiche_version[index_version]=fiche_bonification[[#This Row],[fiche_version]]) * (fiche_version[code]=fiche_bonification[[#This Row],[code_fiche]]),0),1)</f>
        <v/>
      </c>
      <c r="J713" s="12">
        <f>_xlfn.MAXIFS(bonification_version[index_version],bonification_version[code],fiche_bonification[[#This Row],[code_bonification]])</f>
        <v>42.1</v>
      </c>
      <c r="K713" s="13">
        <f>_xlfn.MINIFS(bonification_version[date_debut],bonification_version[code],fiche_bonification[[#This Row],[code_bonification]])</f>
        <v>42370</v>
      </c>
      <c r="L713" s="12" t="str" cm="1">
        <f t="array" ref="L71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14" spans="1:12" x14ac:dyDescent="0.3">
      <c r="A714" s="12" t="s">
        <v>239</v>
      </c>
      <c r="B714" s="12" t="s">
        <v>582</v>
      </c>
      <c r="C714" s="13">
        <f t="shared" si="11"/>
        <v>42370</v>
      </c>
      <c r="D714" s="13" t="str">
        <f>IF(AND(fiche_bonification[[#This Row],[fiche_date_fin]]="",fiche_bonification[[#This Row],[bonification_date_fin]]=""),"",MIN(I714,L714))</f>
        <v/>
      </c>
      <c r="E714" s="13">
        <v>44561</v>
      </c>
      <c r="F714" s="13">
        <v>44804</v>
      </c>
      <c r="G714" s="12">
        <f>_xlfn.MAXIFS(fiche_version[index_version],fiche_version[code],fiche_bonification[[#This Row],[code_fiche]])</f>
        <v>15.1</v>
      </c>
      <c r="H714" s="13">
        <f>_xlfn.MINIFS(fiche_version[date_debut],fiche_version[code],fiche_bonification[[#This Row],[code_fiche]])</f>
        <v>42005</v>
      </c>
      <c r="I714" s="13" t="str" cm="1">
        <f t="array" ref="I714">INDEX(fiche_version[date_fin],MATCH(1,(fiche_version[index_version]=fiche_bonification[[#This Row],[fiche_version]]) * (fiche_version[code]=fiche_bonification[[#This Row],[code_fiche]]),0),1)</f>
        <v/>
      </c>
      <c r="J714" s="12">
        <f>_xlfn.MAXIFS(bonification_version[index_version],bonification_version[code],fiche_bonification[[#This Row],[code_bonification]])</f>
        <v>42.1</v>
      </c>
      <c r="K714" s="13">
        <f>_xlfn.MINIFS(bonification_version[date_debut],bonification_version[code],fiche_bonification[[#This Row],[code_bonification]])</f>
        <v>42370</v>
      </c>
      <c r="L714" s="12" t="str" cm="1">
        <f t="array" ref="L71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15" spans="1:12" x14ac:dyDescent="0.3">
      <c r="A715" s="12" t="s">
        <v>240</v>
      </c>
      <c r="B715" s="12" t="s">
        <v>582</v>
      </c>
      <c r="C715" s="13">
        <f t="shared" si="11"/>
        <v>42370</v>
      </c>
      <c r="D715" s="13">
        <f>IF(AND(fiche_bonification[[#This Row],[fiche_date_fin]]="",fiche_bonification[[#This Row],[bonification_date_fin]]=""),"",MIN(I715,L715))</f>
        <v>43555</v>
      </c>
      <c r="E715" s="13">
        <v>44561</v>
      </c>
      <c r="F715" s="13">
        <v>44804</v>
      </c>
      <c r="G715" s="12">
        <f>_xlfn.MAXIFS(fiche_version[index_version],fiche_version[code],fiche_bonification[[#This Row],[code_fiche]])</f>
        <v>19.2</v>
      </c>
      <c r="H715" s="13">
        <f>_xlfn.MINIFS(fiche_version[date_debut],fiche_version[code],fiche_bonification[[#This Row],[code_fiche]])</f>
        <v>42005</v>
      </c>
      <c r="I715" s="13" cm="1">
        <f t="array" ref="I715">INDEX(fiche_version[date_fin],MATCH(1,(fiche_version[index_version]=fiche_bonification[[#This Row],[fiche_version]]) * (fiche_version[code]=fiche_bonification[[#This Row],[code_fiche]]),0),1)</f>
        <v>43555</v>
      </c>
      <c r="J715" s="12">
        <f>_xlfn.MAXIFS(bonification_version[index_version],bonification_version[code],fiche_bonification[[#This Row],[code_bonification]])</f>
        <v>42.1</v>
      </c>
      <c r="K715" s="13">
        <f>_xlfn.MINIFS(bonification_version[date_debut],bonification_version[code],fiche_bonification[[#This Row],[code_bonification]])</f>
        <v>42370</v>
      </c>
      <c r="L715" s="12" t="str" cm="1">
        <f t="array" ref="L71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16" spans="1:12" x14ac:dyDescent="0.3">
      <c r="A716" s="12" t="s">
        <v>242</v>
      </c>
      <c r="B716" s="12" t="s">
        <v>582</v>
      </c>
      <c r="C716" s="13">
        <f t="shared" si="11"/>
        <v>43111</v>
      </c>
      <c r="D716" s="13" t="str">
        <f>IF(AND(fiche_bonification[[#This Row],[fiche_date_fin]]="",fiche_bonification[[#This Row],[bonification_date_fin]]=""),"",MIN(I716,L716))</f>
        <v/>
      </c>
      <c r="E716" s="13">
        <v>44561</v>
      </c>
      <c r="F716" s="13">
        <v>44804</v>
      </c>
      <c r="G716" s="12">
        <f>_xlfn.MAXIFS(fiche_version[index_version],fiche_version[code],fiche_bonification[[#This Row],[code_fiche]])</f>
        <v>40.200000000000003</v>
      </c>
      <c r="H716" s="13">
        <f>_xlfn.MINIFS(fiche_version[date_debut],fiche_version[code],fiche_bonification[[#This Row],[code_fiche]])</f>
        <v>43111</v>
      </c>
      <c r="I716" s="13" t="str" cm="1">
        <f t="array" ref="I716">INDEX(fiche_version[date_fin],MATCH(1,(fiche_version[index_version]=fiche_bonification[[#This Row],[fiche_version]]) * (fiche_version[code]=fiche_bonification[[#This Row],[code_fiche]]),0),1)</f>
        <v/>
      </c>
      <c r="J716" s="12">
        <f>_xlfn.MAXIFS(bonification_version[index_version],bonification_version[code],fiche_bonification[[#This Row],[code_bonification]])</f>
        <v>42.1</v>
      </c>
      <c r="K716" s="13">
        <f>_xlfn.MINIFS(bonification_version[date_debut],bonification_version[code],fiche_bonification[[#This Row],[code_bonification]])</f>
        <v>42370</v>
      </c>
      <c r="L716" s="12" t="str" cm="1">
        <f t="array" ref="L71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17" spans="1:12" x14ac:dyDescent="0.3">
      <c r="A717" s="12" t="s">
        <v>244</v>
      </c>
      <c r="B717" s="12" t="s">
        <v>582</v>
      </c>
      <c r="C717" s="13">
        <f t="shared" si="11"/>
        <v>43111</v>
      </c>
      <c r="D717" s="13" t="str">
        <f>IF(AND(fiche_bonification[[#This Row],[fiche_date_fin]]="",fiche_bonification[[#This Row],[bonification_date_fin]]=""),"",MIN(I717,L717))</f>
        <v/>
      </c>
      <c r="E717" s="13">
        <v>44561</v>
      </c>
      <c r="F717" s="13">
        <v>44804</v>
      </c>
      <c r="G717" s="12">
        <f>_xlfn.MAXIFS(fiche_version[index_version],fiche_version[code],fiche_bonification[[#This Row],[code_fiche]])</f>
        <v>27.1</v>
      </c>
      <c r="H717" s="13">
        <f>_xlfn.MINIFS(fiche_version[date_debut],fiche_version[code],fiche_bonification[[#This Row],[code_fiche]])</f>
        <v>43111</v>
      </c>
      <c r="I717" s="13" t="str" cm="1">
        <f t="array" ref="I717">INDEX(fiche_version[date_fin],MATCH(1,(fiche_version[index_version]=fiche_bonification[[#This Row],[fiche_version]]) * (fiche_version[code]=fiche_bonification[[#This Row],[code_fiche]]),0),1)</f>
        <v/>
      </c>
      <c r="J717" s="12">
        <f>_xlfn.MAXIFS(bonification_version[index_version],bonification_version[code],fiche_bonification[[#This Row],[code_bonification]])</f>
        <v>42.1</v>
      </c>
      <c r="K717" s="13">
        <f>_xlfn.MINIFS(bonification_version[date_debut],bonification_version[code],fiche_bonification[[#This Row],[code_bonification]])</f>
        <v>42370</v>
      </c>
      <c r="L717" s="12" t="str" cm="1">
        <f t="array" ref="L71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18" spans="1:12" x14ac:dyDescent="0.3">
      <c r="A718" s="12" t="s">
        <v>245</v>
      </c>
      <c r="B718" s="12" t="s">
        <v>582</v>
      </c>
      <c r="C718" s="13">
        <f t="shared" si="11"/>
        <v>42370</v>
      </c>
      <c r="D718" s="13" t="str">
        <f>IF(AND(fiche_bonification[[#This Row],[fiche_date_fin]]="",fiche_bonification[[#This Row],[bonification_date_fin]]=""),"",MIN(I718,L718))</f>
        <v/>
      </c>
      <c r="E718" s="13">
        <v>44561</v>
      </c>
      <c r="F718" s="13">
        <v>44804</v>
      </c>
      <c r="G718" s="12">
        <f>_xlfn.MAXIFS(fiche_version[index_version],fiche_version[code],fiche_bonification[[#This Row],[code_fiche]])</f>
        <v>23.1</v>
      </c>
      <c r="H718" s="13">
        <f>_xlfn.MINIFS(fiche_version[date_debut],fiche_version[code],fiche_bonification[[#This Row],[code_fiche]])</f>
        <v>42005</v>
      </c>
      <c r="I718" s="13" t="str" cm="1">
        <f t="array" ref="I718">INDEX(fiche_version[date_fin],MATCH(1,(fiche_version[index_version]=fiche_bonification[[#This Row],[fiche_version]]) * (fiche_version[code]=fiche_bonification[[#This Row],[code_fiche]]),0),1)</f>
        <v/>
      </c>
      <c r="J718" s="12">
        <f>_xlfn.MAXIFS(bonification_version[index_version],bonification_version[code],fiche_bonification[[#This Row],[code_bonification]])</f>
        <v>42.1</v>
      </c>
      <c r="K718" s="13">
        <f>_xlfn.MINIFS(bonification_version[date_debut],bonification_version[code],fiche_bonification[[#This Row],[code_bonification]])</f>
        <v>42370</v>
      </c>
      <c r="L718" s="12" t="str" cm="1">
        <f t="array" ref="L71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19" spans="1:12" x14ac:dyDescent="0.3">
      <c r="A719" s="12" t="s">
        <v>246</v>
      </c>
      <c r="B719" s="12" t="s">
        <v>582</v>
      </c>
      <c r="C719" s="13">
        <f t="shared" si="11"/>
        <v>42373</v>
      </c>
      <c r="D719" s="13" t="str">
        <f>IF(AND(fiche_bonification[[#This Row],[fiche_date_fin]]="",fiche_bonification[[#This Row],[bonification_date_fin]]=""),"",MIN(I719,L719))</f>
        <v/>
      </c>
      <c r="E719" s="13">
        <v>44561</v>
      </c>
      <c r="F719" s="13">
        <v>44804</v>
      </c>
      <c r="G719" s="12">
        <f>_xlfn.MAXIFS(fiche_version[index_version],fiche_version[code],fiche_bonification[[#This Row],[code_fiche]])</f>
        <v>33.200000000000003</v>
      </c>
      <c r="H719" s="13">
        <f>_xlfn.MINIFS(fiche_version[date_debut],fiche_version[code],fiche_bonification[[#This Row],[code_fiche]])</f>
        <v>42373</v>
      </c>
      <c r="I719" s="13" t="str" cm="1">
        <f t="array" ref="I719">INDEX(fiche_version[date_fin],MATCH(1,(fiche_version[index_version]=fiche_bonification[[#This Row],[fiche_version]]) * (fiche_version[code]=fiche_bonification[[#This Row],[code_fiche]]),0),1)</f>
        <v/>
      </c>
      <c r="J719" s="12">
        <f>_xlfn.MAXIFS(bonification_version[index_version],bonification_version[code],fiche_bonification[[#This Row],[code_bonification]])</f>
        <v>42.1</v>
      </c>
      <c r="K719" s="13">
        <f>_xlfn.MINIFS(bonification_version[date_debut],bonification_version[code],fiche_bonification[[#This Row],[code_bonification]])</f>
        <v>42370</v>
      </c>
      <c r="L719" s="12" t="str" cm="1">
        <f t="array" ref="L71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20" spans="1:12" x14ac:dyDescent="0.3">
      <c r="A720" s="12" t="s">
        <v>247</v>
      </c>
      <c r="B720" s="12" t="s">
        <v>582</v>
      </c>
      <c r="C720" s="13">
        <f t="shared" si="11"/>
        <v>42370</v>
      </c>
      <c r="D720" s="13" t="str">
        <f>IF(AND(fiche_bonification[[#This Row],[fiche_date_fin]]="",fiche_bonification[[#This Row],[bonification_date_fin]]=""),"",MIN(I720,L720))</f>
        <v/>
      </c>
      <c r="E720" s="13">
        <v>44561</v>
      </c>
      <c r="F720" s="13">
        <v>44804</v>
      </c>
      <c r="G720" s="12">
        <f>_xlfn.MAXIFS(fiche_version[index_version],fiche_version[code],fiche_bonification[[#This Row],[code_fiche]])</f>
        <v>19.2</v>
      </c>
      <c r="H720" s="13">
        <f>_xlfn.MINIFS(fiche_version[date_debut],fiche_version[code],fiche_bonification[[#This Row],[code_fiche]])</f>
        <v>42005</v>
      </c>
      <c r="I720" s="13" t="str" cm="1">
        <f t="array" ref="I720">INDEX(fiche_version[date_fin],MATCH(1,(fiche_version[index_version]=fiche_bonification[[#This Row],[fiche_version]]) * (fiche_version[code]=fiche_bonification[[#This Row],[code_fiche]]),0),1)</f>
        <v/>
      </c>
      <c r="J720" s="12">
        <f>_xlfn.MAXIFS(bonification_version[index_version],bonification_version[code],fiche_bonification[[#This Row],[code_bonification]])</f>
        <v>42.1</v>
      </c>
      <c r="K720" s="13">
        <f>_xlfn.MINIFS(bonification_version[date_debut],bonification_version[code],fiche_bonification[[#This Row],[code_bonification]])</f>
        <v>42370</v>
      </c>
      <c r="L720" s="12" t="str" cm="1">
        <f t="array" ref="L72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21" spans="1:12" x14ac:dyDescent="0.3">
      <c r="A721" s="12" t="s">
        <v>248</v>
      </c>
      <c r="B721" s="12" t="s">
        <v>582</v>
      </c>
      <c r="C721" s="13">
        <f t="shared" si="11"/>
        <v>42370</v>
      </c>
      <c r="D721" s="13" t="str">
        <f>IF(AND(fiche_bonification[[#This Row],[fiche_date_fin]]="",fiche_bonification[[#This Row],[bonification_date_fin]]=""),"",MIN(I721,L721))</f>
        <v/>
      </c>
      <c r="E721" s="13">
        <v>44561</v>
      </c>
      <c r="F721" s="13">
        <v>44804</v>
      </c>
      <c r="G721" s="12">
        <f>_xlfn.MAXIFS(fiche_version[index_version],fiche_version[code],fiche_bonification[[#This Row],[code_fiche]])</f>
        <v>17.2</v>
      </c>
      <c r="H721" s="13">
        <f>_xlfn.MINIFS(fiche_version[date_debut],fiche_version[code],fiche_bonification[[#This Row],[code_fiche]])</f>
        <v>42005</v>
      </c>
      <c r="I721" s="13" t="str" cm="1">
        <f t="array" ref="I721">INDEX(fiche_version[date_fin],MATCH(1,(fiche_version[index_version]=fiche_bonification[[#This Row],[fiche_version]]) * (fiche_version[code]=fiche_bonification[[#This Row],[code_fiche]]),0),1)</f>
        <v/>
      </c>
      <c r="J721" s="12">
        <f>_xlfn.MAXIFS(bonification_version[index_version],bonification_version[code],fiche_bonification[[#This Row],[code_bonification]])</f>
        <v>42.1</v>
      </c>
      <c r="K721" s="13">
        <f>_xlfn.MINIFS(bonification_version[date_debut],bonification_version[code],fiche_bonification[[#This Row],[code_bonification]])</f>
        <v>42370</v>
      </c>
      <c r="L721" s="12" t="str" cm="1">
        <f t="array" ref="L72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22" spans="1:12" x14ac:dyDescent="0.3">
      <c r="A722" s="12" t="s">
        <v>249</v>
      </c>
      <c r="B722" s="12" t="s">
        <v>582</v>
      </c>
      <c r="C722" s="13">
        <f t="shared" si="11"/>
        <v>42370</v>
      </c>
      <c r="D722" s="13" t="str">
        <f>IF(AND(fiche_bonification[[#This Row],[fiche_date_fin]]="",fiche_bonification[[#This Row],[bonification_date_fin]]=""),"",MIN(I722,L722))</f>
        <v/>
      </c>
      <c r="E722" s="13">
        <v>44561</v>
      </c>
      <c r="F722" s="13">
        <v>44804</v>
      </c>
      <c r="G722" s="12">
        <f>_xlfn.MAXIFS(fiche_version[index_version],fiche_version[code],fiche_bonification[[#This Row],[code_fiche]])</f>
        <v>14.1</v>
      </c>
      <c r="H722" s="13">
        <f>_xlfn.MINIFS(fiche_version[date_debut],fiche_version[code],fiche_bonification[[#This Row],[code_fiche]])</f>
        <v>42005</v>
      </c>
      <c r="I722" s="13" t="str" cm="1">
        <f t="array" ref="I722">INDEX(fiche_version[date_fin],MATCH(1,(fiche_version[index_version]=fiche_bonification[[#This Row],[fiche_version]]) * (fiche_version[code]=fiche_bonification[[#This Row],[code_fiche]]),0),1)</f>
        <v/>
      </c>
      <c r="J722" s="12">
        <f>_xlfn.MAXIFS(bonification_version[index_version],bonification_version[code],fiche_bonification[[#This Row],[code_bonification]])</f>
        <v>42.1</v>
      </c>
      <c r="K722" s="13">
        <f>_xlfn.MINIFS(bonification_version[date_debut],bonification_version[code],fiche_bonification[[#This Row],[code_bonification]])</f>
        <v>42370</v>
      </c>
      <c r="L722" s="12" t="str" cm="1">
        <f t="array" ref="L72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23" spans="1:12" x14ac:dyDescent="0.3">
      <c r="A723" s="12" t="s">
        <v>250</v>
      </c>
      <c r="B723" s="12" t="s">
        <v>582</v>
      </c>
      <c r="C723" s="13">
        <f t="shared" si="11"/>
        <v>42370</v>
      </c>
      <c r="D723" s="13" t="str">
        <f>IF(AND(fiche_bonification[[#This Row],[fiche_date_fin]]="",fiche_bonification[[#This Row],[bonification_date_fin]]=""),"",MIN(I723,L723))</f>
        <v/>
      </c>
      <c r="E723" s="13">
        <v>44561</v>
      </c>
      <c r="F723" s="13">
        <v>44804</v>
      </c>
      <c r="G723" s="12">
        <f>_xlfn.MAXIFS(fiche_version[index_version],fiche_version[code],fiche_bonification[[#This Row],[code_fiche]])</f>
        <v>14.1</v>
      </c>
      <c r="H723" s="13">
        <f>_xlfn.MINIFS(fiche_version[date_debut],fiche_version[code],fiche_bonification[[#This Row],[code_fiche]])</f>
        <v>42005</v>
      </c>
      <c r="I723" s="13" t="str" cm="1">
        <f t="array" ref="I723">INDEX(fiche_version[date_fin],MATCH(1,(fiche_version[index_version]=fiche_bonification[[#This Row],[fiche_version]]) * (fiche_version[code]=fiche_bonification[[#This Row],[code_fiche]]),0),1)</f>
        <v/>
      </c>
      <c r="J723" s="12">
        <f>_xlfn.MAXIFS(bonification_version[index_version],bonification_version[code],fiche_bonification[[#This Row],[code_bonification]])</f>
        <v>42.1</v>
      </c>
      <c r="K723" s="13">
        <f>_xlfn.MINIFS(bonification_version[date_debut],bonification_version[code],fiche_bonification[[#This Row],[code_bonification]])</f>
        <v>42370</v>
      </c>
      <c r="L723" s="12" t="str" cm="1">
        <f t="array" ref="L72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24" spans="1:12" x14ac:dyDescent="0.3">
      <c r="A724" s="12" t="s">
        <v>252</v>
      </c>
      <c r="B724" s="12" t="s">
        <v>582</v>
      </c>
      <c r="C724" s="13">
        <f t="shared" si="11"/>
        <v>42370</v>
      </c>
      <c r="D724" s="13">
        <f>IF(AND(fiche_bonification[[#This Row],[fiche_date_fin]]="",fiche_bonification[[#This Row],[bonification_date_fin]]=""),"",MIN(I724,L724))</f>
        <v>44651</v>
      </c>
      <c r="E724" s="13">
        <v>44561</v>
      </c>
      <c r="F724" s="13">
        <v>44804</v>
      </c>
      <c r="G724" s="12">
        <f>_xlfn.MAXIFS(fiche_version[index_version],fiche_version[code],fiche_bonification[[#This Row],[code_fiche]])</f>
        <v>14.1</v>
      </c>
      <c r="H724" s="13">
        <f>_xlfn.MINIFS(fiche_version[date_debut],fiche_version[code],fiche_bonification[[#This Row],[code_fiche]])</f>
        <v>42005</v>
      </c>
      <c r="I724" s="13" cm="1">
        <f t="array" ref="I724">INDEX(fiche_version[date_fin],MATCH(1,(fiche_version[index_version]=fiche_bonification[[#This Row],[fiche_version]]) * (fiche_version[code]=fiche_bonification[[#This Row],[code_fiche]]),0),1)</f>
        <v>44651</v>
      </c>
      <c r="J724" s="12">
        <f>_xlfn.MAXIFS(bonification_version[index_version],bonification_version[code],fiche_bonification[[#This Row],[code_bonification]])</f>
        <v>42.1</v>
      </c>
      <c r="K724" s="13">
        <f>_xlfn.MINIFS(bonification_version[date_debut],bonification_version[code],fiche_bonification[[#This Row],[code_bonification]])</f>
        <v>42370</v>
      </c>
      <c r="L724" s="12" t="str" cm="1">
        <f t="array" ref="L72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25" spans="1:12" x14ac:dyDescent="0.3">
      <c r="A725" s="12" t="s">
        <v>253</v>
      </c>
      <c r="B725" s="12" t="s">
        <v>582</v>
      </c>
      <c r="C725" s="13">
        <f t="shared" si="11"/>
        <v>42370</v>
      </c>
      <c r="D725" s="13" t="str">
        <f>IF(AND(fiche_bonification[[#This Row],[fiche_date_fin]]="",fiche_bonification[[#This Row],[bonification_date_fin]]=""),"",MIN(I725,L725))</f>
        <v/>
      </c>
      <c r="E725" s="13">
        <v>44561</v>
      </c>
      <c r="F725" s="13">
        <v>44804</v>
      </c>
      <c r="G725" s="12">
        <f>_xlfn.MAXIFS(fiche_version[index_version],fiche_version[code],fiche_bonification[[#This Row],[code_fiche]])</f>
        <v>14.1</v>
      </c>
      <c r="H725" s="13">
        <f>_xlfn.MINIFS(fiche_version[date_debut],fiche_version[code],fiche_bonification[[#This Row],[code_fiche]])</f>
        <v>42005</v>
      </c>
      <c r="I725" s="13" t="str" cm="1">
        <f t="array" ref="I725">INDEX(fiche_version[date_fin],MATCH(1,(fiche_version[index_version]=fiche_bonification[[#This Row],[fiche_version]]) * (fiche_version[code]=fiche_bonification[[#This Row],[code_fiche]]),0),1)</f>
        <v/>
      </c>
      <c r="J725" s="12">
        <f>_xlfn.MAXIFS(bonification_version[index_version],bonification_version[code],fiche_bonification[[#This Row],[code_bonification]])</f>
        <v>42.1</v>
      </c>
      <c r="K725" s="13">
        <f>_xlfn.MINIFS(bonification_version[date_debut],bonification_version[code],fiche_bonification[[#This Row],[code_bonification]])</f>
        <v>42370</v>
      </c>
      <c r="L725" s="12" t="str" cm="1">
        <f t="array" ref="L72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26" spans="1:12" x14ac:dyDescent="0.3">
      <c r="A726" s="12" t="s">
        <v>254</v>
      </c>
      <c r="B726" s="12" t="s">
        <v>582</v>
      </c>
      <c r="C726" s="13">
        <f t="shared" si="11"/>
        <v>42370</v>
      </c>
      <c r="D726" s="13" t="str">
        <f>IF(AND(fiche_bonification[[#This Row],[fiche_date_fin]]="",fiche_bonification[[#This Row],[bonification_date_fin]]=""),"",MIN(I726,L726))</f>
        <v/>
      </c>
      <c r="E726" s="13">
        <v>44561</v>
      </c>
      <c r="F726" s="13">
        <v>44804</v>
      </c>
      <c r="G726" s="12">
        <f>_xlfn.MAXIFS(fiche_version[index_version],fiche_version[code],fiche_bonification[[#This Row],[code_fiche]])</f>
        <v>24.2</v>
      </c>
      <c r="H726" s="13">
        <f>_xlfn.MINIFS(fiche_version[date_debut],fiche_version[code],fiche_bonification[[#This Row],[code_fiche]])</f>
        <v>42005</v>
      </c>
      <c r="I726" s="13" t="str" cm="1">
        <f t="array" ref="I726">INDEX(fiche_version[date_fin],MATCH(1,(fiche_version[index_version]=fiche_bonification[[#This Row],[fiche_version]]) * (fiche_version[code]=fiche_bonification[[#This Row],[code_fiche]]),0),1)</f>
        <v/>
      </c>
      <c r="J726" s="12">
        <f>_xlfn.MAXIFS(bonification_version[index_version],bonification_version[code],fiche_bonification[[#This Row],[code_bonification]])</f>
        <v>42.1</v>
      </c>
      <c r="K726" s="13">
        <f>_xlfn.MINIFS(bonification_version[date_debut],bonification_version[code],fiche_bonification[[#This Row],[code_bonification]])</f>
        <v>42370</v>
      </c>
      <c r="L726" s="12" t="str" cm="1">
        <f t="array" ref="L72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27" spans="1:12" x14ac:dyDescent="0.3">
      <c r="A727" s="12" t="s">
        <v>256</v>
      </c>
      <c r="B727" s="12" t="s">
        <v>582</v>
      </c>
      <c r="C727" s="13">
        <f t="shared" si="11"/>
        <v>42370</v>
      </c>
      <c r="D727" s="13" t="str">
        <f>IF(AND(fiche_bonification[[#This Row],[fiche_date_fin]]="",fiche_bonification[[#This Row],[bonification_date_fin]]=""),"",MIN(I727,L727))</f>
        <v/>
      </c>
      <c r="E727" s="13">
        <v>44561</v>
      </c>
      <c r="F727" s="13">
        <v>44804</v>
      </c>
      <c r="G727" s="12">
        <f>_xlfn.MAXIFS(fiche_version[index_version],fiche_version[code],fiche_bonification[[#This Row],[code_fiche]])</f>
        <v>15.1</v>
      </c>
      <c r="H727" s="13">
        <f>_xlfn.MINIFS(fiche_version[date_debut],fiche_version[code],fiche_bonification[[#This Row],[code_fiche]])</f>
        <v>42005</v>
      </c>
      <c r="I727" s="13" t="str" cm="1">
        <f t="array" ref="I727">INDEX(fiche_version[date_fin],MATCH(1,(fiche_version[index_version]=fiche_bonification[[#This Row],[fiche_version]]) * (fiche_version[code]=fiche_bonification[[#This Row],[code_fiche]]),0),1)</f>
        <v/>
      </c>
      <c r="J727" s="12">
        <f>_xlfn.MAXIFS(bonification_version[index_version],bonification_version[code],fiche_bonification[[#This Row],[code_bonification]])</f>
        <v>42.1</v>
      </c>
      <c r="K727" s="13">
        <f>_xlfn.MINIFS(bonification_version[date_debut],bonification_version[code],fiche_bonification[[#This Row],[code_bonification]])</f>
        <v>42370</v>
      </c>
      <c r="L727" s="12" t="str" cm="1">
        <f t="array" ref="L72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28" spans="1:12" x14ac:dyDescent="0.3">
      <c r="A728" s="12" t="s">
        <v>257</v>
      </c>
      <c r="B728" s="12" t="s">
        <v>582</v>
      </c>
      <c r="C728" s="13">
        <f t="shared" si="11"/>
        <v>42370</v>
      </c>
      <c r="D728" s="13" t="str">
        <f>IF(AND(fiche_bonification[[#This Row],[fiche_date_fin]]="",fiche_bonification[[#This Row],[bonification_date_fin]]=""),"",MIN(I728,L728))</f>
        <v/>
      </c>
      <c r="E728" s="13">
        <v>44561</v>
      </c>
      <c r="F728" s="13">
        <v>44804</v>
      </c>
      <c r="G728" s="12">
        <f>_xlfn.MAXIFS(fiche_version[index_version],fiche_version[code],fiche_bonification[[#This Row],[code_fiche]])</f>
        <v>14.1</v>
      </c>
      <c r="H728" s="13">
        <f>_xlfn.MINIFS(fiche_version[date_debut],fiche_version[code],fiche_bonification[[#This Row],[code_fiche]])</f>
        <v>42005</v>
      </c>
      <c r="I728" s="13" t="str" cm="1">
        <f t="array" ref="I728">INDEX(fiche_version[date_fin],MATCH(1,(fiche_version[index_version]=fiche_bonification[[#This Row],[fiche_version]]) * (fiche_version[code]=fiche_bonification[[#This Row],[code_fiche]]),0),1)</f>
        <v/>
      </c>
      <c r="J728" s="12">
        <f>_xlfn.MAXIFS(bonification_version[index_version],bonification_version[code],fiche_bonification[[#This Row],[code_bonification]])</f>
        <v>42.1</v>
      </c>
      <c r="K728" s="13">
        <f>_xlfn.MINIFS(bonification_version[date_debut],bonification_version[code],fiche_bonification[[#This Row],[code_bonification]])</f>
        <v>42370</v>
      </c>
      <c r="L728" s="12" t="str" cm="1">
        <f t="array" ref="L72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29" spans="1:12" x14ac:dyDescent="0.3">
      <c r="A729" s="12" t="s">
        <v>258</v>
      </c>
      <c r="B729" s="12" t="s">
        <v>582</v>
      </c>
      <c r="C729" s="13">
        <f t="shared" si="11"/>
        <v>42370</v>
      </c>
      <c r="D729" s="13" t="str">
        <f>IF(AND(fiche_bonification[[#This Row],[fiche_date_fin]]="",fiche_bonification[[#This Row],[bonification_date_fin]]=""),"",MIN(I729,L729))</f>
        <v/>
      </c>
      <c r="E729" s="13">
        <v>44561</v>
      </c>
      <c r="F729" s="13">
        <v>44804</v>
      </c>
      <c r="G729" s="12">
        <f>_xlfn.MAXIFS(fiche_version[index_version],fiche_version[code],fiche_bonification[[#This Row],[code_fiche]])</f>
        <v>35.4</v>
      </c>
      <c r="H729" s="13">
        <f>_xlfn.MINIFS(fiche_version[date_debut],fiche_version[code],fiche_bonification[[#This Row],[code_fiche]])</f>
        <v>42005</v>
      </c>
      <c r="I729" s="13" t="str" cm="1">
        <f t="array" ref="I729">INDEX(fiche_version[date_fin],MATCH(1,(fiche_version[index_version]=fiche_bonification[[#This Row],[fiche_version]]) * (fiche_version[code]=fiche_bonification[[#This Row],[code_fiche]]),0),1)</f>
        <v/>
      </c>
      <c r="J729" s="12">
        <f>_xlfn.MAXIFS(bonification_version[index_version],bonification_version[code],fiche_bonification[[#This Row],[code_bonification]])</f>
        <v>42.1</v>
      </c>
      <c r="K729" s="13">
        <f>_xlfn.MINIFS(bonification_version[date_debut],bonification_version[code],fiche_bonification[[#This Row],[code_bonification]])</f>
        <v>42370</v>
      </c>
      <c r="L729" s="12" t="str" cm="1">
        <f t="array" ref="L72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30" spans="1:12" x14ac:dyDescent="0.3">
      <c r="A730" s="12" t="s">
        <v>259</v>
      </c>
      <c r="B730" s="12" t="s">
        <v>582</v>
      </c>
      <c r="C730" s="13">
        <f t="shared" si="11"/>
        <v>42370</v>
      </c>
      <c r="D730" s="13" t="str">
        <f>IF(AND(fiche_bonification[[#This Row],[fiche_date_fin]]="",fiche_bonification[[#This Row],[bonification_date_fin]]=""),"",MIN(I730,L730))</f>
        <v/>
      </c>
      <c r="E730" s="13">
        <v>44561</v>
      </c>
      <c r="F730" s="13">
        <v>44804</v>
      </c>
      <c r="G730" s="12">
        <f>_xlfn.MAXIFS(fiche_version[index_version],fiche_version[code],fiche_bonification[[#This Row],[code_fiche]])</f>
        <v>14.1</v>
      </c>
      <c r="H730" s="13">
        <f>_xlfn.MINIFS(fiche_version[date_debut],fiche_version[code],fiche_bonification[[#This Row],[code_fiche]])</f>
        <v>42005</v>
      </c>
      <c r="I730" s="13" t="str" cm="1">
        <f t="array" ref="I730">INDEX(fiche_version[date_fin],MATCH(1,(fiche_version[index_version]=fiche_bonification[[#This Row],[fiche_version]]) * (fiche_version[code]=fiche_bonification[[#This Row],[code_fiche]]),0),1)</f>
        <v/>
      </c>
      <c r="J730" s="12">
        <f>_xlfn.MAXIFS(bonification_version[index_version],bonification_version[code],fiche_bonification[[#This Row],[code_bonification]])</f>
        <v>42.1</v>
      </c>
      <c r="K730" s="13">
        <f>_xlfn.MINIFS(bonification_version[date_debut],bonification_version[code],fiche_bonification[[#This Row],[code_bonification]])</f>
        <v>42370</v>
      </c>
      <c r="L730" s="12" t="str" cm="1">
        <f t="array" ref="L73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31" spans="1:12" x14ac:dyDescent="0.3">
      <c r="A731" s="12" t="s">
        <v>260</v>
      </c>
      <c r="B731" s="12" t="s">
        <v>582</v>
      </c>
      <c r="C731" s="13">
        <f t="shared" si="11"/>
        <v>42370</v>
      </c>
      <c r="D731" s="13" t="str">
        <f>IF(AND(fiche_bonification[[#This Row],[fiche_date_fin]]="",fiche_bonification[[#This Row],[bonification_date_fin]]=""),"",MIN(I731,L731))</f>
        <v/>
      </c>
      <c r="E731" s="13">
        <v>44561</v>
      </c>
      <c r="F731" s="13">
        <v>44804</v>
      </c>
      <c r="G731" s="12">
        <f>_xlfn.MAXIFS(fiche_version[index_version],fiche_version[code],fiche_bonification[[#This Row],[code_fiche]])</f>
        <v>14.1</v>
      </c>
      <c r="H731" s="13">
        <f>_xlfn.MINIFS(fiche_version[date_debut],fiche_version[code],fiche_bonification[[#This Row],[code_fiche]])</f>
        <v>42005</v>
      </c>
      <c r="I731" s="13" t="str" cm="1">
        <f t="array" ref="I731">INDEX(fiche_version[date_fin],MATCH(1,(fiche_version[index_version]=fiche_bonification[[#This Row],[fiche_version]]) * (fiche_version[code]=fiche_bonification[[#This Row],[code_fiche]]),0),1)</f>
        <v/>
      </c>
      <c r="J731" s="12">
        <f>_xlfn.MAXIFS(bonification_version[index_version],bonification_version[code],fiche_bonification[[#This Row],[code_bonification]])</f>
        <v>42.1</v>
      </c>
      <c r="K731" s="13">
        <f>_xlfn.MINIFS(bonification_version[date_debut],bonification_version[code],fiche_bonification[[#This Row],[code_bonification]])</f>
        <v>42370</v>
      </c>
      <c r="L731" s="12" t="str" cm="1">
        <f t="array" ref="L73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32" spans="1:12" x14ac:dyDescent="0.3">
      <c r="A732" s="12" t="s">
        <v>262</v>
      </c>
      <c r="B732" s="12" t="s">
        <v>582</v>
      </c>
      <c r="C732" s="13">
        <f t="shared" si="11"/>
        <v>42370</v>
      </c>
      <c r="D732" s="13" t="str">
        <f>IF(AND(fiche_bonification[[#This Row],[fiche_date_fin]]="",fiche_bonification[[#This Row],[bonification_date_fin]]=""),"",MIN(I732,L732))</f>
        <v/>
      </c>
      <c r="E732" s="13">
        <v>44561</v>
      </c>
      <c r="F732" s="13">
        <v>44804</v>
      </c>
      <c r="G732" s="12">
        <f>_xlfn.MAXIFS(fiche_version[index_version],fiche_version[code],fiche_bonification[[#This Row],[code_fiche]])</f>
        <v>54.4</v>
      </c>
      <c r="H732" s="13">
        <f>_xlfn.MINIFS(fiche_version[date_debut],fiche_version[code],fiche_bonification[[#This Row],[code_fiche]])</f>
        <v>42005</v>
      </c>
      <c r="I732" s="13" t="str" cm="1">
        <f t="array" ref="I732">INDEX(fiche_version[date_fin],MATCH(1,(fiche_version[index_version]=fiche_bonification[[#This Row],[fiche_version]]) * (fiche_version[code]=fiche_bonification[[#This Row],[code_fiche]]),0),1)</f>
        <v/>
      </c>
      <c r="J732" s="12">
        <f>_xlfn.MAXIFS(bonification_version[index_version],bonification_version[code],fiche_bonification[[#This Row],[code_bonification]])</f>
        <v>42.1</v>
      </c>
      <c r="K732" s="13">
        <f>_xlfn.MINIFS(bonification_version[date_debut],bonification_version[code],fiche_bonification[[#This Row],[code_bonification]])</f>
        <v>42370</v>
      </c>
      <c r="L732" s="12" t="str" cm="1">
        <f t="array" ref="L73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33" spans="1:12" x14ac:dyDescent="0.3">
      <c r="A733" s="12" t="s">
        <v>264</v>
      </c>
      <c r="B733" s="12" t="s">
        <v>582</v>
      </c>
      <c r="C733" s="13">
        <f t="shared" si="11"/>
        <v>42370</v>
      </c>
      <c r="D733" s="13" t="str">
        <f>IF(AND(fiche_bonification[[#This Row],[fiche_date_fin]]="",fiche_bonification[[#This Row],[bonification_date_fin]]=""),"",MIN(I733,L733))</f>
        <v/>
      </c>
      <c r="E733" s="13">
        <v>44561</v>
      </c>
      <c r="F733" s="13">
        <v>44804</v>
      </c>
      <c r="G733" s="12">
        <f>_xlfn.MAXIFS(fiche_version[index_version],fiche_version[code],fiche_bonification[[#This Row],[code_fiche]])</f>
        <v>14.1</v>
      </c>
      <c r="H733" s="13">
        <f>_xlfn.MINIFS(fiche_version[date_debut],fiche_version[code],fiche_bonification[[#This Row],[code_fiche]])</f>
        <v>42005</v>
      </c>
      <c r="I733" s="13" t="str" cm="1">
        <f t="array" ref="I733">INDEX(fiche_version[date_fin],MATCH(1,(fiche_version[index_version]=fiche_bonification[[#This Row],[fiche_version]]) * (fiche_version[code]=fiche_bonification[[#This Row],[code_fiche]]),0),1)</f>
        <v/>
      </c>
      <c r="J733" s="12">
        <f>_xlfn.MAXIFS(bonification_version[index_version],bonification_version[code],fiche_bonification[[#This Row],[code_bonification]])</f>
        <v>42.1</v>
      </c>
      <c r="K733" s="13">
        <f>_xlfn.MINIFS(bonification_version[date_debut],bonification_version[code],fiche_bonification[[#This Row],[code_bonification]])</f>
        <v>42370</v>
      </c>
      <c r="L733" s="12" t="str" cm="1">
        <f t="array" ref="L73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34" spans="1:12" x14ac:dyDescent="0.3">
      <c r="A734" s="12" t="s">
        <v>266</v>
      </c>
      <c r="B734" s="12" t="s">
        <v>582</v>
      </c>
      <c r="C734" s="13">
        <f t="shared" si="11"/>
        <v>42370</v>
      </c>
      <c r="D734" s="13">
        <f>IF(AND(fiche_bonification[[#This Row],[fiche_date_fin]]="",fiche_bonification[[#This Row],[bonification_date_fin]]=""),"",MIN(I734,L734))</f>
        <v>44804</v>
      </c>
      <c r="E734" s="13">
        <v>44561</v>
      </c>
      <c r="F734" s="13">
        <v>44804</v>
      </c>
      <c r="G734" s="12">
        <f>_xlfn.MAXIFS(fiche_version[index_version],fiche_version[code],fiche_bonification[[#This Row],[code_fiche]])</f>
        <v>14.1</v>
      </c>
      <c r="H734" s="13">
        <f>_xlfn.MINIFS(fiche_version[date_debut],fiche_version[code],fiche_bonification[[#This Row],[code_fiche]])</f>
        <v>42005</v>
      </c>
      <c r="I734" s="13" cm="1">
        <f t="array" ref="I734">INDEX(fiche_version[date_fin],MATCH(1,(fiche_version[index_version]=fiche_bonification[[#This Row],[fiche_version]]) * (fiche_version[code]=fiche_bonification[[#This Row],[code_fiche]]),0),1)</f>
        <v>44804</v>
      </c>
      <c r="J734" s="12">
        <f>_xlfn.MAXIFS(bonification_version[index_version],bonification_version[code],fiche_bonification[[#This Row],[code_bonification]])</f>
        <v>42.1</v>
      </c>
      <c r="K734" s="13">
        <f>_xlfn.MINIFS(bonification_version[date_debut],bonification_version[code],fiche_bonification[[#This Row],[code_bonification]])</f>
        <v>42370</v>
      </c>
      <c r="L734" s="12" t="str" cm="1">
        <f t="array" ref="L73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35" spans="1:12" x14ac:dyDescent="0.3">
      <c r="A735" s="12" t="s">
        <v>267</v>
      </c>
      <c r="B735" s="12" t="s">
        <v>582</v>
      </c>
      <c r="C735" s="13">
        <f t="shared" si="11"/>
        <v>42370</v>
      </c>
      <c r="D735" s="13" t="str">
        <f>IF(AND(fiche_bonification[[#This Row],[fiche_date_fin]]="",fiche_bonification[[#This Row],[bonification_date_fin]]=""),"",MIN(I735,L735))</f>
        <v/>
      </c>
      <c r="E735" s="13">
        <v>44561</v>
      </c>
      <c r="F735" s="13">
        <v>44804</v>
      </c>
      <c r="G735" s="12">
        <f>_xlfn.MAXIFS(fiche_version[index_version],fiche_version[code],fiche_bonification[[#This Row],[code_fiche]])</f>
        <v>14.1</v>
      </c>
      <c r="H735" s="13">
        <f>_xlfn.MINIFS(fiche_version[date_debut],fiche_version[code],fiche_bonification[[#This Row],[code_fiche]])</f>
        <v>42005</v>
      </c>
      <c r="I735" s="13" t="str" cm="1">
        <f t="array" ref="I735">INDEX(fiche_version[date_fin],MATCH(1,(fiche_version[index_version]=fiche_bonification[[#This Row],[fiche_version]]) * (fiche_version[code]=fiche_bonification[[#This Row],[code_fiche]]),0),1)</f>
        <v/>
      </c>
      <c r="J735" s="12">
        <f>_xlfn.MAXIFS(bonification_version[index_version],bonification_version[code],fiche_bonification[[#This Row],[code_bonification]])</f>
        <v>42.1</v>
      </c>
      <c r="K735" s="13">
        <f>_xlfn.MINIFS(bonification_version[date_debut],bonification_version[code],fiche_bonification[[#This Row],[code_bonification]])</f>
        <v>42370</v>
      </c>
      <c r="L735" s="12" t="str" cm="1">
        <f t="array" ref="L73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36" spans="1:12" x14ac:dyDescent="0.3">
      <c r="A736" s="12" t="s">
        <v>268</v>
      </c>
      <c r="B736" s="12" t="s">
        <v>582</v>
      </c>
      <c r="C736" s="13">
        <f t="shared" si="11"/>
        <v>42370</v>
      </c>
      <c r="D736" s="13" t="str">
        <f>IF(AND(fiche_bonification[[#This Row],[fiche_date_fin]]="",fiche_bonification[[#This Row],[bonification_date_fin]]=""),"",MIN(I736,L736))</f>
        <v/>
      </c>
      <c r="E736" s="13">
        <v>44561</v>
      </c>
      <c r="F736" s="13">
        <v>44804</v>
      </c>
      <c r="G736" s="12">
        <f>_xlfn.MAXIFS(fiche_version[index_version],fiche_version[code],fiche_bonification[[#This Row],[code_fiche]])</f>
        <v>14.1</v>
      </c>
      <c r="H736" s="13">
        <f>_xlfn.MINIFS(fiche_version[date_debut],fiche_version[code],fiche_bonification[[#This Row],[code_fiche]])</f>
        <v>42005</v>
      </c>
      <c r="I736" s="13" t="str" cm="1">
        <f t="array" ref="I736">INDEX(fiche_version[date_fin],MATCH(1,(fiche_version[index_version]=fiche_bonification[[#This Row],[fiche_version]]) * (fiche_version[code]=fiche_bonification[[#This Row],[code_fiche]]),0),1)</f>
        <v/>
      </c>
      <c r="J736" s="12">
        <f>_xlfn.MAXIFS(bonification_version[index_version],bonification_version[code],fiche_bonification[[#This Row],[code_bonification]])</f>
        <v>42.1</v>
      </c>
      <c r="K736" s="13">
        <f>_xlfn.MINIFS(bonification_version[date_debut],bonification_version[code],fiche_bonification[[#This Row],[code_bonification]])</f>
        <v>42370</v>
      </c>
      <c r="L736" s="12" t="str" cm="1">
        <f t="array" ref="L73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37" spans="1:12" x14ac:dyDescent="0.3">
      <c r="A737" s="12" t="s">
        <v>270</v>
      </c>
      <c r="B737" s="12" t="s">
        <v>582</v>
      </c>
      <c r="C737" s="13">
        <f t="shared" si="11"/>
        <v>42370</v>
      </c>
      <c r="D737" s="13" t="str">
        <f>IF(AND(fiche_bonification[[#This Row],[fiche_date_fin]]="",fiche_bonification[[#This Row],[bonification_date_fin]]=""),"",MIN(I737,L737))</f>
        <v/>
      </c>
      <c r="E737" s="13">
        <v>44561</v>
      </c>
      <c r="F737" s="13">
        <v>44804</v>
      </c>
      <c r="G737" s="12">
        <f>_xlfn.MAXIFS(fiche_version[index_version],fiche_version[code],fiche_bonification[[#This Row],[code_fiche]])</f>
        <v>25.2</v>
      </c>
      <c r="H737" s="13">
        <f>_xlfn.MINIFS(fiche_version[date_debut],fiche_version[code],fiche_bonification[[#This Row],[code_fiche]])</f>
        <v>42005</v>
      </c>
      <c r="I737" s="13" t="str" cm="1">
        <f t="array" ref="I737">INDEX(fiche_version[date_fin],MATCH(1,(fiche_version[index_version]=fiche_bonification[[#This Row],[fiche_version]]) * (fiche_version[code]=fiche_bonification[[#This Row],[code_fiche]]),0),1)</f>
        <v/>
      </c>
      <c r="J737" s="12">
        <f>_xlfn.MAXIFS(bonification_version[index_version],bonification_version[code],fiche_bonification[[#This Row],[code_bonification]])</f>
        <v>42.1</v>
      </c>
      <c r="K737" s="13">
        <f>_xlfn.MINIFS(bonification_version[date_debut],bonification_version[code],fiche_bonification[[#This Row],[code_bonification]])</f>
        <v>42370</v>
      </c>
      <c r="L737" s="12" t="str" cm="1">
        <f t="array" ref="L73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38" spans="1:12" x14ac:dyDescent="0.3">
      <c r="A738" s="12" t="s">
        <v>272</v>
      </c>
      <c r="B738" s="12" t="s">
        <v>582</v>
      </c>
      <c r="C738" s="13">
        <f t="shared" si="11"/>
        <v>42370</v>
      </c>
      <c r="D738" s="13" t="str">
        <f>IF(AND(fiche_bonification[[#This Row],[fiche_date_fin]]="",fiche_bonification[[#This Row],[bonification_date_fin]]=""),"",MIN(I738,L738))</f>
        <v/>
      </c>
      <c r="E738" s="13">
        <v>44561</v>
      </c>
      <c r="F738" s="13">
        <v>44804</v>
      </c>
      <c r="G738" s="12">
        <f>_xlfn.MAXIFS(fiche_version[index_version],fiche_version[code],fiche_bonification[[#This Row],[code_fiche]])</f>
        <v>32.299999999999997</v>
      </c>
      <c r="H738" s="13">
        <f>_xlfn.MINIFS(fiche_version[date_debut],fiche_version[code],fiche_bonification[[#This Row],[code_fiche]])</f>
        <v>42005</v>
      </c>
      <c r="I738" s="13" t="str" cm="1">
        <f t="array" ref="I738">INDEX(fiche_version[date_fin],MATCH(1,(fiche_version[index_version]=fiche_bonification[[#This Row],[fiche_version]]) * (fiche_version[code]=fiche_bonification[[#This Row],[code_fiche]]),0),1)</f>
        <v/>
      </c>
      <c r="J738" s="12">
        <f>_xlfn.MAXIFS(bonification_version[index_version],bonification_version[code],fiche_bonification[[#This Row],[code_bonification]])</f>
        <v>42.1</v>
      </c>
      <c r="K738" s="13">
        <f>_xlfn.MINIFS(bonification_version[date_debut],bonification_version[code],fiche_bonification[[#This Row],[code_bonification]])</f>
        <v>42370</v>
      </c>
      <c r="L738" s="12" t="str" cm="1">
        <f t="array" ref="L73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39" spans="1:12" x14ac:dyDescent="0.3">
      <c r="A739" s="12" t="s">
        <v>273</v>
      </c>
      <c r="B739" s="12" t="s">
        <v>582</v>
      </c>
      <c r="C739" s="13">
        <f t="shared" si="11"/>
        <v>42373</v>
      </c>
      <c r="D739" s="13" t="str">
        <f>IF(AND(fiche_bonification[[#This Row],[fiche_date_fin]]="",fiche_bonification[[#This Row],[bonification_date_fin]]=""),"",MIN(I739,L739))</f>
        <v/>
      </c>
      <c r="E739" s="13">
        <v>44561</v>
      </c>
      <c r="F739" s="13">
        <v>44804</v>
      </c>
      <c r="G739" s="12">
        <f>_xlfn.MAXIFS(fiche_version[index_version],fiche_version[code],fiche_bonification[[#This Row],[code_fiche]])</f>
        <v>19.100000000000001</v>
      </c>
      <c r="H739" s="13">
        <f>_xlfn.MINIFS(fiche_version[date_debut],fiche_version[code],fiche_bonification[[#This Row],[code_fiche]])</f>
        <v>42373</v>
      </c>
      <c r="I739" s="13" t="str" cm="1">
        <f t="array" ref="I739">INDEX(fiche_version[date_fin],MATCH(1,(fiche_version[index_version]=fiche_bonification[[#This Row],[fiche_version]]) * (fiche_version[code]=fiche_bonification[[#This Row],[code_fiche]]),0),1)</f>
        <v/>
      </c>
      <c r="J739" s="12">
        <f>_xlfn.MAXIFS(bonification_version[index_version],bonification_version[code],fiche_bonification[[#This Row],[code_bonification]])</f>
        <v>42.1</v>
      </c>
      <c r="K739" s="13">
        <f>_xlfn.MINIFS(bonification_version[date_debut],bonification_version[code],fiche_bonification[[#This Row],[code_bonification]])</f>
        <v>42370</v>
      </c>
      <c r="L739" s="12" t="str" cm="1">
        <f t="array" ref="L73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40" spans="1:12" x14ac:dyDescent="0.3">
      <c r="A740" s="12" t="s">
        <v>274</v>
      </c>
      <c r="B740" s="12" t="s">
        <v>582</v>
      </c>
      <c r="C740" s="13">
        <f t="shared" si="11"/>
        <v>42727</v>
      </c>
      <c r="D740" s="13" t="str">
        <f>IF(AND(fiche_bonification[[#This Row],[fiche_date_fin]]="",fiche_bonification[[#This Row],[bonification_date_fin]]=""),"",MIN(I740,L740))</f>
        <v/>
      </c>
      <c r="E740" s="13">
        <v>44561</v>
      </c>
      <c r="F740" s="13">
        <v>44804</v>
      </c>
      <c r="G740" s="12">
        <f>_xlfn.MAXIFS(fiche_version[index_version],fiche_version[code],fiche_bonification[[#This Row],[code_fiche]])</f>
        <v>37.200000000000003</v>
      </c>
      <c r="H740" s="13">
        <f>_xlfn.MINIFS(fiche_version[date_debut],fiche_version[code],fiche_bonification[[#This Row],[code_fiche]])</f>
        <v>42727</v>
      </c>
      <c r="I740" s="13" t="str" cm="1">
        <f t="array" ref="I740">INDEX(fiche_version[date_fin],MATCH(1,(fiche_version[index_version]=fiche_bonification[[#This Row],[fiche_version]]) * (fiche_version[code]=fiche_bonification[[#This Row],[code_fiche]]),0),1)</f>
        <v/>
      </c>
      <c r="J740" s="12">
        <f>_xlfn.MAXIFS(bonification_version[index_version],bonification_version[code],fiche_bonification[[#This Row],[code_bonification]])</f>
        <v>42.1</v>
      </c>
      <c r="K740" s="13">
        <f>_xlfn.MINIFS(bonification_version[date_debut],bonification_version[code],fiche_bonification[[#This Row],[code_bonification]])</f>
        <v>42370</v>
      </c>
      <c r="L740" s="12" t="str" cm="1">
        <f t="array" ref="L74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41" spans="1:12" x14ac:dyDescent="0.3">
      <c r="A741" s="12" t="s">
        <v>276</v>
      </c>
      <c r="B741" s="12" t="s">
        <v>582</v>
      </c>
      <c r="C741" s="13">
        <f t="shared" si="11"/>
        <v>42956</v>
      </c>
      <c r="D741" s="13" t="str">
        <f>IF(AND(fiche_bonification[[#This Row],[fiche_date_fin]]="",fiche_bonification[[#This Row],[bonification_date_fin]]=""),"",MIN(I741,L741))</f>
        <v/>
      </c>
      <c r="E741" s="13">
        <v>44561</v>
      </c>
      <c r="F741" s="13">
        <v>44804</v>
      </c>
      <c r="G741" s="12">
        <f>_xlfn.MAXIFS(fiche_version[index_version],fiche_version[code],fiche_bonification[[#This Row],[code_fiche]])</f>
        <v>26.1</v>
      </c>
      <c r="H741" s="13">
        <f>_xlfn.MINIFS(fiche_version[date_debut],fiche_version[code],fiche_bonification[[#This Row],[code_fiche]])</f>
        <v>42956</v>
      </c>
      <c r="I741" s="13" t="str" cm="1">
        <f t="array" ref="I741">INDEX(fiche_version[date_fin],MATCH(1,(fiche_version[index_version]=fiche_bonification[[#This Row],[fiche_version]]) * (fiche_version[code]=fiche_bonification[[#This Row],[code_fiche]]),0),1)</f>
        <v/>
      </c>
      <c r="J741" s="12">
        <f>_xlfn.MAXIFS(bonification_version[index_version],bonification_version[code],fiche_bonification[[#This Row],[code_bonification]])</f>
        <v>42.1</v>
      </c>
      <c r="K741" s="13">
        <f>_xlfn.MINIFS(bonification_version[date_debut],bonification_version[code],fiche_bonification[[#This Row],[code_bonification]])</f>
        <v>42370</v>
      </c>
      <c r="L741" s="12" t="str" cm="1">
        <f t="array" ref="L74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42" spans="1:12" x14ac:dyDescent="0.3">
      <c r="A742" s="12" t="s">
        <v>277</v>
      </c>
      <c r="B742" s="12" t="s">
        <v>582</v>
      </c>
      <c r="C742" s="13">
        <f t="shared" si="11"/>
        <v>43453</v>
      </c>
      <c r="D742" s="13" t="str">
        <f>IF(AND(fiche_bonification[[#This Row],[fiche_date_fin]]="",fiche_bonification[[#This Row],[bonification_date_fin]]=""),"",MIN(I742,L742))</f>
        <v/>
      </c>
      <c r="E742" s="13">
        <v>44561</v>
      </c>
      <c r="F742" s="13">
        <v>44804</v>
      </c>
      <c r="G742" s="12">
        <f>_xlfn.MAXIFS(fiche_version[index_version],fiche_version[code],fiche_bonification[[#This Row],[code_fiche]])</f>
        <v>28.1</v>
      </c>
      <c r="H742" s="13">
        <f>_xlfn.MINIFS(fiche_version[date_debut],fiche_version[code],fiche_bonification[[#This Row],[code_fiche]])</f>
        <v>43453</v>
      </c>
      <c r="I742" s="13" t="str" cm="1">
        <f t="array" ref="I742">INDEX(fiche_version[date_fin],MATCH(1,(fiche_version[index_version]=fiche_bonification[[#This Row],[fiche_version]]) * (fiche_version[code]=fiche_bonification[[#This Row],[code_fiche]]),0),1)</f>
        <v/>
      </c>
      <c r="J742" s="12">
        <f>_xlfn.MAXIFS(bonification_version[index_version],bonification_version[code],fiche_bonification[[#This Row],[code_bonification]])</f>
        <v>42.1</v>
      </c>
      <c r="K742" s="13">
        <f>_xlfn.MINIFS(bonification_version[date_debut],bonification_version[code],fiche_bonification[[#This Row],[code_bonification]])</f>
        <v>42370</v>
      </c>
      <c r="L742" s="12" t="str" cm="1">
        <f t="array" ref="L74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43" spans="1:12" x14ac:dyDescent="0.3">
      <c r="A743" s="12" t="s">
        <v>278</v>
      </c>
      <c r="B743" s="12" t="s">
        <v>582</v>
      </c>
      <c r="C743" s="13">
        <f t="shared" si="11"/>
        <v>43453</v>
      </c>
      <c r="D743" s="13" t="str">
        <f>IF(AND(fiche_bonification[[#This Row],[fiche_date_fin]]="",fiche_bonification[[#This Row],[bonification_date_fin]]=""),"",MIN(I743,L743))</f>
        <v/>
      </c>
      <c r="E743" s="13">
        <v>44561</v>
      </c>
      <c r="F743" s="13">
        <v>44804</v>
      </c>
      <c r="G743" s="12">
        <f>_xlfn.MAXIFS(fiche_version[index_version],fiche_version[code],fiche_bonification[[#This Row],[code_fiche]])</f>
        <v>35.200000000000003</v>
      </c>
      <c r="H743" s="13">
        <f>_xlfn.MINIFS(fiche_version[date_debut],fiche_version[code],fiche_bonification[[#This Row],[code_fiche]])</f>
        <v>43453</v>
      </c>
      <c r="I743" s="13" t="str" cm="1">
        <f t="array" ref="I743">INDEX(fiche_version[date_fin],MATCH(1,(fiche_version[index_version]=fiche_bonification[[#This Row],[fiche_version]]) * (fiche_version[code]=fiche_bonification[[#This Row],[code_fiche]]),0),1)</f>
        <v/>
      </c>
      <c r="J743" s="12">
        <f>_xlfn.MAXIFS(bonification_version[index_version],bonification_version[code],fiche_bonification[[#This Row],[code_bonification]])</f>
        <v>42.1</v>
      </c>
      <c r="K743" s="13">
        <f>_xlfn.MINIFS(bonification_version[date_debut],bonification_version[code],fiche_bonification[[#This Row],[code_bonification]])</f>
        <v>42370</v>
      </c>
      <c r="L743" s="12" t="str" cm="1">
        <f t="array" ref="L74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44" spans="1:12" x14ac:dyDescent="0.3">
      <c r="A744" s="12" t="s">
        <v>279</v>
      </c>
      <c r="B744" s="12" t="s">
        <v>582</v>
      </c>
      <c r="C744" s="13">
        <f t="shared" si="11"/>
        <v>43709</v>
      </c>
      <c r="D744" s="13" t="str">
        <f>IF(AND(fiche_bonification[[#This Row],[fiche_date_fin]]="",fiche_bonification[[#This Row],[bonification_date_fin]]=""),"",MIN(I744,L744))</f>
        <v/>
      </c>
      <c r="E744" s="13">
        <v>44561</v>
      </c>
      <c r="F744" s="13">
        <v>44804</v>
      </c>
      <c r="G744" s="12">
        <f>_xlfn.MAXIFS(fiche_version[index_version],fiche_version[code],fiche_bonification[[#This Row],[code_fiche]])</f>
        <v>31.1</v>
      </c>
      <c r="H744" s="13">
        <f>_xlfn.MINIFS(fiche_version[date_debut],fiche_version[code],fiche_bonification[[#This Row],[code_fiche]])</f>
        <v>43709</v>
      </c>
      <c r="I744" s="13" t="str" cm="1">
        <f t="array" ref="I744">INDEX(fiche_version[date_fin],MATCH(1,(fiche_version[index_version]=fiche_bonification[[#This Row],[fiche_version]]) * (fiche_version[code]=fiche_bonification[[#This Row],[code_fiche]]),0),1)</f>
        <v/>
      </c>
      <c r="J744" s="12">
        <f>_xlfn.MAXIFS(bonification_version[index_version],bonification_version[code],fiche_bonification[[#This Row],[code_bonification]])</f>
        <v>42.1</v>
      </c>
      <c r="K744" s="13">
        <f>_xlfn.MINIFS(bonification_version[date_debut],bonification_version[code],fiche_bonification[[#This Row],[code_bonification]])</f>
        <v>42370</v>
      </c>
      <c r="L744" s="12" t="str" cm="1">
        <f t="array" ref="L74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45" spans="1:12" x14ac:dyDescent="0.3">
      <c r="A745" s="12" t="s">
        <v>281</v>
      </c>
      <c r="B745" s="12" t="s">
        <v>582</v>
      </c>
      <c r="C745" s="13">
        <f t="shared" si="11"/>
        <v>43709</v>
      </c>
      <c r="D745" s="13" t="str">
        <f>IF(AND(fiche_bonification[[#This Row],[fiche_date_fin]]="",fiche_bonification[[#This Row],[bonification_date_fin]]=""),"",MIN(I745,L745))</f>
        <v/>
      </c>
      <c r="E745" s="13">
        <v>44561</v>
      </c>
      <c r="F745" s="13">
        <v>44804</v>
      </c>
      <c r="G745" s="12">
        <f>_xlfn.MAXIFS(fiche_version[index_version],fiche_version[code],fiche_bonification[[#This Row],[code_fiche]])</f>
        <v>31.1</v>
      </c>
      <c r="H745" s="13">
        <f>_xlfn.MINIFS(fiche_version[date_debut],fiche_version[code],fiche_bonification[[#This Row],[code_fiche]])</f>
        <v>43709</v>
      </c>
      <c r="I745" s="13" t="str" cm="1">
        <f t="array" ref="I745">INDEX(fiche_version[date_fin],MATCH(1,(fiche_version[index_version]=fiche_bonification[[#This Row],[fiche_version]]) * (fiche_version[code]=fiche_bonification[[#This Row],[code_fiche]]),0),1)</f>
        <v/>
      </c>
      <c r="J745" s="12">
        <f>_xlfn.MAXIFS(bonification_version[index_version],bonification_version[code],fiche_bonification[[#This Row],[code_bonification]])</f>
        <v>42.1</v>
      </c>
      <c r="K745" s="13">
        <f>_xlfn.MINIFS(bonification_version[date_debut],bonification_version[code],fiche_bonification[[#This Row],[code_bonification]])</f>
        <v>42370</v>
      </c>
      <c r="L745" s="12" t="str" cm="1">
        <f t="array" ref="L74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46" spans="1:12" x14ac:dyDescent="0.3">
      <c r="A746" s="12" t="s">
        <v>282</v>
      </c>
      <c r="B746" s="12" t="s">
        <v>582</v>
      </c>
      <c r="C746" s="13">
        <f t="shared" si="11"/>
        <v>42370</v>
      </c>
      <c r="D746" s="13" t="str">
        <f>IF(AND(fiche_bonification[[#This Row],[fiche_date_fin]]="",fiche_bonification[[#This Row],[bonification_date_fin]]=""),"",MIN(I746,L746))</f>
        <v/>
      </c>
      <c r="E746" s="13">
        <v>44561</v>
      </c>
      <c r="F746" s="13">
        <v>44804</v>
      </c>
      <c r="G746" s="12">
        <f>_xlfn.MAXIFS(fiche_version[index_version],fiche_version[code],fiche_bonification[[#This Row],[code_fiche]])</f>
        <v>16.100000000000001</v>
      </c>
      <c r="H746" s="13">
        <f>_xlfn.MINIFS(fiche_version[date_debut],fiche_version[code],fiche_bonification[[#This Row],[code_fiche]])</f>
        <v>42005</v>
      </c>
      <c r="I746" s="13" t="str" cm="1">
        <f t="array" ref="I746">INDEX(fiche_version[date_fin],MATCH(1,(fiche_version[index_version]=fiche_bonification[[#This Row],[fiche_version]]) * (fiche_version[code]=fiche_bonification[[#This Row],[code_fiche]]),0),1)</f>
        <v/>
      </c>
      <c r="J746" s="12">
        <f>_xlfn.MAXIFS(bonification_version[index_version],bonification_version[code],fiche_bonification[[#This Row],[code_bonification]])</f>
        <v>42.1</v>
      </c>
      <c r="K746" s="13">
        <f>_xlfn.MINIFS(bonification_version[date_debut],bonification_version[code],fiche_bonification[[#This Row],[code_bonification]])</f>
        <v>42370</v>
      </c>
      <c r="L746" s="12" t="str" cm="1">
        <f t="array" ref="L74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47" spans="1:12" x14ac:dyDescent="0.3">
      <c r="A747" s="12" t="s">
        <v>284</v>
      </c>
      <c r="B747" s="12" t="s">
        <v>582</v>
      </c>
      <c r="C747" s="13">
        <f t="shared" si="11"/>
        <v>42370</v>
      </c>
      <c r="D747" s="13" t="str">
        <f>IF(AND(fiche_bonification[[#This Row],[fiche_date_fin]]="",fiche_bonification[[#This Row],[bonification_date_fin]]=""),"",MIN(I747,L747))</f>
        <v/>
      </c>
      <c r="E747" s="13">
        <v>44561</v>
      </c>
      <c r="F747" s="13">
        <v>44804</v>
      </c>
      <c r="G747" s="12">
        <f>_xlfn.MAXIFS(fiche_version[index_version],fiche_version[code],fiche_bonification[[#This Row],[code_fiche]])</f>
        <v>36.299999999999997</v>
      </c>
      <c r="H747" s="13">
        <f>_xlfn.MINIFS(fiche_version[date_debut],fiche_version[code],fiche_bonification[[#This Row],[code_fiche]])</f>
        <v>42005</v>
      </c>
      <c r="I747" s="13" t="str" cm="1">
        <f t="array" ref="I747">INDEX(fiche_version[date_fin],MATCH(1,(fiche_version[index_version]=fiche_bonification[[#This Row],[fiche_version]]) * (fiche_version[code]=fiche_bonification[[#This Row],[code_fiche]]),0),1)</f>
        <v/>
      </c>
      <c r="J747" s="12">
        <f>_xlfn.MAXIFS(bonification_version[index_version],bonification_version[code],fiche_bonification[[#This Row],[code_bonification]])</f>
        <v>42.1</v>
      </c>
      <c r="K747" s="13">
        <f>_xlfn.MINIFS(bonification_version[date_debut],bonification_version[code],fiche_bonification[[#This Row],[code_bonification]])</f>
        <v>42370</v>
      </c>
      <c r="L747" s="12" t="str" cm="1">
        <f t="array" ref="L74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48" spans="1:12" x14ac:dyDescent="0.3">
      <c r="A748" s="12" t="s">
        <v>286</v>
      </c>
      <c r="B748" s="12" t="s">
        <v>582</v>
      </c>
      <c r="C748" s="13">
        <f t="shared" si="11"/>
        <v>42370</v>
      </c>
      <c r="D748" s="13" t="str">
        <f>IF(AND(fiche_bonification[[#This Row],[fiche_date_fin]]="",fiche_bonification[[#This Row],[bonification_date_fin]]=""),"",MIN(I748,L748))</f>
        <v/>
      </c>
      <c r="E748" s="13">
        <v>44561</v>
      </c>
      <c r="F748" s="13">
        <v>44804</v>
      </c>
      <c r="G748" s="12">
        <f>_xlfn.MAXIFS(fiche_version[index_version],fiche_version[code],fiche_bonification[[#This Row],[code_fiche]])</f>
        <v>36.299999999999997</v>
      </c>
      <c r="H748" s="13">
        <f>_xlfn.MINIFS(fiche_version[date_debut],fiche_version[code],fiche_bonification[[#This Row],[code_fiche]])</f>
        <v>42005</v>
      </c>
      <c r="I748" s="13" t="str" cm="1">
        <f t="array" ref="I748">INDEX(fiche_version[date_fin],MATCH(1,(fiche_version[index_version]=fiche_bonification[[#This Row],[fiche_version]]) * (fiche_version[code]=fiche_bonification[[#This Row],[code_fiche]]),0),1)</f>
        <v/>
      </c>
      <c r="J748" s="12">
        <f>_xlfn.MAXIFS(bonification_version[index_version],bonification_version[code],fiche_bonification[[#This Row],[code_bonification]])</f>
        <v>42.1</v>
      </c>
      <c r="K748" s="13">
        <f>_xlfn.MINIFS(bonification_version[date_debut],bonification_version[code],fiche_bonification[[#This Row],[code_bonification]])</f>
        <v>42370</v>
      </c>
      <c r="L748" s="12" t="str" cm="1">
        <f t="array" ref="L74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49" spans="1:12" x14ac:dyDescent="0.3">
      <c r="A749" s="12" t="s">
        <v>287</v>
      </c>
      <c r="B749" s="12" t="s">
        <v>582</v>
      </c>
      <c r="C749" s="13">
        <f t="shared" si="11"/>
        <v>42727</v>
      </c>
      <c r="D749" s="13" t="str">
        <f>IF(AND(fiche_bonification[[#This Row],[fiche_date_fin]]="",fiche_bonification[[#This Row],[bonification_date_fin]]=""),"",MIN(I749,L749))</f>
        <v/>
      </c>
      <c r="E749" s="13">
        <v>44561</v>
      </c>
      <c r="F749" s="13">
        <v>44804</v>
      </c>
      <c r="G749" s="12">
        <f>_xlfn.MAXIFS(fiche_version[index_version],fiche_version[code],fiche_bonification[[#This Row],[code_fiche]])</f>
        <v>36.299999999999997</v>
      </c>
      <c r="H749" s="13">
        <f>_xlfn.MINIFS(fiche_version[date_debut],fiche_version[code],fiche_bonification[[#This Row],[code_fiche]])</f>
        <v>42727</v>
      </c>
      <c r="I749" s="13" t="str" cm="1">
        <f t="array" ref="I749">INDEX(fiche_version[date_fin],MATCH(1,(fiche_version[index_version]=fiche_bonification[[#This Row],[fiche_version]]) * (fiche_version[code]=fiche_bonification[[#This Row],[code_fiche]]),0),1)</f>
        <v/>
      </c>
      <c r="J749" s="12">
        <f>_xlfn.MAXIFS(bonification_version[index_version],bonification_version[code],fiche_bonification[[#This Row],[code_bonification]])</f>
        <v>42.1</v>
      </c>
      <c r="K749" s="13">
        <f>_xlfn.MINIFS(bonification_version[date_debut],bonification_version[code],fiche_bonification[[#This Row],[code_bonification]])</f>
        <v>42370</v>
      </c>
      <c r="L749" s="12" t="str" cm="1">
        <f t="array" ref="L74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50" spans="1:12" x14ac:dyDescent="0.3">
      <c r="A750" s="12" t="s">
        <v>288</v>
      </c>
      <c r="B750" s="12" t="s">
        <v>582</v>
      </c>
      <c r="C750" s="13">
        <f t="shared" si="11"/>
        <v>42370</v>
      </c>
      <c r="D750" s="13" t="str">
        <f>IF(AND(fiche_bonification[[#This Row],[fiche_date_fin]]="",fiche_bonification[[#This Row],[bonification_date_fin]]=""),"",MIN(I750,L750))</f>
        <v/>
      </c>
      <c r="E750" s="13">
        <v>44561</v>
      </c>
      <c r="F750" s="13">
        <v>44804</v>
      </c>
      <c r="G750" s="12">
        <f>_xlfn.MAXIFS(fiche_version[index_version],fiche_version[code],fiche_bonification[[#This Row],[code_fiche]])</f>
        <v>60.4</v>
      </c>
      <c r="H750" s="13">
        <f>_xlfn.MINIFS(fiche_version[date_debut],fiche_version[code],fiche_bonification[[#This Row],[code_fiche]])</f>
        <v>42005</v>
      </c>
      <c r="I750" s="13" t="str" cm="1">
        <f t="array" ref="I750">INDEX(fiche_version[date_fin],MATCH(1,(fiche_version[index_version]=fiche_bonification[[#This Row],[fiche_version]]) * (fiche_version[code]=fiche_bonification[[#This Row],[code_fiche]]),0),1)</f>
        <v/>
      </c>
      <c r="J750" s="12">
        <f>_xlfn.MAXIFS(bonification_version[index_version],bonification_version[code],fiche_bonification[[#This Row],[code_bonification]])</f>
        <v>42.1</v>
      </c>
      <c r="K750" s="13">
        <f>_xlfn.MINIFS(bonification_version[date_debut],bonification_version[code],fiche_bonification[[#This Row],[code_bonification]])</f>
        <v>42370</v>
      </c>
      <c r="L750" s="12" t="str" cm="1">
        <f t="array" ref="L75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51" spans="1:12" x14ac:dyDescent="0.3">
      <c r="A751" s="12" t="s">
        <v>289</v>
      </c>
      <c r="B751" s="12" t="s">
        <v>582</v>
      </c>
      <c r="C751" s="13">
        <f t="shared" si="11"/>
        <v>42727</v>
      </c>
      <c r="D751" s="13" t="str">
        <f>IF(AND(fiche_bonification[[#This Row],[fiche_date_fin]]="",fiche_bonification[[#This Row],[bonification_date_fin]]=""),"",MIN(I751,L751))</f>
        <v/>
      </c>
      <c r="E751" s="13">
        <v>44561</v>
      </c>
      <c r="F751" s="13">
        <v>44804</v>
      </c>
      <c r="G751" s="12">
        <f>_xlfn.MAXIFS(fiche_version[index_version],fiche_version[code],fiche_bonification[[#This Row],[code_fiche]])</f>
        <v>60.4</v>
      </c>
      <c r="H751" s="13">
        <f>_xlfn.MINIFS(fiche_version[date_debut],fiche_version[code],fiche_bonification[[#This Row],[code_fiche]])</f>
        <v>42727</v>
      </c>
      <c r="I751" s="13" t="str" cm="1">
        <f t="array" ref="I751">INDEX(fiche_version[date_fin],MATCH(1,(fiche_version[index_version]=fiche_bonification[[#This Row],[fiche_version]]) * (fiche_version[code]=fiche_bonification[[#This Row],[code_fiche]]),0),1)</f>
        <v/>
      </c>
      <c r="J751" s="12">
        <f>_xlfn.MAXIFS(bonification_version[index_version],bonification_version[code],fiche_bonification[[#This Row],[code_bonification]])</f>
        <v>42.1</v>
      </c>
      <c r="K751" s="13">
        <f>_xlfn.MINIFS(bonification_version[date_debut],bonification_version[code],fiche_bonification[[#This Row],[code_bonification]])</f>
        <v>42370</v>
      </c>
      <c r="L751" s="12" t="str" cm="1">
        <f t="array" ref="L75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52" spans="1:12" x14ac:dyDescent="0.3">
      <c r="A752" s="12" t="s">
        <v>290</v>
      </c>
      <c r="B752" s="12" t="s">
        <v>582</v>
      </c>
      <c r="C752" s="13">
        <f t="shared" si="11"/>
        <v>43922</v>
      </c>
      <c r="D752" s="13">
        <f>IF(AND(fiche_bonification[[#This Row],[fiche_date_fin]]="",fiche_bonification[[#This Row],[bonification_date_fin]]=""),"",MIN(I752,L752))</f>
        <v>47026</v>
      </c>
      <c r="E752" s="13">
        <v>44561</v>
      </c>
      <c r="F752" s="13">
        <v>44804</v>
      </c>
      <c r="G752" s="12">
        <f>_xlfn.MAXIFS(fiche_version[index_version],fiche_version[code],fiche_bonification[[#This Row],[code_fiche]])</f>
        <v>53.4</v>
      </c>
      <c r="H752" s="13">
        <f>_xlfn.MINIFS(fiche_version[date_debut],fiche_version[code],fiche_bonification[[#This Row],[code_fiche]])</f>
        <v>43922</v>
      </c>
      <c r="I752" s="13" cm="1">
        <f t="array" ref="I752">INDEX(fiche_version[date_fin],MATCH(1,(fiche_version[index_version]=fiche_bonification[[#This Row],[fiche_version]]) * (fiche_version[code]=fiche_bonification[[#This Row],[code_fiche]]),0),1)</f>
        <v>47026</v>
      </c>
      <c r="J752" s="12">
        <f>_xlfn.MAXIFS(bonification_version[index_version],bonification_version[code],fiche_bonification[[#This Row],[code_bonification]])</f>
        <v>42.1</v>
      </c>
      <c r="K752" s="13">
        <f>_xlfn.MINIFS(bonification_version[date_debut],bonification_version[code],fiche_bonification[[#This Row],[code_bonification]])</f>
        <v>42370</v>
      </c>
      <c r="L752" s="12" t="str" cm="1">
        <f t="array" ref="L75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53" spans="1:12" x14ac:dyDescent="0.3">
      <c r="A753" s="12" t="s">
        <v>291</v>
      </c>
      <c r="B753" s="12" t="s">
        <v>582</v>
      </c>
      <c r="C753" s="13">
        <f t="shared" si="11"/>
        <v>42370</v>
      </c>
      <c r="D753" s="13">
        <f>IF(AND(fiche_bonification[[#This Row],[fiche_date_fin]]="",fiche_bonification[[#This Row],[bonification_date_fin]]=""),"",MIN(I753,L753))</f>
        <v>44651</v>
      </c>
      <c r="E753" s="13">
        <v>44561</v>
      </c>
      <c r="F753" s="13">
        <v>44804</v>
      </c>
      <c r="G753" s="12">
        <f>_xlfn.MAXIFS(fiche_version[index_version],fiche_version[code],fiche_bonification[[#This Row],[code_fiche]])</f>
        <v>14.1</v>
      </c>
      <c r="H753" s="13">
        <f>_xlfn.MINIFS(fiche_version[date_debut],fiche_version[code],fiche_bonification[[#This Row],[code_fiche]])</f>
        <v>42005</v>
      </c>
      <c r="I753" s="13" cm="1">
        <f t="array" ref="I753">INDEX(fiche_version[date_fin],MATCH(1,(fiche_version[index_version]=fiche_bonification[[#This Row],[fiche_version]]) * (fiche_version[code]=fiche_bonification[[#This Row],[code_fiche]]),0),1)</f>
        <v>44651</v>
      </c>
      <c r="J753" s="12">
        <f>_xlfn.MAXIFS(bonification_version[index_version],bonification_version[code],fiche_bonification[[#This Row],[code_bonification]])</f>
        <v>42.1</v>
      </c>
      <c r="K753" s="13">
        <f>_xlfn.MINIFS(bonification_version[date_debut],bonification_version[code],fiche_bonification[[#This Row],[code_bonification]])</f>
        <v>42370</v>
      </c>
      <c r="L753" s="12" t="str" cm="1">
        <f t="array" ref="L75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54" spans="1:12" x14ac:dyDescent="0.3">
      <c r="A754" s="12" t="s">
        <v>292</v>
      </c>
      <c r="B754" s="12" t="s">
        <v>582</v>
      </c>
      <c r="C754" s="13">
        <f t="shared" si="11"/>
        <v>42370</v>
      </c>
      <c r="D754" s="13">
        <f>IF(AND(fiche_bonification[[#This Row],[fiche_date_fin]]="",fiche_bonification[[#This Row],[bonification_date_fin]]=""),"",MIN(I754,L754))</f>
        <v>44651</v>
      </c>
      <c r="E754" s="13">
        <v>44561</v>
      </c>
      <c r="F754" s="13">
        <v>44804</v>
      </c>
      <c r="G754" s="12">
        <f>_xlfn.MAXIFS(fiche_version[index_version],fiche_version[code],fiche_bonification[[#This Row],[code_fiche]])</f>
        <v>14.1</v>
      </c>
      <c r="H754" s="13">
        <f>_xlfn.MINIFS(fiche_version[date_debut],fiche_version[code],fiche_bonification[[#This Row],[code_fiche]])</f>
        <v>42005</v>
      </c>
      <c r="I754" s="13" cm="1">
        <f t="array" ref="I754">INDEX(fiche_version[date_fin],MATCH(1,(fiche_version[index_version]=fiche_bonification[[#This Row],[fiche_version]]) * (fiche_version[code]=fiche_bonification[[#This Row],[code_fiche]]),0),1)</f>
        <v>44651</v>
      </c>
      <c r="J754" s="12">
        <f>_xlfn.MAXIFS(bonification_version[index_version],bonification_version[code],fiche_bonification[[#This Row],[code_bonification]])</f>
        <v>42.1</v>
      </c>
      <c r="K754" s="13">
        <f>_xlfn.MINIFS(bonification_version[date_debut],bonification_version[code],fiche_bonification[[#This Row],[code_bonification]])</f>
        <v>42370</v>
      </c>
      <c r="L754" s="12" t="str" cm="1">
        <f t="array" ref="L75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55" spans="1:12" x14ac:dyDescent="0.3">
      <c r="A755" s="12" t="s">
        <v>293</v>
      </c>
      <c r="B755" s="12" t="s">
        <v>582</v>
      </c>
      <c r="C755" s="13">
        <f t="shared" si="11"/>
        <v>42370</v>
      </c>
      <c r="D755" s="13" t="str">
        <f>IF(AND(fiche_bonification[[#This Row],[fiche_date_fin]]="",fiche_bonification[[#This Row],[bonification_date_fin]]=""),"",MIN(I755,L755))</f>
        <v/>
      </c>
      <c r="E755" s="13">
        <v>44561</v>
      </c>
      <c r="F755" s="13">
        <v>44804</v>
      </c>
      <c r="G755" s="12">
        <f>_xlfn.MAXIFS(fiche_version[index_version],fiche_version[code],fiche_bonification[[#This Row],[code_fiche]])</f>
        <v>14.1</v>
      </c>
      <c r="H755" s="13">
        <f>_xlfn.MINIFS(fiche_version[date_debut],fiche_version[code],fiche_bonification[[#This Row],[code_fiche]])</f>
        <v>42005</v>
      </c>
      <c r="I755" s="13" t="str" cm="1">
        <f t="array" ref="I755">INDEX(fiche_version[date_fin],MATCH(1,(fiche_version[index_version]=fiche_bonification[[#This Row],[fiche_version]]) * (fiche_version[code]=fiche_bonification[[#This Row],[code_fiche]]),0),1)</f>
        <v/>
      </c>
      <c r="J755" s="12">
        <f>_xlfn.MAXIFS(bonification_version[index_version],bonification_version[code],fiche_bonification[[#This Row],[code_bonification]])</f>
        <v>42.1</v>
      </c>
      <c r="K755" s="13">
        <f>_xlfn.MINIFS(bonification_version[date_debut],bonification_version[code],fiche_bonification[[#This Row],[code_bonification]])</f>
        <v>42370</v>
      </c>
      <c r="L755" s="12" t="str" cm="1">
        <f t="array" ref="L75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56" spans="1:12" x14ac:dyDescent="0.3">
      <c r="A756" s="12" t="s">
        <v>295</v>
      </c>
      <c r="B756" s="12" t="s">
        <v>582</v>
      </c>
      <c r="C756" s="13">
        <f t="shared" si="11"/>
        <v>42370</v>
      </c>
      <c r="D756" s="13" t="str">
        <f>IF(AND(fiche_bonification[[#This Row],[fiche_date_fin]]="",fiche_bonification[[#This Row],[bonification_date_fin]]=""),"",MIN(I756,L756))</f>
        <v/>
      </c>
      <c r="E756" s="13">
        <v>44561</v>
      </c>
      <c r="F756" s="13">
        <v>44804</v>
      </c>
      <c r="G756" s="12">
        <f>_xlfn.MAXIFS(fiche_version[index_version],fiche_version[code],fiche_bonification[[#This Row],[code_fiche]])</f>
        <v>14.1</v>
      </c>
      <c r="H756" s="13">
        <f>_xlfn.MINIFS(fiche_version[date_debut],fiche_version[code],fiche_bonification[[#This Row],[code_fiche]])</f>
        <v>42005</v>
      </c>
      <c r="I756" s="13" t="str" cm="1">
        <f t="array" ref="I756">INDEX(fiche_version[date_fin],MATCH(1,(fiche_version[index_version]=fiche_bonification[[#This Row],[fiche_version]]) * (fiche_version[code]=fiche_bonification[[#This Row],[code_fiche]]),0),1)</f>
        <v/>
      </c>
      <c r="J756" s="12">
        <f>_xlfn.MAXIFS(bonification_version[index_version],bonification_version[code],fiche_bonification[[#This Row],[code_bonification]])</f>
        <v>42.1</v>
      </c>
      <c r="K756" s="13">
        <f>_xlfn.MINIFS(bonification_version[date_debut],bonification_version[code],fiche_bonification[[#This Row],[code_bonification]])</f>
        <v>42370</v>
      </c>
      <c r="L756" s="12" t="str" cm="1">
        <f t="array" ref="L75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57" spans="1:12" x14ac:dyDescent="0.3">
      <c r="A757" s="12" t="s">
        <v>296</v>
      </c>
      <c r="B757" s="12" t="s">
        <v>582</v>
      </c>
      <c r="C757" s="13">
        <f t="shared" si="11"/>
        <v>42370</v>
      </c>
      <c r="D757" s="13">
        <f>IF(AND(fiche_bonification[[#This Row],[fiche_date_fin]]="",fiche_bonification[[#This Row],[bonification_date_fin]]=""),"",MIN(I757,L757))</f>
        <v>44651</v>
      </c>
      <c r="E757" s="13">
        <v>44561</v>
      </c>
      <c r="F757" s="13">
        <v>44804</v>
      </c>
      <c r="G757" s="12">
        <f>_xlfn.MAXIFS(fiche_version[index_version],fiche_version[code],fiche_bonification[[#This Row],[code_fiche]])</f>
        <v>14.1</v>
      </c>
      <c r="H757" s="13">
        <f>_xlfn.MINIFS(fiche_version[date_debut],fiche_version[code],fiche_bonification[[#This Row],[code_fiche]])</f>
        <v>42005</v>
      </c>
      <c r="I757" s="13" cm="1">
        <f t="array" ref="I757">INDEX(fiche_version[date_fin],MATCH(1,(fiche_version[index_version]=fiche_bonification[[#This Row],[fiche_version]]) * (fiche_version[code]=fiche_bonification[[#This Row],[code_fiche]]),0),1)</f>
        <v>44651</v>
      </c>
      <c r="J757" s="12">
        <f>_xlfn.MAXIFS(bonification_version[index_version],bonification_version[code],fiche_bonification[[#This Row],[code_bonification]])</f>
        <v>42.1</v>
      </c>
      <c r="K757" s="13">
        <f>_xlfn.MINIFS(bonification_version[date_debut],bonification_version[code],fiche_bonification[[#This Row],[code_bonification]])</f>
        <v>42370</v>
      </c>
      <c r="L757" s="12" t="str" cm="1">
        <f t="array" ref="L75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58" spans="1:12" x14ac:dyDescent="0.3">
      <c r="A758" s="12" t="s">
        <v>297</v>
      </c>
      <c r="B758" s="12" t="s">
        <v>582</v>
      </c>
      <c r="C758" s="13">
        <f t="shared" si="11"/>
        <v>42370</v>
      </c>
      <c r="D758" s="13" t="str">
        <f>IF(AND(fiche_bonification[[#This Row],[fiche_date_fin]]="",fiche_bonification[[#This Row],[bonification_date_fin]]=""),"",MIN(I758,L758))</f>
        <v/>
      </c>
      <c r="E758" s="13">
        <v>44561</v>
      </c>
      <c r="F758" s="13">
        <v>44804</v>
      </c>
      <c r="G758" s="12">
        <f>_xlfn.MAXIFS(fiche_version[index_version],fiche_version[code],fiche_bonification[[#This Row],[code_fiche]])</f>
        <v>14.1</v>
      </c>
      <c r="H758" s="13">
        <f>_xlfn.MINIFS(fiche_version[date_debut],fiche_version[code],fiche_bonification[[#This Row],[code_fiche]])</f>
        <v>42005</v>
      </c>
      <c r="I758" s="13" t="str" cm="1">
        <f t="array" ref="I758">INDEX(fiche_version[date_fin],MATCH(1,(fiche_version[index_version]=fiche_bonification[[#This Row],[fiche_version]]) * (fiche_version[code]=fiche_bonification[[#This Row],[code_fiche]]),0),1)</f>
        <v/>
      </c>
      <c r="J758" s="12">
        <f>_xlfn.MAXIFS(bonification_version[index_version],bonification_version[code],fiche_bonification[[#This Row],[code_bonification]])</f>
        <v>42.1</v>
      </c>
      <c r="K758" s="13">
        <f>_xlfn.MINIFS(bonification_version[date_debut],bonification_version[code],fiche_bonification[[#This Row],[code_bonification]])</f>
        <v>42370</v>
      </c>
      <c r="L758" s="12" t="str" cm="1">
        <f t="array" ref="L75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59" spans="1:12" x14ac:dyDescent="0.3">
      <c r="A759" s="12" t="s">
        <v>298</v>
      </c>
      <c r="B759" s="12" t="s">
        <v>582</v>
      </c>
      <c r="C759" s="13">
        <f t="shared" si="11"/>
        <v>42370</v>
      </c>
      <c r="D759" s="13" t="str">
        <f>IF(AND(fiche_bonification[[#This Row],[fiche_date_fin]]="",fiche_bonification[[#This Row],[bonification_date_fin]]=""),"",MIN(I759,L759))</f>
        <v/>
      </c>
      <c r="E759" s="13">
        <v>44561</v>
      </c>
      <c r="F759" s="13">
        <v>44804</v>
      </c>
      <c r="G759" s="12">
        <f>_xlfn.MAXIFS(fiche_version[index_version],fiche_version[code],fiche_bonification[[#This Row],[code_fiche]])</f>
        <v>14.1</v>
      </c>
      <c r="H759" s="13">
        <f>_xlfn.MINIFS(fiche_version[date_debut],fiche_version[code],fiche_bonification[[#This Row],[code_fiche]])</f>
        <v>42005</v>
      </c>
      <c r="I759" s="13" t="str" cm="1">
        <f t="array" ref="I759">INDEX(fiche_version[date_fin],MATCH(1,(fiche_version[index_version]=fiche_bonification[[#This Row],[fiche_version]]) * (fiche_version[code]=fiche_bonification[[#This Row],[code_fiche]]),0),1)</f>
        <v/>
      </c>
      <c r="J759" s="12">
        <f>_xlfn.MAXIFS(bonification_version[index_version],bonification_version[code],fiche_bonification[[#This Row],[code_bonification]])</f>
        <v>42.1</v>
      </c>
      <c r="K759" s="13">
        <f>_xlfn.MINIFS(bonification_version[date_debut],bonification_version[code],fiche_bonification[[#This Row],[code_bonification]])</f>
        <v>42370</v>
      </c>
      <c r="L759" s="12" t="str" cm="1">
        <f t="array" ref="L75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60" spans="1:12" x14ac:dyDescent="0.3">
      <c r="A760" s="12" t="s">
        <v>299</v>
      </c>
      <c r="B760" s="12" t="s">
        <v>582</v>
      </c>
      <c r="C760" s="13">
        <f t="shared" si="11"/>
        <v>42370</v>
      </c>
      <c r="D760" s="13" t="str">
        <f>IF(AND(fiche_bonification[[#This Row],[fiche_date_fin]]="",fiche_bonification[[#This Row],[bonification_date_fin]]=""),"",MIN(I760,L760))</f>
        <v/>
      </c>
      <c r="E760" s="13">
        <v>44561</v>
      </c>
      <c r="F760" s="13">
        <v>44804</v>
      </c>
      <c r="G760" s="12">
        <f>_xlfn.MAXIFS(fiche_version[index_version],fiche_version[code],fiche_bonification[[#This Row],[code_fiche]])</f>
        <v>14.1</v>
      </c>
      <c r="H760" s="13">
        <f>_xlfn.MINIFS(fiche_version[date_debut],fiche_version[code],fiche_bonification[[#This Row],[code_fiche]])</f>
        <v>42005</v>
      </c>
      <c r="I760" s="13" t="str" cm="1">
        <f t="array" ref="I760">INDEX(fiche_version[date_fin],MATCH(1,(fiche_version[index_version]=fiche_bonification[[#This Row],[fiche_version]]) * (fiche_version[code]=fiche_bonification[[#This Row],[code_fiche]]),0),1)</f>
        <v/>
      </c>
      <c r="J760" s="12">
        <f>_xlfn.MAXIFS(bonification_version[index_version],bonification_version[code],fiche_bonification[[#This Row],[code_bonification]])</f>
        <v>42.1</v>
      </c>
      <c r="K760" s="13">
        <f>_xlfn.MINIFS(bonification_version[date_debut],bonification_version[code],fiche_bonification[[#This Row],[code_bonification]])</f>
        <v>42370</v>
      </c>
      <c r="L760" s="12" t="str" cm="1">
        <f t="array" ref="L76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61" spans="1:12" x14ac:dyDescent="0.3">
      <c r="A761" s="12" t="s">
        <v>300</v>
      </c>
      <c r="B761" s="12" t="s">
        <v>582</v>
      </c>
      <c r="C761" s="13">
        <f t="shared" si="11"/>
        <v>42370</v>
      </c>
      <c r="D761" s="13" t="str">
        <f>IF(AND(fiche_bonification[[#This Row],[fiche_date_fin]]="",fiche_bonification[[#This Row],[bonification_date_fin]]=""),"",MIN(I761,L761))</f>
        <v/>
      </c>
      <c r="E761" s="13">
        <v>44561</v>
      </c>
      <c r="F761" s="13">
        <v>44804</v>
      </c>
      <c r="G761" s="12">
        <f>_xlfn.MAXIFS(fiche_version[index_version],fiche_version[code],fiche_bonification[[#This Row],[code_fiche]])</f>
        <v>14.1</v>
      </c>
      <c r="H761" s="13">
        <f>_xlfn.MINIFS(fiche_version[date_debut],fiche_version[code],fiche_bonification[[#This Row],[code_fiche]])</f>
        <v>42005</v>
      </c>
      <c r="I761" s="13" t="str" cm="1">
        <f t="array" ref="I761">INDEX(fiche_version[date_fin],MATCH(1,(fiche_version[index_version]=fiche_bonification[[#This Row],[fiche_version]]) * (fiche_version[code]=fiche_bonification[[#This Row],[code_fiche]]),0),1)</f>
        <v/>
      </c>
      <c r="J761" s="12">
        <f>_xlfn.MAXIFS(bonification_version[index_version],bonification_version[code],fiche_bonification[[#This Row],[code_bonification]])</f>
        <v>42.1</v>
      </c>
      <c r="K761" s="13">
        <f>_xlfn.MINIFS(bonification_version[date_debut],bonification_version[code],fiche_bonification[[#This Row],[code_bonification]])</f>
        <v>42370</v>
      </c>
      <c r="L761" s="12" t="str" cm="1">
        <f t="array" ref="L76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62" spans="1:12" x14ac:dyDescent="0.3">
      <c r="A762" s="12" t="s">
        <v>301</v>
      </c>
      <c r="B762" s="12" t="s">
        <v>582</v>
      </c>
      <c r="C762" s="13">
        <f t="shared" si="11"/>
        <v>42370</v>
      </c>
      <c r="D762" s="13" t="str">
        <f>IF(AND(fiche_bonification[[#This Row],[fiche_date_fin]]="",fiche_bonification[[#This Row],[bonification_date_fin]]=""),"",MIN(I762,L762))</f>
        <v/>
      </c>
      <c r="E762" s="13">
        <v>44561</v>
      </c>
      <c r="F762" s="13">
        <v>44804</v>
      </c>
      <c r="G762" s="12">
        <f>_xlfn.MAXIFS(fiche_version[index_version],fiche_version[code],fiche_bonification[[#This Row],[code_fiche]])</f>
        <v>17.100000000000001</v>
      </c>
      <c r="H762" s="13">
        <f>_xlfn.MINIFS(fiche_version[date_debut],fiche_version[code],fiche_bonification[[#This Row],[code_fiche]])</f>
        <v>42005</v>
      </c>
      <c r="I762" s="13" t="str" cm="1">
        <f t="array" ref="I762">INDEX(fiche_version[date_fin],MATCH(1,(fiche_version[index_version]=fiche_bonification[[#This Row],[fiche_version]]) * (fiche_version[code]=fiche_bonification[[#This Row],[code_fiche]]),0),1)</f>
        <v/>
      </c>
      <c r="J762" s="12">
        <f>_xlfn.MAXIFS(bonification_version[index_version],bonification_version[code],fiche_bonification[[#This Row],[code_bonification]])</f>
        <v>42.1</v>
      </c>
      <c r="K762" s="13">
        <f>_xlfn.MINIFS(bonification_version[date_debut],bonification_version[code],fiche_bonification[[#This Row],[code_bonification]])</f>
        <v>42370</v>
      </c>
      <c r="L762" s="12" t="str" cm="1">
        <f t="array" ref="L76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63" spans="1:12" x14ac:dyDescent="0.3">
      <c r="A763" s="12" t="s">
        <v>303</v>
      </c>
      <c r="B763" s="12" t="s">
        <v>582</v>
      </c>
      <c r="C763" s="13">
        <f t="shared" si="11"/>
        <v>42370</v>
      </c>
      <c r="D763" s="13" t="str">
        <f>IF(AND(fiche_bonification[[#This Row],[fiche_date_fin]]="",fiche_bonification[[#This Row],[bonification_date_fin]]=""),"",MIN(I763,L763))</f>
        <v/>
      </c>
      <c r="E763" s="13">
        <v>44561</v>
      </c>
      <c r="F763" s="13">
        <v>44804</v>
      </c>
      <c r="G763" s="12">
        <f>_xlfn.MAXIFS(fiche_version[index_version],fiche_version[code],fiche_bonification[[#This Row],[code_fiche]])</f>
        <v>37.6</v>
      </c>
      <c r="H763" s="13">
        <f>_xlfn.MINIFS(fiche_version[date_debut],fiche_version[code],fiche_bonification[[#This Row],[code_fiche]])</f>
        <v>42005</v>
      </c>
      <c r="I763" s="13" t="str" cm="1">
        <f t="array" ref="I763">INDEX(fiche_version[date_fin],MATCH(1,(fiche_version[index_version]=fiche_bonification[[#This Row],[fiche_version]]) * (fiche_version[code]=fiche_bonification[[#This Row],[code_fiche]]),0),1)</f>
        <v/>
      </c>
      <c r="J763" s="12">
        <f>_xlfn.MAXIFS(bonification_version[index_version],bonification_version[code],fiche_bonification[[#This Row],[code_bonification]])</f>
        <v>42.1</v>
      </c>
      <c r="K763" s="13">
        <f>_xlfn.MINIFS(bonification_version[date_debut],bonification_version[code],fiche_bonification[[#This Row],[code_bonification]])</f>
        <v>42370</v>
      </c>
      <c r="L763" s="12" t="str" cm="1">
        <f t="array" ref="L76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64" spans="1:12" x14ac:dyDescent="0.3">
      <c r="A764" s="12" t="s">
        <v>305</v>
      </c>
      <c r="B764" s="12" t="s">
        <v>582</v>
      </c>
      <c r="C764" s="13">
        <f t="shared" si="11"/>
        <v>42370</v>
      </c>
      <c r="D764" s="13" t="str">
        <f>IF(AND(fiche_bonification[[#This Row],[fiche_date_fin]]="",fiche_bonification[[#This Row],[bonification_date_fin]]=""),"",MIN(I764,L764))</f>
        <v/>
      </c>
      <c r="E764" s="13">
        <v>44561</v>
      </c>
      <c r="F764" s="13">
        <v>44804</v>
      </c>
      <c r="G764" s="12">
        <f>_xlfn.MAXIFS(fiche_version[index_version],fiche_version[code],fiche_bonification[[#This Row],[code_fiche]])</f>
        <v>17.100000000000001</v>
      </c>
      <c r="H764" s="13">
        <f>_xlfn.MINIFS(fiche_version[date_debut],fiche_version[code],fiche_bonification[[#This Row],[code_fiche]])</f>
        <v>42005</v>
      </c>
      <c r="I764" s="13" t="str" cm="1">
        <f t="array" ref="I764">INDEX(fiche_version[date_fin],MATCH(1,(fiche_version[index_version]=fiche_bonification[[#This Row],[fiche_version]]) * (fiche_version[code]=fiche_bonification[[#This Row],[code_fiche]]),0),1)</f>
        <v/>
      </c>
      <c r="J764" s="12">
        <f>_xlfn.MAXIFS(bonification_version[index_version],bonification_version[code],fiche_bonification[[#This Row],[code_bonification]])</f>
        <v>42.1</v>
      </c>
      <c r="K764" s="13">
        <f>_xlfn.MINIFS(bonification_version[date_debut],bonification_version[code],fiche_bonification[[#This Row],[code_bonification]])</f>
        <v>42370</v>
      </c>
      <c r="L764" s="12" t="str" cm="1">
        <f t="array" ref="L76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65" spans="1:12" x14ac:dyDescent="0.3">
      <c r="A765" s="12" t="s">
        <v>307</v>
      </c>
      <c r="B765" s="12" t="s">
        <v>582</v>
      </c>
      <c r="C765" s="13">
        <f t="shared" si="11"/>
        <v>42370</v>
      </c>
      <c r="D765" s="13" t="str">
        <f>IF(AND(fiche_bonification[[#This Row],[fiche_date_fin]]="",fiche_bonification[[#This Row],[bonification_date_fin]]=""),"",MIN(I765,L765))</f>
        <v/>
      </c>
      <c r="E765" s="13">
        <v>44561</v>
      </c>
      <c r="F765" s="13">
        <v>44804</v>
      </c>
      <c r="G765" s="12">
        <f>_xlfn.MAXIFS(fiche_version[index_version],fiche_version[code],fiche_bonification[[#This Row],[code_fiche]])</f>
        <v>19.100000000000001</v>
      </c>
      <c r="H765" s="13">
        <f>_xlfn.MINIFS(fiche_version[date_debut],fiche_version[code],fiche_bonification[[#This Row],[code_fiche]])</f>
        <v>42005</v>
      </c>
      <c r="I765" s="13" t="str" cm="1">
        <f t="array" ref="I765">INDEX(fiche_version[date_fin],MATCH(1,(fiche_version[index_version]=fiche_bonification[[#This Row],[fiche_version]]) * (fiche_version[code]=fiche_bonification[[#This Row],[code_fiche]]),0),1)</f>
        <v/>
      </c>
      <c r="J765" s="12">
        <f>_xlfn.MAXIFS(bonification_version[index_version],bonification_version[code],fiche_bonification[[#This Row],[code_bonification]])</f>
        <v>42.1</v>
      </c>
      <c r="K765" s="13">
        <f>_xlfn.MINIFS(bonification_version[date_debut],bonification_version[code],fiche_bonification[[#This Row],[code_bonification]])</f>
        <v>42370</v>
      </c>
      <c r="L765" s="12" t="str" cm="1">
        <f t="array" ref="L76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66" spans="1:12" x14ac:dyDescent="0.3">
      <c r="A766" s="12" t="s">
        <v>308</v>
      </c>
      <c r="B766" s="12" t="s">
        <v>582</v>
      </c>
      <c r="C766" s="13">
        <f t="shared" si="11"/>
        <v>42727</v>
      </c>
      <c r="D766" s="13" t="str">
        <f>IF(AND(fiche_bonification[[#This Row],[fiche_date_fin]]="",fiche_bonification[[#This Row],[bonification_date_fin]]=""),"",MIN(I766,L766))</f>
        <v/>
      </c>
      <c r="E766" s="13">
        <v>44561</v>
      </c>
      <c r="F766" s="13">
        <v>44804</v>
      </c>
      <c r="G766" s="12">
        <f>_xlfn.MAXIFS(fiche_version[index_version],fiche_version[code],fiche_bonification[[#This Row],[code_fiche]])</f>
        <v>24.1</v>
      </c>
      <c r="H766" s="13">
        <f>_xlfn.MINIFS(fiche_version[date_debut],fiche_version[code],fiche_bonification[[#This Row],[code_fiche]])</f>
        <v>42727</v>
      </c>
      <c r="I766" s="13" t="str" cm="1">
        <f t="array" ref="I766">INDEX(fiche_version[date_fin],MATCH(1,(fiche_version[index_version]=fiche_bonification[[#This Row],[fiche_version]]) * (fiche_version[code]=fiche_bonification[[#This Row],[code_fiche]]),0),1)</f>
        <v/>
      </c>
      <c r="J766" s="12">
        <f>_xlfn.MAXIFS(bonification_version[index_version],bonification_version[code],fiche_bonification[[#This Row],[code_bonification]])</f>
        <v>42.1</v>
      </c>
      <c r="K766" s="13">
        <f>_xlfn.MINIFS(bonification_version[date_debut],bonification_version[code],fiche_bonification[[#This Row],[code_bonification]])</f>
        <v>42370</v>
      </c>
      <c r="L766" s="12" t="str" cm="1">
        <f t="array" ref="L76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67" spans="1:12" x14ac:dyDescent="0.3">
      <c r="A767" s="12" t="s">
        <v>309</v>
      </c>
      <c r="B767" s="12" t="s">
        <v>582</v>
      </c>
      <c r="C767" s="13">
        <f t="shared" si="11"/>
        <v>42370</v>
      </c>
      <c r="D767" s="13" t="str">
        <f>IF(AND(fiche_bonification[[#This Row],[fiche_date_fin]]="",fiche_bonification[[#This Row],[bonification_date_fin]]=""),"",MIN(I767,L767))</f>
        <v/>
      </c>
      <c r="E767" s="13">
        <v>44561</v>
      </c>
      <c r="F767" s="13">
        <v>44804</v>
      </c>
      <c r="G767" s="12">
        <f>_xlfn.MAXIFS(fiche_version[index_version],fiche_version[code],fiche_bonification[[#This Row],[code_fiche]])</f>
        <v>14.1</v>
      </c>
      <c r="H767" s="13">
        <f>_xlfn.MINIFS(fiche_version[date_debut],fiche_version[code],fiche_bonification[[#This Row],[code_fiche]])</f>
        <v>42005</v>
      </c>
      <c r="I767" s="13" t="str" cm="1">
        <f t="array" ref="I767">INDEX(fiche_version[date_fin],MATCH(1,(fiche_version[index_version]=fiche_bonification[[#This Row],[fiche_version]]) * (fiche_version[code]=fiche_bonification[[#This Row],[code_fiche]]),0),1)</f>
        <v/>
      </c>
      <c r="J767" s="12">
        <f>_xlfn.MAXIFS(bonification_version[index_version],bonification_version[code],fiche_bonification[[#This Row],[code_bonification]])</f>
        <v>42.1</v>
      </c>
      <c r="K767" s="13">
        <f>_xlfn.MINIFS(bonification_version[date_debut],bonification_version[code],fiche_bonification[[#This Row],[code_bonification]])</f>
        <v>42370</v>
      </c>
      <c r="L767" s="12" t="str" cm="1">
        <f t="array" ref="L76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68" spans="1:12" x14ac:dyDescent="0.3">
      <c r="A768" s="12" t="s">
        <v>310</v>
      </c>
      <c r="B768" s="12" t="s">
        <v>582</v>
      </c>
      <c r="C768" s="13">
        <f t="shared" si="11"/>
        <v>42370</v>
      </c>
      <c r="D768" s="13" t="str">
        <f>IF(AND(fiche_bonification[[#This Row],[fiche_date_fin]]="",fiche_bonification[[#This Row],[bonification_date_fin]]=""),"",MIN(I768,L768))</f>
        <v/>
      </c>
      <c r="E768" s="13">
        <v>44561</v>
      </c>
      <c r="F768" s="13">
        <v>44804</v>
      </c>
      <c r="G768" s="12">
        <f>_xlfn.MAXIFS(fiche_version[index_version],fiche_version[code],fiche_bonification[[#This Row],[code_fiche]])</f>
        <v>16.100000000000001</v>
      </c>
      <c r="H768" s="13">
        <f>_xlfn.MINIFS(fiche_version[date_debut],fiche_version[code],fiche_bonification[[#This Row],[code_fiche]])</f>
        <v>42005</v>
      </c>
      <c r="I768" s="13" t="str" cm="1">
        <f t="array" ref="I768">INDEX(fiche_version[date_fin],MATCH(1,(fiche_version[index_version]=fiche_bonification[[#This Row],[fiche_version]]) * (fiche_version[code]=fiche_bonification[[#This Row],[code_fiche]]),0),1)</f>
        <v/>
      </c>
      <c r="J768" s="12">
        <f>_xlfn.MAXIFS(bonification_version[index_version],bonification_version[code],fiche_bonification[[#This Row],[code_bonification]])</f>
        <v>42.1</v>
      </c>
      <c r="K768" s="13">
        <f>_xlfn.MINIFS(bonification_version[date_debut],bonification_version[code],fiche_bonification[[#This Row],[code_bonification]])</f>
        <v>42370</v>
      </c>
      <c r="L768" s="12" t="str" cm="1">
        <f t="array" ref="L76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69" spans="1:12" x14ac:dyDescent="0.3">
      <c r="A769" s="12" t="s">
        <v>312</v>
      </c>
      <c r="B769" s="12" t="s">
        <v>582</v>
      </c>
      <c r="C769" s="13">
        <f t="shared" si="11"/>
        <v>42370</v>
      </c>
      <c r="D769" s="13" t="str">
        <f>IF(AND(fiche_bonification[[#This Row],[fiche_date_fin]]="",fiche_bonification[[#This Row],[bonification_date_fin]]=""),"",MIN(I769,L769))</f>
        <v/>
      </c>
      <c r="E769" s="13">
        <v>44561</v>
      </c>
      <c r="F769" s="13">
        <v>44804</v>
      </c>
      <c r="G769" s="12">
        <f>_xlfn.MAXIFS(fiche_version[index_version],fiche_version[code],fiche_bonification[[#This Row],[code_fiche]])</f>
        <v>14.1</v>
      </c>
      <c r="H769" s="13">
        <f>_xlfn.MINIFS(fiche_version[date_debut],fiche_version[code],fiche_bonification[[#This Row],[code_fiche]])</f>
        <v>42005</v>
      </c>
      <c r="I769" s="13" t="str" cm="1">
        <f t="array" ref="I769">INDEX(fiche_version[date_fin],MATCH(1,(fiche_version[index_version]=fiche_bonification[[#This Row],[fiche_version]]) * (fiche_version[code]=fiche_bonification[[#This Row],[code_fiche]]),0),1)</f>
        <v/>
      </c>
      <c r="J769" s="12">
        <f>_xlfn.MAXIFS(bonification_version[index_version],bonification_version[code],fiche_bonification[[#This Row],[code_bonification]])</f>
        <v>42.1</v>
      </c>
      <c r="K769" s="13">
        <f>_xlfn.MINIFS(bonification_version[date_debut],bonification_version[code],fiche_bonification[[#This Row],[code_bonification]])</f>
        <v>42370</v>
      </c>
      <c r="L769" s="12" t="str" cm="1">
        <f t="array" ref="L76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70" spans="1:12" x14ac:dyDescent="0.3">
      <c r="A770" s="12" t="s">
        <v>313</v>
      </c>
      <c r="B770" s="12" t="s">
        <v>582</v>
      </c>
      <c r="C770" s="13">
        <f t="shared" si="11"/>
        <v>42370</v>
      </c>
      <c r="D770" s="13" t="str">
        <f>IF(AND(fiche_bonification[[#This Row],[fiche_date_fin]]="",fiche_bonification[[#This Row],[bonification_date_fin]]=""),"",MIN(I770,L770))</f>
        <v/>
      </c>
      <c r="E770" s="13">
        <v>44561</v>
      </c>
      <c r="F770" s="13">
        <v>44804</v>
      </c>
      <c r="G770" s="12">
        <f>_xlfn.MAXIFS(fiche_version[index_version],fiche_version[code],fiche_bonification[[#This Row],[code_fiche]])</f>
        <v>16.100000000000001</v>
      </c>
      <c r="H770" s="13">
        <f>_xlfn.MINIFS(fiche_version[date_debut],fiche_version[code],fiche_bonification[[#This Row],[code_fiche]])</f>
        <v>42005</v>
      </c>
      <c r="I770" s="13" t="str" cm="1">
        <f t="array" ref="I770">INDEX(fiche_version[date_fin],MATCH(1,(fiche_version[index_version]=fiche_bonification[[#This Row],[fiche_version]]) * (fiche_version[code]=fiche_bonification[[#This Row],[code_fiche]]),0),1)</f>
        <v/>
      </c>
      <c r="J770" s="12">
        <f>_xlfn.MAXIFS(bonification_version[index_version],bonification_version[code],fiche_bonification[[#This Row],[code_bonification]])</f>
        <v>42.1</v>
      </c>
      <c r="K770" s="13">
        <f>_xlfn.MINIFS(bonification_version[date_debut],bonification_version[code],fiche_bonification[[#This Row],[code_bonification]])</f>
        <v>42370</v>
      </c>
      <c r="L770" s="12" t="str" cm="1">
        <f t="array" ref="L77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71" spans="1:12" x14ac:dyDescent="0.3">
      <c r="A771" s="12" t="s">
        <v>314</v>
      </c>
      <c r="B771" s="12" t="s">
        <v>582</v>
      </c>
      <c r="C771" s="13">
        <f t="shared" ref="C771:C834" si="12">MAX(H771,K771)</f>
        <v>42370</v>
      </c>
      <c r="D771" s="13" t="str">
        <f>IF(AND(fiche_bonification[[#This Row],[fiche_date_fin]]="",fiche_bonification[[#This Row],[bonification_date_fin]]=""),"",MIN(I771,L771))</f>
        <v/>
      </c>
      <c r="E771" s="13">
        <v>44561</v>
      </c>
      <c r="F771" s="13">
        <v>44804</v>
      </c>
      <c r="G771" s="12">
        <f>_xlfn.MAXIFS(fiche_version[index_version],fiche_version[code],fiche_bonification[[#This Row],[code_fiche]])</f>
        <v>15.1</v>
      </c>
      <c r="H771" s="13">
        <f>_xlfn.MINIFS(fiche_version[date_debut],fiche_version[code],fiche_bonification[[#This Row],[code_fiche]])</f>
        <v>42005</v>
      </c>
      <c r="I771" s="13" t="str" cm="1">
        <f t="array" ref="I771">INDEX(fiche_version[date_fin],MATCH(1,(fiche_version[index_version]=fiche_bonification[[#This Row],[fiche_version]]) * (fiche_version[code]=fiche_bonification[[#This Row],[code_fiche]]),0),1)</f>
        <v/>
      </c>
      <c r="J771" s="12">
        <f>_xlfn.MAXIFS(bonification_version[index_version],bonification_version[code],fiche_bonification[[#This Row],[code_bonification]])</f>
        <v>42.1</v>
      </c>
      <c r="K771" s="13">
        <f>_xlfn.MINIFS(bonification_version[date_debut],bonification_version[code],fiche_bonification[[#This Row],[code_bonification]])</f>
        <v>42370</v>
      </c>
      <c r="L771" s="12" t="str" cm="1">
        <f t="array" ref="L77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72" spans="1:12" x14ac:dyDescent="0.3">
      <c r="A772" s="12" t="s">
        <v>315</v>
      </c>
      <c r="B772" s="12" t="s">
        <v>582</v>
      </c>
      <c r="C772" s="13">
        <f t="shared" si="12"/>
        <v>42370</v>
      </c>
      <c r="D772" s="13" t="str">
        <f>IF(AND(fiche_bonification[[#This Row],[fiche_date_fin]]="",fiche_bonification[[#This Row],[bonification_date_fin]]=""),"",MIN(I772,L772))</f>
        <v/>
      </c>
      <c r="E772" s="13">
        <v>44561</v>
      </c>
      <c r="F772" s="13">
        <v>44804</v>
      </c>
      <c r="G772" s="12">
        <f>_xlfn.MAXIFS(fiche_version[index_version],fiche_version[code],fiche_bonification[[#This Row],[code_fiche]])</f>
        <v>17.2</v>
      </c>
      <c r="H772" s="13">
        <f>_xlfn.MINIFS(fiche_version[date_debut],fiche_version[code],fiche_bonification[[#This Row],[code_fiche]])</f>
        <v>42005</v>
      </c>
      <c r="I772" s="13" t="str" cm="1">
        <f t="array" ref="I772">INDEX(fiche_version[date_fin],MATCH(1,(fiche_version[index_version]=fiche_bonification[[#This Row],[fiche_version]]) * (fiche_version[code]=fiche_bonification[[#This Row],[code_fiche]]),0),1)</f>
        <v/>
      </c>
      <c r="J772" s="12">
        <f>_xlfn.MAXIFS(bonification_version[index_version],bonification_version[code],fiche_bonification[[#This Row],[code_bonification]])</f>
        <v>42.1</v>
      </c>
      <c r="K772" s="13">
        <f>_xlfn.MINIFS(bonification_version[date_debut],bonification_version[code],fiche_bonification[[#This Row],[code_bonification]])</f>
        <v>42370</v>
      </c>
      <c r="L772" s="12" t="str" cm="1">
        <f t="array" ref="L77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73" spans="1:12" x14ac:dyDescent="0.3">
      <c r="A773" s="12" t="s">
        <v>316</v>
      </c>
      <c r="B773" s="12" t="s">
        <v>582</v>
      </c>
      <c r="C773" s="13">
        <f t="shared" si="12"/>
        <v>43111</v>
      </c>
      <c r="D773" s="13" t="str">
        <f>IF(AND(fiche_bonification[[#This Row],[fiche_date_fin]]="",fiche_bonification[[#This Row],[bonification_date_fin]]=""),"",MIN(I773,L773))</f>
        <v/>
      </c>
      <c r="E773" s="13">
        <v>44561</v>
      </c>
      <c r="F773" s="13">
        <v>44804</v>
      </c>
      <c r="G773" s="12">
        <f>_xlfn.MAXIFS(fiche_version[index_version],fiche_version[code],fiche_bonification[[#This Row],[code_fiche]])</f>
        <v>27.1</v>
      </c>
      <c r="H773" s="13">
        <f>_xlfn.MINIFS(fiche_version[date_debut],fiche_version[code],fiche_bonification[[#This Row],[code_fiche]])</f>
        <v>43111</v>
      </c>
      <c r="I773" s="13" t="str" cm="1">
        <f t="array" ref="I773">INDEX(fiche_version[date_fin],MATCH(1,(fiche_version[index_version]=fiche_bonification[[#This Row],[fiche_version]]) * (fiche_version[code]=fiche_bonification[[#This Row],[code_fiche]]),0),1)</f>
        <v/>
      </c>
      <c r="J773" s="12">
        <f>_xlfn.MAXIFS(bonification_version[index_version],bonification_version[code],fiche_bonification[[#This Row],[code_bonification]])</f>
        <v>42.1</v>
      </c>
      <c r="K773" s="13">
        <f>_xlfn.MINIFS(bonification_version[date_debut],bonification_version[code],fiche_bonification[[#This Row],[code_bonification]])</f>
        <v>42370</v>
      </c>
      <c r="L773" s="12" t="str" cm="1">
        <f t="array" ref="L77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74" spans="1:12" x14ac:dyDescent="0.3">
      <c r="A774" s="12" t="s">
        <v>318</v>
      </c>
      <c r="B774" s="12" t="s">
        <v>582</v>
      </c>
      <c r="C774" s="13">
        <f t="shared" si="12"/>
        <v>43453</v>
      </c>
      <c r="D774" s="13">
        <f>IF(AND(fiche_bonification[[#This Row],[fiche_date_fin]]="",fiche_bonification[[#This Row],[bonification_date_fin]]=""),"",MIN(I774,L774))</f>
        <v>46934</v>
      </c>
      <c r="E774" s="13">
        <v>44561</v>
      </c>
      <c r="F774" s="13">
        <v>44804</v>
      </c>
      <c r="G774" s="12">
        <f>_xlfn.MAXIFS(fiche_version[index_version],fiche_version[code],fiche_bonification[[#This Row],[code_fiche]])</f>
        <v>54.2</v>
      </c>
      <c r="H774" s="13">
        <f>_xlfn.MINIFS(fiche_version[date_debut],fiche_version[code],fiche_bonification[[#This Row],[code_fiche]])</f>
        <v>43453</v>
      </c>
      <c r="I774" s="13" cm="1">
        <f t="array" ref="I774">INDEX(fiche_version[date_fin],MATCH(1,(fiche_version[index_version]=fiche_bonification[[#This Row],[fiche_version]]) * (fiche_version[code]=fiche_bonification[[#This Row],[code_fiche]]),0),1)</f>
        <v>46934</v>
      </c>
      <c r="J774" s="12">
        <f>_xlfn.MAXIFS(bonification_version[index_version],bonification_version[code],fiche_bonification[[#This Row],[code_bonification]])</f>
        <v>42.1</v>
      </c>
      <c r="K774" s="13">
        <f>_xlfn.MINIFS(bonification_version[date_debut],bonification_version[code],fiche_bonification[[#This Row],[code_bonification]])</f>
        <v>42370</v>
      </c>
      <c r="L774" s="12" t="str" cm="1">
        <f t="array" ref="L77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75" spans="1:12" x14ac:dyDescent="0.3">
      <c r="A775" s="12" t="s">
        <v>856</v>
      </c>
      <c r="B775" s="12" t="s">
        <v>582</v>
      </c>
      <c r="C775" s="13">
        <f t="shared" si="12"/>
        <v>43861</v>
      </c>
      <c r="D775" s="13" t="str">
        <f>IF(AND(fiche_bonification[[#This Row],[fiche_date_fin]]="",fiche_bonification[[#This Row],[bonification_date_fin]]=""),"",MIN(I775,L775))</f>
        <v/>
      </c>
      <c r="E775" s="13">
        <v>44561</v>
      </c>
      <c r="F775" s="13">
        <v>44804</v>
      </c>
      <c r="G775" s="12">
        <f>_xlfn.MAXIFS(fiche_version[index_version],fiche_version[code],fiche_bonification[[#This Row],[code_fiche]])</f>
        <v>32.1</v>
      </c>
      <c r="H775" s="13">
        <f>_xlfn.MINIFS(fiche_version[date_debut],fiche_version[code],fiche_bonification[[#This Row],[code_fiche]])</f>
        <v>43861</v>
      </c>
      <c r="I775" s="13" t="str" cm="1">
        <f t="array" ref="I775">INDEX(fiche_version[date_fin],MATCH(1,(fiche_version[index_version]=fiche_bonification[[#This Row],[fiche_version]]) * (fiche_version[code]=fiche_bonification[[#This Row],[code_fiche]]),0),1)</f>
        <v/>
      </c>
      <c r="J775" s="12">
        <f>_xlfn.MAXIFS(bonification_version[index_version],bonification_version[code],fiche_bonification[[#This Row],[code_bonification]])</f>
        <v>42.1</v>
      </c>
      <c r="K775" s="13">
        <f>_xlfn.MINIFS(bonification_version[date_debut],bonification_version[code],fiche_bonification[[#This Row],[code_bonification]])</f>
        <v>42370</v>
      </c>
      <c r="L775" s="12" t="str" cm="1">
        <f t="array" ref="L77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76" spans="1:12" x14ac:dyDescent="0.3">
      <c r="A776" s="12" t="s">
        <v>320</v>
      </c>
      <c r="B776" s="12" t="s">
        <v>582</v>
      </c>
      <c r="C776" s="13">
        <f t="shared" si="12"/>
        <v>43861</v>
      </c>
      <c r="D776" s="13" t="str">
        <f>IF(AND(fiche_bonification[[#This Row],[fiche_date_fin]]="",fiche_bonification[[#This Row],[bonification_date_fin]]=""),"",MIN(I776,L776))</f>
        <v/>
      </c>
      <c r="E776" s="13">
        <v>44561</v>
      </c>
      <c r="F776" s="13">
        <v>44804</v>
      </c>
      <c r="G776" s="12">
        <f>_xlfn.MAXIFS(fiche_version[index_version],fiche_version[code],fiche_bonification[[#This Row],[code_fiche]])</f>
        <v>38.200000000000003</v>
      </c>
      <c r="H776" s="13">
        <f>_xlfn.MINIFS(fiche_version[date_debut],fiche_version[code],fiche_bonification[[#This Row],[code_fiche]])</f>
        <v>43861</v>
      </c>
      <c r="I776" s="13" t="str" cm="1">
        <f t="array" ref="I776">INDEX(fiche_version[date_fin],MATCH(1,(fiche_version[index_version]=fiche_bonification[[#This Row],[fiche_version]]) * (fiche_version[code]=fiche_bonification[[#This Row],[code_fiche]]),0),1)</f>
        <v/>
      </c>
      <c r="J776" s="12">
        <f>_xlfn.MAXIFS(bonification_version[index_version],bonification_version[code],fiche_bonification[[#This Row],[code_bonification]])</f>
        <v>42.1</v>
      </c>
      <c r="K776" s="13">
        <f>_xlfn.MINIFS(bonification_version[date_debut],bonification_version[code],fiche_bonification[[#This Row],[code_bonification]])</f>
        <v>42370</v>
      </c>
      <c r="L776" s="12" t="str" cm="1">
        <f t="array" ref="L77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77" spans="1:12" x14ac:dyDescent="0.3">
      <c r="A777" s="12" t="s">
        <v>321</v>
      </c>
      <c r="B777" s="12" t="s">
        <v>582</v>
      </c>
      <c r="C777" s="13">
        <f t="shared" si="12"/>
        <v>44046</v>
      </c>
      <c r="D777" s="13" t="str">
        <f>IF(AND(fiche_bonification[[#This Row],[fiche_date_fin]]="",fiche_bonification[[#This Row],[bonification_date_fin]]=""),"",MIN(I777,L777))</f>
        <v/>
      </c>
      <c r="E777" s="13">
        <v>44561</v>
      </c>
      <c r="F777" s="13">
        <v>44804</v>
      </c>
      <c r="G777" s="12">
        <f>_xlfn.MAXIFS(fiche_version[index_version],fiche_version[code],fiche_bonification[[#This Row],[code_fiche]])</f>
        <v>35.1</v>
      </c>
      <c r="H777" s="13">
        <f>_xlfn.MINIFS(fiche_version[date_debut],fiche_version[code],fiche_bonification[[#This Row],[code_fiche]])</f>
        <v>44046</v>
      </c>
      <c r="I777" s="13" t="str" cm="1">
        <f t="array" ref="I777">INDEX(fiche_version[date_fin],MATCH(1,(fiche_version[index_version]=fiche_bonification[[#This Row],[fiche_version]]) * (fiche_version[code]=fiche_bonification[[#This Row],[code_fiche]]),0),1)</f>
        <v/>
      </c>
      <c r="J777" s="12">
        <f>_xlfn.MAXIFS(bonification_version[index_version],bonification_version[code],fiche_bonification[[#This Row],[code_bonification]])</f>
        <v>42.1</v>
      </c>
      <c r="K777" s="13">
        <f>_xlfn.MINIFS(bonification_version[date_debut],bonification_version[code],fiche_bonification[[#This Row],[code_bonification]])</f>
        <v>42370</v>
      </c>
      <c r="L777" s="12" t="str" cm="1">
        <f t="array" ref="L77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78" spans="1:12" x14ac:dyDescent="0.3">
      <c r="A778" s="12" t="s">
        <v>323</v>
      </c>
      <c r="B778" s="12" t="s">
        <v>582</v>
      </c>
      <c r="C778" s="13">
        <f t="shared" si="12"/>
        <v>44408</v>
      </c>
      <c r="D778" s="13" t="str">
        <f>IF(AND(fiche_bonification[[#This Row],[fiche_date_fin]]="",fiche_bonification[[#This Row],[bonification_date_fin]]=""),"",MIN(I778,L778))</f>
        <v/>
      </c>
      <c r="E778" s="13">
        <v>44561</v>
      </c>
      <c r="F778" s="13">
        <v>44804</v>
      </c>
      <c r="G778" s="12">
        <f>_xlfn.MAXIFS(fiche_version[index_version],fiche_version[code],fiche_bonification[[#This Row],[code_fiche]])</f>
        <v>40.200000000000003</v>
      </c>
      <c r="H778" s="13">
        <f>_xlfn.MINIFS(fiche_version[date_debut],fiche_version[code],fiche_bonification[[#This Row],[code_fiche]])</f>
        <v>44408</v>
      </c>
      <c r="I778" s="13" t="str" cm="1">
        <f t="array" ref="I778">INDEX(fiche_version[date_fin],MATCH(1,(fiche_version[index_version]=fiche_bonification[[#This Row],[fiche_version]]) * (fiche_version[code]=fiche_bonification[[#This Row],[code_fiche]]),0),1)</f>
        <v/>
      </c>
      <c r="J778" s="12">
        <f>_xlfn.MAXIFS(bonification_version[index_version],bonification_version[code],fiche_bonification[[#This Row],[code_bonification]])</f>
        <v>42.1</v>
      </c>
      <c r="K778" s="13">
        <f>_xlfn.MINIFS(bonification_version[date_debut],bonification_version[code],fiche_bonification[[#This Row],[code_bonification]])</f>
        <v>42370</v>
      </c>
      <c r="L778" s="12" t="str" cm="1">
        <f t="array" ref="L77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79" spans="1:12" x14ac:dyDescent="0.3">
      <c r="A779" s="12" t="s">
        <v>324</v>
      </c>
      <c r="B779" s="12" t="s">
        <v>582</v>
      </c>
      <c r="C779" s="13">
        <f t="shared" si="12"/>
        <v>44615</v>
      </c>
      <c r="D779" s="13" t="str">
        <f>IF(AND(fiche_bonification[[#This Row],[fiche_date_fin]]="",fiche_bonification[[#This Row],[bonification_date_fin]]=""),"",MIN(I779,L779))</f>
        <v/>
      </c>
      <c r="E779" s="13">
        <v>44561</v>
      </c>
      <c r="F779" s="13">
        <v>44804</v>
      </c>
      <c r="G779" s="12">
        <f>_xlfn.MAXIFS(fiche_version[index_version],fiche_version[code],fiche_bonification[[#This Row],[code_fiche]])</f>
        <v>43.1</v>
      </c>
      <c r="H779" s="13">
        <f>_xlfn.MINIFS(fiche_version[date_debut],fiche_version[code],fiche_bonification[[#This Row],[code_fiche]])</f>
        <v>44615</v>
      </c>
      <c r="I779" s="13" t="str" cm="1">
        <f t="array" ref="I779">INDEX(fiche_version[date_fin],MATCH(1,(fiche_version[index_version]=fiche_bonification[[#This Row],[fiche_version]]) * (fiche_version[code]=fiche_bonification[[#This Row],[code_fiche]]),0),1)</f>
        <v/>
      </c>
      <c r="J779" s="12">
        <f>_xlfn.MAXIFS(bonification_version[index_version],bonification_version[code],fiche_bonification[[#This Row],[code_bonification]])</f>
        <v>42.1</v>
      </c>
      <c r="K779" s="13">
        <f>_xlfn.MINIFS(bonification_version[date_debut],bonification_version[code],fiche_bonification[[#This Row],[code_bonification]])</f>
        <v>42370</v>
      </c>
      <c r="L779" s="12" t="str" cm="1">
        <f t="array" ref="L77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80" spans="1:12" x14ac:dyDescent="0.3">
      <c r="A780" s="12" t="s">
        <v>681</v>
      </c>
      <c r="B780" s="12" t="s">
        <v>582</v>
      </c>
      <c r="C780" s="13">
        <f t="shared" si="12"/>
        <v>45199</v>
      </c>
      <c r="D780" s="13">
        <f>IF(AND(fiche_bonification[[#This Row],[fiche_date_fin]]="",fiche_bonification[[#This Row],[bonification_date_fin]]=""),"",MIN(I780,L780))</f>
        <v>46934</v>
      </c>
      <c r="E780" s="13">
        <v>44561</v>
      </c>
      <c r="F780" s="13">
        <v>44804</v>
      </c>
      <c r="G780" s="12">
        <f>_xlfn.MAXIFS(fiche_version[index_version],fiche_version[code],fiche_bonification[[#This Row],[code_fiche]])</f>
        <v>54.1</v>
      </c>
      <c r="H780" s="13">
        <f>_xlfn.MINIFS(fiche_version[date_debut],fiche_version[code],fiche_bonification[[#This Row],[code_fiche]])</f>
        <v>45199</v>
      </c>
      <c r="I780" s="13" cm="1">
        <f t="array" ref="I780">INDEX(fiche_version[date_fin],MATCH(1,(fiche_version[index_version]=fiche_bonification[[#This Row],[fiche_version]]) * (fiche_version[code]=fiche_bonification[[#This Row],[code_fiche]]),0),1)</f>
        <v>46934</v>
      </c>
      <c r="J780" s="12">
        <f>_xlfn.MAXIFS(bonification_version[index_version],bonification_version[code],fiche_bonification[[#This Row],[code_bonification]])</f>
        <v>42.1</v>
      </c>
      <c r="K780" s="13">
        <f>_xlfn.MINIFS(bonification_version[date_debut],bonification_version[code],fiche_bonification[[#This Row],[code_bonification]])</f>
        <v>42370</v>
      </c>
      <c r="L780" s="12" t="str" cm="1">
        <f t="array" ref="L78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81" spans="1:12" x14ac:dyDescent="0.3">
      <c r="A781" s="12" t="s">
        <v>713</v>
      </c>
      <c r="B781" s="12" t="s">
        <v>582</v>
      </c>
      <c r="C781" s="13">
        <f t="shared" si="12"/>
        <v>45289</v>
      </c>
      <c r="D781" s="13">
        <f>IF(AND(fiche_bonification[[#This Row],[fiche_date_fin]]="",fiche_bonification[[#This Row],[bonification_date_fin]]=""),"",MIN(I781,L781))</f>
        <v>47118</v>
      </c>
      <c r="E781" s="13">
        <v>44561</v>
      </c>
      <c r="F781" s="13">
        <v>44804</v>
      </c>
      <c r="G781" s="12">
        <f>_xlfn.MAXIFS(fiche_version[index_version],fiche_version[code],fiche_bonification[[#This Row],[code_fiche]])</f>
        <v>58.1</v>
      </c>
      <c r="H781" s="13">
        <f>_xlfn.MINIFS(fiche_version[date_debut],fiche_version[code],fiche_bonification[[#This Row],[code_fiche]])</f>
        <v>45289</v>
      </c>
      <c r="I781" s="13" cm="1">
        <f t="array" ref="I781">INDEX(fiche_version[date_fin],MATCH(1,(fiche_version[index_version]=fiche_bonification[[#This Row],[fiche_version]]) * (fiche_version[code]=fiche_bonification[[#This Row],[code_fiche]]),0),1)</f>
        <v>47118</v>
      </c>
      <c r="J781" s="12">
        <f>_xlfn.MAXIFS(bonification_version[index_version],bonification_version[code],fiche_bonification[[#This Row],[code_bonification]])</f>
        <v>42.1</v>
      </c>
      <c r="K781" s="13">
        <f>_xlfn.MINIFS(bonification_version[date_debut],bonification_version[code],fiche_bonification[[#This Row],[code_bonification]])</f>
        <v>42370</v>
      </c>
      <c r="L781" s="12" t="str" cm="1">
        <f t="array" ref="L78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82" spans="1:12" x14ac:dyDescent="0.3">
      <c r="A782" s="12" t="s">
        <v>325</v>
      </c>
      <c r="B782" s="12" t="s">
        <v>582</v>
      </c>
      <c r="C782" s="13">
        <f t="shared" si="12"/>
        <v>42370</v>
      </c>
      <c r="D782" s="13" t="str">
        <f>IF(AND(fiche_bonification[[#This Row],[fiche_date_fin]]="",fiche_bonification[[#This Row],[bonification_date_fin]]=""),"",MIN(I782,L782))</f>
        <v/>
      </c>
      <c r="E782" s="13">
        <v>44561</v>
      </c>
      <c r="F782" s="13">
        <v>44804</v>
      </c>
      <c r="G782" s="12">
        <f>_xlfn.MAXIFS(fiche_version[index_version],fiche_version[code],fiche_bonification[[#This Row],[code_fiche]])</f>
        <v>14.1</v>
      </c>
      <c r="H782" s="13">
        <f>_xlfn.MINIFS(fiche_version[date_debut],fiche_version[code],fiche_bonification[[#This Row],[code_fiche]])</f>
        <v>42005</v>
      </c>
      <c r="I782" s="13" t="str" cm="1">
        <f t="array" ref="I782">INDEX(fiche_version[date_fin],MATCH(1,(fiche_version[index_version]=fiche_bonification[[#This Row],[fiche_version]]) * (fiche_version[code]=fiche_bonification[[#This Row],[code_fiche]]),0),1)</f>
        <v/>
      </c>
      <c r="J782" s="12">
        <f>_xlfn.MAXIFS(bonification_version[index_version],bonification_version[code],fiche_bonification[[#This Row],[code_bonification]])</f>
        <v>42.1</v>
      </c>
      <c r="K782" s="13">
        <f>_xlfn.MINIFS(bonification_version[date_debut],bonification_version[code],fiche_bonification[[#This Row],[code_bonification]])</f>
        <v>42370</v>
      </c>
      <c r="L782" s="12" t="str" cm="1">
        <f t="array" ref="L78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83" spans="1:12" x14ac:dyDescent="0.3">
      <c r="A783" s="12" t="s">
        <v>326</v>
      </c>
      <c r="B783" s="12" t="s">
        <v>582</v>
      </c>
      <c r="C783" s="13">
        <f t="shared" si="12"/>
        <v>42370</v>
      </c>
      <c r="D783" s="13" t="str">
        <f>IF(AND(fiche_bonification[[#This Row],[fiche_date_fin]]="",fiche_bonification[[#This Row],[bonification_date_fin]]=""),"",MIN(I783,L783))</f>
        <v/>
      </c>
      <c r="E783" s="13">
        <v>44561</v>
      </c>
      <c r="F783" s="13">
        <v>44804</v>
      </c>
      <c r="G783" s="12">
        <f>_xlfn.MAXIFS(fiche_version[index_version],fiche_version[code],fiche_bonification[[#This Row],[code_fiche]])</f>
        <v>14.1</v>
      </c>
      <c r="H783" s="13">
        <f>_xlfn.MINIFS(fiche_version[date_debut],fiche_version[code],fiche_bonification[[#This Row],[code_fiche]])</f>
        <v>42005</v>
      </c>
      <c r="I783" s="13" t="str" cm="1">
        <f t="array" ref="I783">INDEX(fiche_version[date_fin],MATCH(1,(fiche_version[index_version]=fiche_bonification[[#This Row],[fiche_version]]) * (fiche_version[code]=fiche_bonification[[#This Row],[code_fiche]]),0),1)</f>
        <v/>
      </c>
      <c r="J783" s="12">
        <f>_xlfn.MAXIFS(bonification_version[index_version],bonification_version[code],fiche_bonification[[#This Row],[code_bonification]])</f>
        <v>42.1</v>
      </c>
      <c r="K783" s="13">
        <f>_xlfn.MINIFS(bonification_version[date_debut],bonification_version[code],fiche_bonification[[#This Row],[code_bonification]])</f>
        <v>42370</v>
      </c>
      <c r="L783" s="12" t="str" cm="1">
        <f t="array" ref="L78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84" spans="1:12" x14ac:dyDescent="0.3">
      <c r="A784" s="12" t="s">
        <v>328</v>
      </c>
      <c r="B784" s="12" t="s">
        <v>582</v>
      </c>
      <c r="C784" s="13">
        <f t="shared" si="12"/>
        <v>42370</v>
      </c>
      <c r="D784" s="13" t="str">
        <f>IF(AND(fiche_bonification[[#This Row],[fiche_date_fin]]="",fiche_bonification[[#This Row],[bonification_date_fin]]=""),"",MIN(I784,L784))</f>
        <v/>
      </c>
      <c r="E784" s="13">
        <v>44561</v>
      </c>
      <c r="F784" s="13">
        <v>44804</v>
      </c>
      <c r="G784" s="12">
        <f>_xlfn.MAXIFS(fiche_version[index_version],fiche_version[code],fiche_bonification[[#This Row],[code_fiche]])</f>
        <v>14.1</v>
      </c>
      <c r="H784" s="13">
        <f>_xlfn.MINIFS(fiche_version[date_debut],fiche_version[code],fiche_bonification[[#This Row],[code_fiche]])</f>
        <v>42005</v>
      </c>
      <c r="I784" s="13" t="str" cm="1">
        <f t="array" ref="I784">INDEX(fiche_version[date_fin],MATCH(1,(fiche_version[index_version]=fiche_bonification[[#This Row],[fiche_version]]) * (fiche_version[code]=fiche_bonification[[#This Row],[code_fiche]]),0),1)</f>
        <v/>
      </c>
      <c r="J784" s="12">
        <f>_xlfn.MAXIFS(bonification_version[index_version],bonification_version[code],fiche_bonification[[#This Row],[code_bonification]])</f>
        <v>42.1</v>
      </c>
      <c r="K784" s="13">
        <f>_xlfn.MINIFS(bonification_version[date_debut],bonification_version[code],fiche_bonification[[#This Row],[code_bonification]])</f>
        <v>42370</v>
      </c>
      <c r="L784" s="12" t="str" cm="1">
        <f t="array" ref="L78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85" spans="1:12" x14ac:dyDescent="0.3">
      <c r="A785" s="12" t="s">
        <v>330</v>
      </c>
      <c r="B785" s="12" t="s">
        <v>582</v>
      </c>
      <c r="C785" s="13">
        <f t="shared" si="12"/>
        <v>42370</v>
      </c>
      <c r="D785" s="13" t="str">
        <f>IF(AND(fiche_bonification[[#This Row],[fiche_date_fin]]="",fiche_bonification[[#This Row],[bonification_date_fin]]=""),"",MIN(I785,L785))</f>
        <v/>
      </c>
      <c r="E785" s="13">
        <v>44561</v>
      </c>
      <c r="F785" s="13">
        <v>44804</v>
      </c>
      <c r="G785" s="12">
        <f>_xlfn.MAXIFS(fiche_version[index_version],fiche_version[code],fiche_bonification[[#This Row],[code_fiche]])</f>
        <v>14.1</v>
      </c>
      <c r="H785" s="13">
        <f>_xlfn.MINIFS(fiche_version[date_debut],fiche_version[code],fiche_bonification[[#This Row],[code_fiche]])</f>
        <v>42005</v>
      </c>
      <c r="I785" s="13" t="str" cm="1">
        <f t="array" ref="I785">INDEX(fiche_version[date_fin],MATCH(1,(fiche_version[index_version]=fiche_bonification[[#This Row],[fiche_version]]) * (fiche_version[code]=fiche_bonification[[#This Row],[code_fiche]]),0),1)</f>
        <v/>
      </c>
      <c r="J785" s="12">
        <f>_xlfn.MAXIFS(bonification_version[index_version],bonification_version[code],fiche_bonification[[#This Row],[code_bonification]])</f>
        <v>42.1</v>
      </c>
      <c r="K785" s="13">
        <f>_xlfn.MINIFS(bonification_version[date_debut],bonification_version[code],fiche_bonification[[#This Row],[code_bonification]])</f>
        <v>42370</v>
      </c>
      <c r="L785" s="12" t="str" cm="1">
        <f t="array" ref="L78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86" spans="1:12" x14ac:dyDescent="0.3">
      <c r="A786" s="12" t="s">
        <v>331</v>
      </c>
      <c r="B786" s="12" t="s">
        <v>582</v>
      </c>
      <c r="C786" s="13">
        <f t="shared" si="12"/>
        <v>42370</v>
      </c>
      <c r="D786" s="13" t="str">
        <f>IF(AND(fiche_bonification[[#This Row],[fiche_date_fin]]="",fiche_bonification[[#This Row],[bonification_date_fin]]=""),"",MIN(I786,L786))</f>
        <v/>
      </c>
      <c r="E786" s="13">
        <v>44561</v>
      </c>
      <c r="F786" s="13">
        <v>44804</v>
      </c>
      <c r="G786" s="12">
        <f>_xlfn.MAXIFS(fiche_version[index_version],fiche_version[code],fiche_bonification[[#This Row],[code_fiche]])</f>
        <v>19.2</v>
      </c>
      <c r="H786" s="13">
        <f>_xlfn.MINIFS(fiche_version[date_debut],fiche_version[code],fiche_bonification[[#This Row],[code_fiche]])</f>
        <v>42005</v>
      </c>
      <c r="I786" s="13" t="str" cm="1">
        <f t="array" ref="I786">INDEX(fiche_version[date_fin],MATCH(1,(fiche_version[index_version]=fiche_bonification[[#This Row],[fiche_version]]) * (fiche_version[code]=fiche_bonification[[#This Row],[code_fiche]]),0),1)</f>
        <v/>
      </c>
      <c r="J786" s="12">
        <f>_xlfn.MAXIFS(bonification_version[index_version],bonification_version[code],fiche_bonification[[#This Row],[code_bonification]])</f>
        <v>42.1</v>
      </c>
      <c r="K786" s="13">
        <f>_xlfn.MINIFS(bonification_version[date_debut],bonification_version[code],fiche_bonification[[#This Row],[code_bonification]])</f>
        <v>42370</v>
      </c>
      <c r="L786" s="12" t="str" cm="1">
        <f t="array" ref="L78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87" spans="1:12" x14ac:dyDescent="0.3">
      <c r="A787" s="12" t="s">
        <v>333</v>
      </c>
      <c r="B787" s="12" t="s">
        <v>582</v>
      </c>
      <c r="C787" s="13">
        <f t="shared" si="12"/>
        <v>42370</v>
      </c>
      <c r="D787" s="13" t="str">
        <f>IF(AND(fiche_bonification[[#This Row],[fiche_date_fin]]="",fiche_bonification[[#This Row],[bonification_date_fin]]=""),"",MIN(I787,L787))</f>
        <v/>
      </c>
      <c r="E787" s="13">
        <v>44561</v>
      </c>
      <c r="F787" s="13">
        <v>44804</v>
      </c>
      <c r="G787" s="12">
        <f>_xlfn.MAXIFS(fiche_version[index_version],fiche_version[code],fiche_bonification[[#This Row],[code_fiche]])</f>
        <v>19.100000000000001</v>
      </c>
      <c r="H787" s="13">
        <f>_xlfn.MINIFS(fiche_version[date_debut],fiche_version[code],fiche_bonification[[#This Row],[code_fiche]])</f>
        <v>42005</v>
      </c>
      <c r="I787" s="13" t="str" cm="1">
        <f t="array" ref="I787">INDEX(fiche_version[date_fin],MATCH(1,(fiche_version[index_version]=fiche_bonification[[#This Row],[fiche_version]]) * (fiche_version[code]=fiche_bonification[[#This Row],[code_fiche]]),0),1)</f>
        <v/>
      </c>
      <c r="J787" s="12">
        <f>_xlfn.MAXIFS(bonification_version[index_version],bonification_version[code],fiche_bonification[[#This Row],[code_bonification]])</f>
        <v>42.1</v>
      </c>
      <c r="K787" s="13">
        <f>_xlfn.MINIFS(bonification_version[date_debut],bonification_version[code],fiche_bonification[[#This Row],[code_bonification]])</f>
        <v>42370</v>
      </c>
      <c r="L787" s="12" t="str" cm="1">
        <f t="array" ref="L78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88" spans="1:12" x14ac:dyDescent="0.3">
      <c r="A788" s="12" t="s">
        <v>334</v>
      </c>
      <c r="B788" s="12" t="s">
        <v>582</v>
      </c>
      <c r="C788" s="13">
        <f t="shared" si="12"/>
        <v>42370</v>
      </c>
      <c r="D788" s="13" t="str">
        <f>IF(AND(fiche_bonification[[#This Row],[fiche_date_fin]]="",fiche_bonification[[#This Row],[bonification_date_fin]]=""),"",MIN(I788,L788))</f>
        <v/>
      </c>
      <c r="E788" s="13">
        <v>44561</v>
      </c>
      <c r="F788" s="13">
        <v>44804</v>
      </c>
      <c r="G788" s="12">
        <f>_xlfn.MAXIFS(fiche_version[index_version],fiche_version[code],fiche_bonification[[#This Row],[code_fiche]])</f>
        <v>14.1</v>
      </c>
      <c r="H788" s="13">
        <f>_xlfn.MINIFS(fiche_version[date_debut],fiche_version[code],fiche_bonification[[#This Row],[code_fiche]])</f>
        <v>42005</v>
      </c>
      <c r="I788" s="13" t="str" cm="1">
        <f t="array" ref="I788">INDEX(fiche_version[date_fin],MATCH(1,(fiche_version[index_version]=fiche_bonification[[#This Row],[fiche_version]]) * (fiche_version[code]=fiche_bonification[[#This Row],[code_fiche]]),0),1)</f>
        <v/>
      </c>
      <c r="J788" s="12">
        <f>_xlfn.MAXIFS(bonification_version[index_version],bonification_version[code],fiche_bonification[[#This Row],[code_bonification]])</f>
        <v>42.1</v>
      </c>
      <c r="K788" s="13">
        <f>_xlfn.MINIFS(bonification_version[date_debut],bonification_version[code],fiche_bonification[[#This Row],[code_bonification]])</f>
        <v>42370</v>
      </c>
      <c r="L788" s="12" t="str" cm="1">
        <f t="array" ref="L78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89" spans="1:12" x14ac:dyDescent="0.3">
      <c r="A789" s="12" t="s">
        <v>335</v>
      </c>
      <c r="B789" s="12" t="s">
        <v>582</v>
      </c>
      <c r="C789" s="13">
        <f t="shared" si="12"/>
        <v>42370</v>
      </c>
      <c r="D789" s="13" t="str">
        <f>IF(AND(fiche_bonification[[#This Row],[fiche_date_fin]]="",fiche_bonification[[#This Row],[bonification_date_fin]]=""),"",MIN(I789,L789))</f>
        <v/>
      </c>
      <c r="E789" s="13">
        <v>44561</v>
      </c>
      <c r="F789" s="13">
        <v>44804</v>
      </c>
      <c r="G789" s="12">
        <f>_xlfn.MAXIFS(fiche_version[index_version],fiche_version[code],fiche_bonification[[#This Row],[code_fiche]])</f>
        <v>14.1</v>
      </c>
      <c r="H789" s="13">
        <f>_xlfn.MINIFS(fiche_version[date_debut],fiche_version[code],fiche_bonification[[#This Row],[code_fiche]])</f>
        <v>42005</v>
      </c>
      <c r="I789" s="13" t="str" cm="1">
        <f t="array" ref="I789">INDEX(fiche_version[date_fin],MATCH(1,(fiche_version[index_version]=fiche_bonification[[#This Row],[fiche_version]]) * (fiche_version[code]=fiche_bonification[[#This Row],[code_fiche]]),0),1)</f>
        <v/>
      </c>
      <c r="J789" s="12">
        <f>_xlfn.MAXIFS(bonification_version[index_version],bonification_version[code],fiche_bonification[[#This Row],[code_bonification]])</f>
        <v>42.1</v>
      </c>
      <c r="K789" s="13">
        <f>_xlfn.MINIFS(bonification_version[date_debut],bonification_version[code],fiche_bonification[[#This Row],[code_bonification]])</f>
        <v>42370</v>
      </c>
      <c r="L789" s="12" t="str" cm="1">
        <f t="array" ref="L78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90" spans="1:12" x14ac:dyDescent="0.3">
      <c r="A790" s="12" t="s">
        <v>336</v>
      </c>
      <c r="B790" s="12" t="s">
        <v>582</v>
      </c>
      <c r="C790" s="13">
        <f t="shared" si="12"/>
        <v>42370</v>
      </c>
      <c r="D790" s="13" t="str">
        <f>IF(AND(fiche_bonification[[#This Row],[fiche_date_fin]]="",fiche_bonification[[#This Row],[bonification_date_fin]]=""),"",MIN(I790,L790))</f>
        <v/>
      </c>
      <c r="E790" s="13">
        <v>44561</v>
      </c>
      <c r="F790" s="13">
        <v>44804</v>
      </c>
      <c r="G790" s="12">
        <f>_xlfn.MAXIFS(fiche_version[index_version],fiche_version[code],fiche_bonification[[#This Row],[code_fiche]])</f>
        <v>14.1</v>
      </c>
      <c r="H790" s="13">
        <f>_xlfn.MINIFS(fiche_version[date_debut],fiche_version[code],fiche_bonification[[#This Row],[code_fiche]])</f>
        <v>42005</v>
      </c>
      <c r="I790" s="13" t="str" cm="1">
        <f t="array" ref="I790">INDEX(fiche_version[date_fin],MATCH(1,(fiche_version[index_version]=fiche_bonification[[#This Row],[fiche_version]]) * (fiche_version[code]=fiche_bonification[[#This Row],[code_fiche]]),0),1)</f>
        <v/>
      </c>
      <c r="J790" s="12">
        <f>_xlfn.MAXIFS(bonification_version[index_version],bonification_version[code],fiche_bonification[[#This Row],[code_bonification]])</f>
        <v>42.1</v>
      </c>
      <c r="K790" s="13">
        <f>_xlfn.MINIFS(bonification_version[date_debut],bonification_version[code],fiche_bonification[[#This Row],[code_bonification]])</f>
        <v>42370</v>
      </c>
      <c r="L790" s="12" t="str" cm="1">
        <f t="array" ref="L79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91" spans="1:12" x14ac:dyDescent="0.3">
      <c r="A791" s="12" t="s">
        <v>337</v>
      </c>
      <c r="B791" s="12" t="s">
        <v>582</v>
      </c>
      <c r="C791" s="13">
        <f t="shared" si="12"/>
        <v>42370</v>
      </c>
      <c r="D791" s="13" t="str">
        <f>IF(AND(fiche_bonification[[#This Row],[fiche_date_fin]]="",fiche_bonification[[#This Row],[bonification_date_fin]]=""),"",MIN(I791,L791))</f>
        <v/>
      </c>
      <c r="E791" s="13">
        <v>44561</v>
      </c>
      <c r="F791" s="13">
        <v>44804</v>
      </c>
      <c r="G791" s="12">
        <f>_xlfn.MAXIFS(fiche_version[index_version],fiche_version[code],fiche_bonification[[#This Row],[code_fiche]])</f>
        <v>14.1</v>
      </c>
      <c r="H791" s="13">
        <f>_xlfn.MINIFS(fiche_version[date_debut],fiche_version[code],fiche_bonification[[#This Row],[code_fiche]])</f>
        <v>42005</v>
      </c>
      <c r="I791" s="13" t="str" cm="1">
        <f t="array" ref="I791">INDEX(fiche_version[date_fin],MATCH(1,(fiche_version[index_version]=fiche_bonification[[#This Row],[fiche_version]]) * (fiche_version[code]=fiche_bonification[[#This Row],[code_fiche]]),0),1)</f>
        <v/>
      </c>
      <c r="J791" s="12">
        <f>_xlfn.MAXIFS(bonification_version[index_version],bonification_version[code],fiche_bonification[[#This Row],[code_bonification]])</f>
        <v>42.1</v>
      </c>
      <c r="K791" s="13">
        <f>_xlfn.MINIFS(bonification_version[date_debut],bonification_version[code],fiche_bonification[[#This Row],[code_bonification]])</f>
        <v>42370</v>
      </c>
      <c r="L791" s="12" t="str" cm="1">
        <f t="array" ref="L79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92" spans="1:12" x14ac:dyDescent="0.3">
      <c r="A792" s="12" t="s">
        <v>339</v>
      </c>
      <c r="B792" s="12" t="s">
        <v>582</v>
      </c>
      <c r="C792" s="13">
        <f t="shared" si="12"/>
        <v>42370</v>
      </c>
      <c r="D792" s="13" t="str">
        <f>IF(AND(fiche_bonification[[#This Row],[fiche_date_fin]]="",fiche_bonification[[#This Row],[bonification_date_fin]]=""),"",MIN(I792,L792))</f>
        <v/>
      </c>
      <c r="E792" s="13">
        <v>44561</v>
      </c>
      <c r="F792" s="13">
        <v>44804</v>
      </c>
      <c r="G792" s="12">
        <f>_xlfn.MAXIFS(fiche_version[index_version],fiche_version[code],fiche_bonification[[#This Row],[code_fiche]])</f>
        <v>15.1</v>
      </c>
      <c r="H792" s="13">
        <f>_xlfn.MINIFS(fiche_version[date_debut],fiche_version[code],fiche_bonification[[#This Row],[code_fiche]])</f>
        <v>42005</v>
      </c>
      <c r="I792" s="13" t="str" cm="1">
        <f t="array" ref="I792">INDEX(fiche_version[date_fin],MATCH(1,(fiche_version[index_version]=fiche_bonification[[#This Row],[fiche_version]]) * (fiche_version[code]=fiche_bonification[[#This Row],[code_fiche]]),0),1)</f>
        <v/>
      </c>
      <c r="J792" s="12">
        <f>_xlfn.MAXIFS(bonification_version[index_version],bonification_version[code],fiche_bonification[[#This Row],[code_bonification]])</f>
        <v>42.1</v>
      </c>
      <c r="K792" s="13">
        <f>_xlfn.MINIFS(bonification_version[date_debut],bonification_version[code],fiche_bonification[[#This Row],[code_bonification]])</f>
        <v>42370</v>
      </c>
      <c r="L792" s="12" t="str" cm="1">
        <f t="array" ref="L79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93" spans="1:12" x14ac:dyDescent="0.3">
      <c r="A793" s="12" t="s">
        <v>340</v>
      </c>
      <c r="B793" s="12" t="s">
        <v>582</v>
      </c>
      <c r="C793" s="13">
        <f t="shared" si="12"/>
        <v>42370</v>
      </c>
      <c r="D793" s="13" t="str">
        <f>IF(AND(fiche_bonification[[#This Row],[fiche_date_fin]]="",fiche_bonification[[#This Row],[bonification_date_fin]]=""),"",MIN(I793,L793))</f>
        <v/>
      </c>
      <c r="E793" s="13">
        <v>44561</v>
      </c>
      <c r="F793" s="13">
        <v>44804</v>
      </c>
      <c r="G793" s="12">
        <f>_xlfn.MAXIFS(fiche_version[index_version],fiche_version[code],fiche_bonification[[#This Row],[code_fiche]])</f>
        <v>14.1</v>
      </c>
      <c r="H793" s="13">
        <f>_xlfn.MINIFS(fiche_version[date_debut],fiche_version[code],fiche_bonification[[#This Row],[code_fiche]])</f>
        <v>42005</v>
      </c>
      <c r="I793" s="13" t="str" cm="1">
        <f t="array" ref="I793">INDEX(fiche_version[date_fin],MATCH(1,(fiche_version[index_version]=fiche_bonification[[#This Row],[fiche_version]]) * (fiche_version[code]=fiche_bonification[[#This Row],[code_fiche]]),0),1)</f>
        <v/>
      </c>
      <c r="J793" s="12">
        <f>_xlfn.MAXIFS(bonification_version[index_version],bonification_version[code],fiche_bonification[[#This Row],[code_bonification]])</f>
        <v>42.1</v>
      </c>
      <c r="K793" s="13">
        <f>_xlfn.MINIFS(bonification_version[date_debut],bonification_version[code],fiche_bonification[[#This Row],[code_bonification]])</f>
        <v>42370</v>
      </c>
      <c r="L793" s="12" t="str" cm="1">
        <f t="array" ref="L79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94" spans="1:12" x14ac:dyDescent="0.3">
      <c r="A794" s="12" t="s">
        <v>429</v>
      </c>
      <c r="B794" s="12" t="s">
        <v>582</v>
      </c>
      <c r="C794" s="13">
        <f t="shared" si="12"/>
        <v>44927</v>
      </c>
      <c r="D794" s="13" t="str">
        <f>IF(AND(fiche_bonification[[#This Row],[fiche_date_fin]]="",fiche_bonification[[#This Row],[bonification_date_fin]]=""),"",MIN(I794,L794))</f>
        <v/>
      </c>
      <c r="E794" s="13">
        <v>44561</v>
      </c>
      <c r="F794" s="13">
        <v>44804</v>
      </c>
      <c r="G794" s="12">
        <f>_xlfn.MAXIFS(fiche_version[index_version],fiche_version[code],fiche_bonification[[#This Row],[code_fiche]])</f>
        <v>47.1</v>
      </c>
      <c r="H794" s="13">
        <f>_xlfn.MINIFS(fiche_version[date_debut],fiche_version[code],fiche_bonification[[#This Row],[code_fiche]])</f>
        <v>44927</v>
      </c>
      <c r="I794" s="13" t="str" cm="1">
        <f t="array" ref="I794">INDEX(fiche_version[date_fin],MATCH(1,(fiche_version[index_version]=fiche_bonification[[#This Row],[fiche_version]]) * (fiche_version[code]=fiche_bonification[[#This Row],[code_fiche]]),0),1)</f>
        <v/>
      </c>
      <c r="J794" s="12">
        <f>_xlfn.MAXIFS(bonification_version[index_version],bonification_version[code],fiche_bonification[[#This Row],[code_bonification]])</f>
        <v>42.1</v>
      </c>
      <c r="K794" s="13">
        <f>_xlfn.MINIFS(bonification_version[date_debut],bonification_version[code],fiche_bonification[[#This Row],[code_bonification]])</f>
        <v>42370</v>
      </c>
      <c r="L794" s="12" t="str" cm="1">
        <f t="array" ref="L79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95" spans="1:12" x14ac:dyDescent="0.3">
      <c r="A795" s="12" t="s">
        <v>430</v>
      </c>
      <c r="B795" s="12" t="s">
        <v>582</v>
      </c>
      <c r="C795" s="13">
        <f t="shared" si="12"/>
        <v>44927</v>
      </c>
      <c r="D795" s="13" t="str">
        <f>IF(AND(fiche_bonification[[#This Row],[fiche_date_fin]]="",fiche_bonification[[#This Row],[bonification_date_fin]]=""),"",MIN(I795,L795))</f>
        <v/>
      </c>
      <c r="E795" s="13">
        <v>44561</v>
      </c>
      <c r="F795" s="13">
        <v>44804</v>
      </c>
      <c r="G795" s="12">
        <f>_xlfn.MAXIFS(fiche_version[index_version],fiche_version[code],fiche_bonification[[#This Row],[code_fiche]])</f>
        <v>47.1</v>
      </c>
      <c r="H795" s="13">
        <f>_xlfn.MINIFS(fiche_version[date_debut],fiche_version[code],fiche_bonification[[#This Row],[code_fiche]])</f>
        <v>44927</v>
      </c>
      <c r="I795" s="13" t="str" cm="1">
        <f t="array" ref="I795">INDEX(fiche_version[date_fin],MATCH(1,(fiche_version[index_version]=fiche_bonification[[#This Row],[fiche_version]]) * (fiche_version[code]=fiche_bonification[[#This Row],[code_fiche]]),0),1)</f>
        <v/>
      </c>
      <c r="J795" s="12">
        <f>_xlfn.MAXIFS(bonification_version[index_version],bonification_version[code],fiche_bonification[[#This Row],[code_bonification]])</f>
        <v>42.1</v>
      </c>
      <c r="K795" s="13">
        <f>_xlfn.MINIFS(bonification_version[date_debut],bonification_version[code],fiche_bonification[[#This Row],[code_bonification]])</f>
        <v>42370</v>
      </c>
      <c r="L795" s="12" t="str" cm="1">
        <f t="array" ref="L79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96" spans="1:12" x14ac:dyDescent="0.3">
      <c r="A796" s="12" t="s">
        <v>431</v>
      </c>
      <c r="B796" s="12" t="s">
        <v>582</v>
      </c>
      <c r="C796" s="13">
        <f t="shared" si="12"/>
        <v>44863</v>
      </c>
      <c r="D796" s="13">
        <f>IF(AND(fiche_bonification[[#This Row],[fiche_date_fin]]="",fiche_bonification[[#This Row],[bonification_date_fin]]=""),"",MIN(I796,L796))</f>
        <v>46934</v>
      </c>
      <c r="E796" s="13">
        <v>44561</v>
      </c>
      <c r="F796" s="13">
        <v>44804</v>
      </c>
      <c r="G796" s="12">
        <f>_xlfn.MAXIFS(fiche_version[index_version],fiche_version[code],fiche_bonification[[#This Row],[code_fiche]])</f>
        <v>54.2</v>
      </c>
      <c r="H796" s="13">
        <f>_xlfn.MINIFS(fiche_version[date_debut],fiche_version[code],fiche_bonification[[#This Row],[code_fiche]])</f>
        <v>44863</v>
      </c>
      <c r="I796" s="13" cm="1">
        <f t="array" ref="I796">INDEX(fiche_version[date_fin],MATCH(1,(fiche_version[index_version]=fiche_bonification[[#This Row],[fiche_version]]) * (fiche_version[code]=fiche_bonification[[#This Row],[code_fiche]]),0),1)</f>
        <v>46934</v>
      </c>
      <c r="J796" s="12">
        <f>_xlfn.MAXIFS(bonification_version[index_version],bonification_version[code],fiche_bonification[[#This Row],[code_bonification]])</f>
        <v>42.1</v>
      </c>
      <c r="K796" s="13">
        <f>_xlfn.MINIFS(bonification_version[date_debut],bonification_version[code],fiche_bonification[[#This Row],[code_bonification]])</f>
        <v>42370</v>
      </c>
      <c r="L796" s="12" t="str" cm="1">
        <f t="array" ref="L79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97" spans="1:12" x14ac:dyDescent="0.3">
      <c r="A797" s="12" t="s">
        <v>429</v>
      </c>
      <c r="B797" s="43" t="s">
        <v>429</v>
      </c>
      <c r="C797" s="13">
        <f t="shared" si="12"/>
        <v>44927</v>
      </c>
      <c r="D797" s="13" t="str">
        <f>IF(AND(fiche_bonification[[#This Row],[fiche_date_fin]]="",fiche_bonification[[#This Row],[bonification_date_fin]]=""),"",MIN(I797,L797))</f>
        <v/>
      </c>
      <c r="E797" s="13">
        <v>45291</v>
      </c>
      <c r="F797" s="13">
        <v>45322</v>
      </c>
      <c r="G797" s="12">
        <f>_xlfn.MAXIFS(fiche_version[index_version],fiche_version[code],fiche_bonification[[#This Row],[code_fiche]])</f>
        <v>47.1</v>
      </c>
      <c r="H797" s="13">
        <f>_xlfn.MINIFS(fiche_version[date_debut],fiche_version[code],fiche_bonification[[#This Row],[code_fiche]])</f>
        <v>44927</v>
      </c>
      <c r="I797" s="13" t="str" cm="1">
        <f t="array" ref="I797">INDEX(fiche_version[date_fin],MATCH(1,(fiche_version[index_version]=fiche_bonification[[#This Row],[fiche_version]]) * (fiche_version[code]=fiche_bonification[[#This Row],[code_fiche]]),0),1)</f>
        <v/>
      </c>
      <c r="J797" s="12">
        <f>_xlfn.MAXIFS(bonification_version[index_version],bonification_version[code],fiche_bonification[[#This Row],[code_bonification]])</f>
        <v>49.1</v>
      </c>
      <c r="K797" s="13">
        <f>_xlfn.MINIFS(bonification_version[date_debut],bonification_version[code],fiche_bonification[[#This Row],[code_bonification]])</f>
        <v>44927</v>
      </c>
      <c r="L797" s="12" t="str" cm="1">
        <f t="array" ref="L79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98" spans="1:12" x14ac:dyDescent="0.3">
      <c r="A798" s="12" t="s">
        <v>430</v>
      </c>
      <c r="B798" s="43" t="s">
        <v>430</v>
      </c>
      <c r="C798" s="13">
        <f t="shared" si="12"/>
        <v>44927</v>
      </c>
      <c r="D798" s="13" t="str">
        <f>IF(AND(fiche_bonification[[#This Row],[fiche_date_fin]]="",fiche_bonification[[#This Row],[bonification_date_fin]]=""),"",MIN(I798,L798))</f>
        <v/>
      </c>
      <c r="E798" s="13">
        <v>45657</v>
      </c>
      <c r="F798" s="13">
        <v>45688</v>
      </c>
      <c r="G798" s="12">
        <f>_xlfn.MAXIFS(fiche_version[index_version],fiche_version[code],fiche_bonification[[#This Row],[code_fiche]])</f>
        <v>47.1</v>
      </c>
      <c r="H798" s="13">
        <f>_xlfn.MINIFS(fiche_version[date_debut],fiche_version[code],fiche_bonification[[#This Row],[code_fiche]])</f>
        <v>44927</v>
      </c>
      <c r="I798" s="13" t="str" cm="1">
        <f t="array" ref="I798">INDEX(fiche_version[date_fin],MATCH(1,(fiche_version[index_version]=fiche_bonification[[#This Row],[fiche_version]]) * (fiche_version[code]=fiche_bonification[[#This Row],[code_fiche]]),0),1)</f>
        <v/>
      </c>
      <c r="J798" s="12">
        <f>_xlfn.MAXIFS(bonification_version[index_version],bonification_version[code],fiche_bonification[[#This Row],[code_bonification]])</f>
        <v>55.1</v>
      </c>
      <c r="K798" s="13">
        <f>_xlfn.MINIFS(bonification_version[date_debut],bonification_version[code],fiche_bonification[[#This Row],[code_bonification]])</f>
        <v>44927</v>
      </c>
      <c r="L798" s="12" t="str" cm="1">
        <f t="array" ref="L79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799" spans="1:12" x14ac:dyDescent="0.3">
      <c r="A799" s="12" t="s">
        <v>431</v>
      </c>
      <c r="B799" s="43" t="s">
        <v>431</v>
      </c>
      <c r="C799" s="13">
        <f t="shared" si="12"/>
        <v>44863</v>
      </c>
      <c r="D799" s="13">
        <f>IF(AND(fiche_bonification[[#This Row],[fiche_date_fin]]="",fiche_bonification[[#This Row],[bonification_date_fin]]=""),"",MIN(I799,L799))</f>
        <v>46934</v>
      </c>
      <c r="E799" s="13"/>
      <c r="F799" s="13"/>
      <c r="G799" s="12">
        <f>_xlfn.MAXIFS(fiche_version[index_version],fiche_version[code],fiche_bonification[[#This Row],[code_fiche]])</f>
        <v>54.2</v>
      </c>
      <c r="H799" s="13">
        <f>_xlfn.MINIFS(fiche_version[date_debut],fiche_version[code],fiche_bonification[[#This Row],[code_fiche]])</f>
        <v>44863</v>
      </c>
      <c r="I799" s="13" cm="1">
        <f t="array" ref="I799">INDEX(fiche_version[date_fin],MATCH(1,(fiche_version[index_version]=fiche_bonification[[#This Row],[fiche_version]]) * (fiche_version[code]=fiche_bonification[[#This Row],[code_fiche]]),0),1)</f>
        <v>46934</v>
      </c>
      <c r="J799" s="12">
        <f>_xlfn.MAXIFS(bonification_version[index_version],bonification_version[code],fiche_bonification[[#This Row],[code_bonification]])</f>
        <v>45.1</v>
      </c>
      <c r="K799" s="13">
        <f>_xlfn.MINIFS(bonification_version[date_debut],bonification_version[code],fiche_bonification[[#This Row],[code_bonification]])</f>
        <v>44863</v>
      </c>
      <c r="L799" s="12" t="str" cm="1">
        <f t="array" ref="L79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00" spans="1:12" x14ac:dyDescent="0.3">
      <c r="A800" s="12" t="s">
        <v>23</v>
      </c>
      <c r="B800" s="12" t="s">
        <v>16</v>
      </c>
      <c r="C800" s="13">
        <f t="shared" si="12"/>
        <v>42005</v>
      </c>
      <c r="D800" s="13" t="str">
        <f>IF(AND(fiche_bonification[[#This Row],[fiche_date_fin]]="",fiche_bonification[[#This Row],[bonification_date_fin]]=""),"",MIN(I800,L800))</f>
        <v/>
      </c>
      <c r="E800" s="13"/>
      <c r="F800" s="13"/>
      <c r="G800" s="12">
        <f>_xlfn.MAXIFS(fiche_version[index_version],fiche_version[code],fiche_bonification[[#This Row],[code_fiche]])</f>
        <v>14.1</v>
      </c>
      <c r="H800" s="13">
        <f>_xlfn.MINIFS(fiche_version[date_debut],fiche_version[code],fiche_bonification[[#This Row],[code_fiche]])</f>
        <v>42005</v>
      </c>
      <c r="I800" s="13" t="str" cm="1">
        <f t="array" ref="I800">INDEX(fiche_version[date_fin],MATCH(1,(fiche_version[index_version]=fiche_bonification[[#This Row],[fiche_version]]) * (fiche_version[code]=fiche_bonification[[#This Row],[code_fiche]]),0),1)</f>
        <v/>
      </c>
      <c r="J800" s="12">
        <f>_xlfn.MAXIFS(bonification_version[index_version],bonification_version[code],fiche_bonification[[#This Row],[code_bonification]])</f>
        <v>35.1</v>
      </c>
      <c r="K800" s="13">
        <f>_xlfn.MINIFS(bonification_version[date_debut],bonification_version[code],fiche_bonification[[#This Row],[code_bonification]])</f>
        <v>42005</v>
      </c>
      <c r="L800" s="12" t="str" cm="1">
        <f t="array" ref="L80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01" spans="1:12" x14ac:dyDescent="0.3">
      <c r="A801" s="12" t="s">
        <v>25</v>
      </c>
      <c r="B801" s="12" t="s">
        <v>16</v>
      </c>
      <c r="C801" s="13">
        <f t="shared" si="12"/>
        <v>42005</v>
      </c>
      <c r="D801" s="13" t="str">
        <f>IF(AND(fiche_bonification[[#This Row],[fiche_date_fin]]="",fiche_bonification[[#This Row],[bonification_date_fin]]=""),"",MIN(I801,L801))</f>
        <v/>
      </c>
      <c r="E801" s="13"/>
      <c r="F801" s="13"/>
      <c r="G801" s="12">
        <f>_xlfn.MAXIFS(fiche_version[index_version],fiche_version[code],fiche_bonification[[#This Row],[code_fiche]])</f>
        <v>14.1</v>
      </c>
      <c r="H801" s="13">
        <f>_xlfn.MINIFS(fiche_version[date_debut],fiche_version[code],fiche_bonification[[#This Row],[code_fiche]])</f>
        <v>42005</v>
      </c>
      <c r="I801" s="13" t="str" cm="1">
        <f t="array" ref="I801">INDEX(fiche_version[date_fin],MATCH(1,(fiche_version[index_version]=fiche_bonification[[#This Row],[fiche_version]]) * (fiche_version[code]=fiche_bonification[[#This Row],[code_fiche]]),0),1)</f>
        <v/>
      </c>
      <c r="J801" s="12">
        <f>_xlfn.MAXIFS(bonification_version[index_version],bonification_version[code],fiche_bonification[[#This Row],[code_bonification]])</f>
        <v>35.1</v>
      </c>
      <c r="K801" s="13">
        <f>_xlfn.MINIFS(bonification_version[date_debut],bonification_version[code],fiche_bonification[[#This Row],[code_bonification]])</f>
        <v>42005</v>
      </c>
      <c r="L801" s="12" t="str" cm="1">
        <f t="array" ref="L80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02" spans="1:12" x14ac:dyDescent="0.3">
      <c r="A802" s="12" t="s">
        <v>27</v>
      </c>
      <c r="B802" s="12" t="s">
        <v>16</v>
      </c>
      <c r="C802" s="13">
        <f t="shared" si="12"/>
        <v>42005</v>
      </c>
      <c r="D802" s="13" t="str">
        <f>IF(AND(fiche_bonification[[#This Row],[fiche_date_fin]]="",fiche_bonification[[#This Row],[bonification_date_fin]]=""),"",MIN(I802,L802))</f>
        <v/>
      </c>
      <c r="E802" s="13"/>
      <c r="F802" s="13"/>
      <c r="G802" s="12">
        <f>_xlfn.MAXIFS(fiche_version[index_version],fiche_version[code],fiche_bonification[[#This Row],[code_fiche]])</f>
        <v>14.1</v>
      </c>
      <c r="H802" s="13">
        <f>_xlfn.MINIFS(fiche_version[date_debut],fiche_version[code],fiche_bonification[[#This Row],[code_fiche]])</f>
        <v>42005</v>
      </c>
      <c r="I802" s="13" t="str" cm="1">
        <f t="array" ref="I802">INDEX(fiche_version[date_fin],MATCH(1,(fiche_version[index_version]=fiche_bonification[[#This Row],[fiche_version]]) * (fiche_version[code]=fiche_bonification[[#This Row],[code_fiche]]),0),1)</f>
        <v/>
      </c>
      <c r="J802" s="12">
        <f>_xlfn.MAXIFS(bonification_version[index_version],bonification_version[code],fiche_bonification[[#This Row],[code_bonification]])</f>
        <v>35.1</v>
      </c>
      <c r="K802" s="13">
        <f>_xlfn.MINIFS(bonification_version[date_debut],bonification_version[code],fiche_bonification[[#This Row],[code_bonification]])</f>
        <v>42005</v>
      </c>
      <c r="L802" s="12" t="str" cm="1">
        <f t="array" ref="L80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03" spans="1:12" x14ac:dyDescent="0.3">
      <c r="A803" s="12" t="s">
        <v>28</v>
      </c>
      <c r="B803" s="12" t="s">
        <v>16</v>
      </c>
      <c r="C803" s="13">
        <f t="shared" si="12"/>
        <v>43453</v>
      </c>
      <c r="D803" s="13" t="str">
        <f>IF(AND(fiche_bonification[[#This Row],[fiche_date_fin]]="",fiche_bonification[[#This Row],[bonification_date_fin]]=""),"",MIN(I803,L803))</f>
        <v/>
      </c>
      <c r="E803" s="13"/>
      <c r="F803" s="13"/>
      <c r="G803" s="12">
        <f>_xlfn.MAXIFS(fiche_version[index_version],fiche_version[code],fiche_bonification[[#This Row],[code_fiche]])</f>
        <v>28.1</v>
      </c>
      <c r="H803" s="13">
        <f>_xlfn.MINIFS(fiche_version[date_debut],fiche_version[code],fiche_bonification[[#This Row],[code_fiche]])</f>
        <v>43453</v>
      </c>
      <c r="I803" s="13" t="str" cm="1">
        <f t="array" ref="I803">INDEX(fiche_version[date_fin],MATCH(1,(fiche_version[index_version]=fiche_bonification[[#This Row],[fiche_version]]) * (fiche_version[code]=fiche_bonification[[#This Row],[code_fiche]]),0),1)</f>
        <v/>
      </c>
      <c r="J803" s="12">
        <f>_xlfn.MAXIFS(bonification_version[index_version],bonification_version[code],fiche_bonification[[#This Row],[code_bonification]])</f>
        <v>35.1</v>
      </c>
      <c r="K803" s="13">
        <f>_xlfn.MINIFS(bonification_version[date_debut],bonification_version[code],fiche_bonification[[#This Row],[code_bonification]])</f>
        <v>42005</v>
      </c>
      <c r="L803" s="12" t="str" cm="1">
        <f t="array" ref="L80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04" spans="1:12" x14ac:dyDescent="0.3">
      <c r="A804" s="12" t="s">
        <v>768</v>
      </c>
      <c r="B804" s="12" t="s">
        <v>16</v>
      </c>
      <c r="C804" s="13">
        <f t="shared" si="12"/>
        <v>43861</v>
      </c>
      <c r="D804" s="13" t="str">
        <f>IF(AND(fiche_bonification[[#This Row],[fiche_date_fin]]="",fiche_bonification[[#This Row],[bonification_date_fin]]=""),"",MIN(I804,L804))</f>
        <v/>
      </c>
      <c r="E804" s="13"/>
      <c r="F804" s="13"/>
      <c r="G804" s="12">
        <f>_xlfn.MAXIFS(fiche_version[index_version],fiche_version[code],fiche_bonification[[#This Row],[code_fiche]])</f>
        <v>32.1</v>
      </c>
      <c r="H804" s="13">
        <f>_xlfn.MINIFS(fiche_version[date_debut],fiche_version[code],fiche_bonification[[#This Row],[code_fiche]])</f>
        <v>43861</v>
      </c>
      <c r="I804" s="13" t="str" cm="1">
        <f t="array" ref="I804">INDEX(fiche_version[date_fin],MATCH(1,(fiche_version[index_version]=fiche_bonification[[#This Row],[fiche_version]]) * (fiche_version[code]=fiche_bonification[[#This Row],[code_fiche]]),0),1)</f>
        <v/>
      </c>
      <c r="J804" s="12">
        <f>_xlfn.MAXIFS(bonification_version[index_version],bonification_version[code],fiche_bonification[[#This Row],[code_bonification]])</f>
        <v>35.1</v>
      </c>
      <c r="K804" s="13">
        <f>_xlfn.MINIFS(bonification_version[date_debut],bonification_version[code],fiche_bonification[[#This Row],[code_bonification]])</f>
        <v>42005</v>
      </c>
      <c r="L804" s="12" t="str" cm="1">
        <f t="array" ref="L80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05" spans="1:12" x14ac:dyDescent="0.3">
      <c r="A805" s="12" t="s">
        <v>30</v>
      </c>
      <c r="B805" s="12" t="s">
        <v>16</v>
      </c>
      <c r="C805" s="13">
        <f t="shared" si="12"/>
        <v>44408</v>
      </c>
      <c r="D805" s="13" t="str">
        <f>IF(AND(fiche_bonification[[#This Row],[fiche_date_fin]]="",fiche_bonification[[#This Row],[bonification_date_fin]]=""),"",MIN(I805,L805))</f>
        <v/>
      </c>
      <c r="E805" s="13"/>
      <c r="F805" s="13"/>
      <c r="G805" s="12">
        <f>_xlfn.MAXIFS(fiche_version[index_version],fiche_version[code],fiche_bonification[[#This Row],[code_fiche]])</f>
        <v>38.1</v>
      </c>
      <c r="H805" s="13">
        <f>_xlfn.MINIFS(fiche_version[date_debut],fiche_version[code],fiche_bonification[[#This Row],[code_fiche]])</f>
        <v>44408</v>
      </c>
      <c r="I805" s="13" t="str" cm="1">
        <f t="array" ref="I805">INDEX(fiche_version[date_fin],MATCH(1,(fiche_version[index_version]=fiche_bonification[[#This Row],[fiche_version]]) * (fiche_version[code]=fiche_bonification[[#This Row],[code_fiche]]),0),1)</f>
        <v/>
      </c>
      <c r="J805" s="12">
        <f>_xlfn.MAXIFS(bonification_version[index_version],bonification_version[code],fiche_bonification[[#This Row],[code_bonification]])</f>
        <v>35.1</v>
      </c>
      <c r="K805" s="13">
        <f>_xlfn.MINIFS(bonification_version[date_debut],bonification_version[code],fiche_bonification[[#This Row],[code_bonification]])</f>
        <v>42005</v>
      </c>
      <c r="L805" s="12" t="str" cm="1">
        <f t="array" ref="L80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06" spans="1:12" x14ac:dyDescent="0.3">
      <c r="A806" s="12" t="s">
        <v>32</v>
      </c>
      <c r="B806" s="12" t="s">
        <v>16</v>
      </c>
      <c r="C806" s="13">
        <f t="shared" si="12"/>
        <v>44408</v>
      </c>
      <c r="D806" s="13">
        <f>IF(AND(fiche_bonification[[#This Row],[fiche_date_fin]]="",fiche_bonification[[#This Row],[bonification_date_fin]]=""),"",MIN(I806,L806))</f>
        <v>47118</v>
      </c>
      <c r="E806" s="13"/>
      <c r="F806" s="13"/>
      <c r="G806" s="12">
        <f>_xlfn.MAXIFS(fiche_version[index_version],fiche_version[code],fiche_bonification[[#This Row],[code_fiche]])</f>
        <v>58.2</v>
      </c>
      <c r="H806" s="13">
        <f>_xlfn.MINIFS(fiche_version[date_debut],fiche_version[code],fiche_bonification[[#This Row],[code_fiche]])</f>
        <v>44408</v>
      </c>
      <c r="I806" s="13" cm="1">
        <f t="array" ref="I806">INDEX(fiche_version[date_fin],MATCH(1,(fiche_version[index_version]=fiche_bonification[[#This Row],[fiche_version]]) * (fiche_version[code]=fiche_bonification[[#This Row],[code_fiche]]),0),1)</f>
        <v>47118</v>
      </c>
      <c r="J806" s="12">
        <f>_xlfn.MAXIFS(bonification_version[index_version],bonification_version[code],fiche_bonification[[#This Row],[code_bonification]])</f>
        <v>35.1</v>
      </c>
      <c r="K806" s="13">
        <f>_xlfn.MINIFS(bonification_version[date_debut],bonification_version[code],fiche_bonification[[#This Row],[code_bonification]])</f>
        <v>42005</v>
      </c>
      <c r="L806" s="12" t="str" cm="1">
        <f t="array" ref="L80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07" spans="1:12" x14ac:dyDescent="0.3">
      <c r="A807" s="12" t="s">
        <v>34</v>
      </c>
      <c r="B807" s="12" t="s">
        <v>16</v>
      </c>
      <c r="C807" s="13">
        <f t="shared" si="12"/>
        <v>44408</v>
      </c>
      <c r="D807" s="13">
        <f>IF(AND(fiche_bonification[[#This Row],[fiche_date_fin]]="",fiche_bonification[[#This Row],[bonification_date_fin]]=""),"",MIN(I807,L807))</f>
        <v>47118</v>
      </c>
      <c r="E807" s="13"/>
      <c r="F807" s="13"/>
      <c r="G807" s="12">
        <f>_xlfn.MAXIFS(fiche_version[index_version],fiche_version[code],fiche_bonification[[#This Row],[code_fiche]])</f>
        <v>58.2</v>
      </c>
      <c r="H807" s="13">
        <f>_xlfn.MINIFS(fiche_version[date_debut],fiche_version[code],fiche_bonification[[#This Row],[code_fiche]])</f>
        <v>44408</v>
      </c>
      <c r="I807" s="13" cm="1">
        <f t="array" ref="I807">INDEX(fiche_version[date_fin],MATCH(1,(fiche_version[index_version]=fiche_bonification[[#This Row],[fiche_version]]) * (fiche_version[code]=fiche_bonification[[#This Row],[code_fiche]]),0),1)</f>
        <v>47118</v>
      </c>
      <c r="J807" s="12">
        <f>_xlfn.MAXIFS(bonification_version[index_version],bonification_version[code],fiche_bonification[[#This Row],[code_bonification]])</f>
        <v>35.1</v>
      </c>
      <c r="K807" s="13">
        <f>_xlfn.MINIFS(bonification_version[date_debut],bonification_version[code],fiche_bonification[[#This Row],[code_bonification]])</f>
        <v>42005</v>
      </c>
      <c r="L807" s="12" t="str" cm="1">
        <f t="array" ref="L80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08" spans="1:12" x14ac:dyDescent="0.3">
      <c r="A808" s="12" t="s">
        <v>35</v>
      </c>
      <c r="B808" s="12" t="s">
        <v>16</v>
      </c>
      <c r="C808" s="13">
        <f t="shared" si="12"/>
        <v>44408</v>
      </c>
      <c r="D808" s="13" t="str">
        <f>IF(AND(fiche_bonification[[#This Row],[fiche_date_fin]]="",fiche_bonification[[#This Row],[bonification_date_fin]]=""),"",MIN(I808,L808))</f>
        <v/>
      </c>
      <c r="E808" s="13"/>
      <c r="F808" s="13"/>
      <c r="G808" s="12">
        <f>_xlfn.MAXIFS(fiche_version[index_version],fiche_version[code],fiche_bonification[[#This Row],[code_fiche]])</f>
        <v>38.1</v>
      </c>
      <c r="H808" s="13">
        <f>_xlfn.MINIFS(fiche_version[date_debut],fiche_version[code],fiche_bonification[[#This Row],[code_fiche]])</f>
        <v>44408</v>
      </c>
      <c r="I808" s="13" t="str" cm="1">
        <f t="array" ref="I808">INDEX(fiche_version[date_fin],MATCH(1,(fiche_version[index_version]=fiche_bonification[[#This Row],[fiche_version]]) * (fiche_version[code]=fiche_bonification[[#This Row],[code_fiche]]),0),1)</f>
        <v/>
      </c>
      <c r="J808" s="12">
        <f>_xlfn.MAXIFS(bonification_version[index_version],bonification_version[code],fiche_bonification[[#This Row],[code_bonification]])</f>
        <v>35.1</v>
      </c>
      <c r="K808" s="13">
        <f>_xlfn.MINIFS(bonification_version[date_debut],bonification_version[code],fiche_bonification[[#This Row],[code_bonification]])</f>
        <v>42005</v>
      </c>
      <c r="L808" s="12" t="str" cm="1">
        <f t="array" ref="L80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09" spans="1:12" x14ac:dyDescent="0.3">
      <c r="A809" s="12" t="s">
        <v>36</v>
      </c>
      <c r="B809" s="12" t="s">
        <v>16</v>
      </c>
      <c r="C809" s="13">
        <f t="shared" si="12"/>
        <v>42373</v>
      </c>
      <c r="D809" s="13" t="str">
        <f>IF(AND(fiche_bonification[[#This Row],[fiche_date_fin]]="",fiche_bonification[[#This Row],[bonification_date_fin]]=""),"",MIN(I809,L809))</f>
        <v/>
      </c>
      <c r="E809" s="13"/>
      <c r="F809" s="13"/>
      <c r="G809" s="12">
        <f>_xlfn.MAXIFS(fiche_version[index_version],fiche_version[code],fiche_bonification[[#This Row],[code_fiche]])</f>
        <v>40.200000000000003</v>
      </c>
      <c r="H809" s="13">
        <f>_xlfn.MINIFS(fiche_version[date_debut],fiche_version[code],fiche_bonification[[#This Row],[code_fiche]])</f>
        <v>42373</v>
      </c>
      <c r="I809" s="13" t="str" cm="1">
        <f t="array" ref="I809">INDEX(fiche_version[date_fin],MATCH(1,(fiche_version[index_version]=fiche_bonification[[#This Row],[fiche_version]]) * (fiche_version[code]=fiche_bonification[[#This Row],[code_fiche]]),0),1)</f>
        <v/>
      </c>
      <c r="J809" s="12">
        <f>_xlfn.MAXIFS(bonification_version[index_version],bonification_version[code],fiche_bonification[[#This Row],[code_bonification]])</f>
        <v>35.1</v>
      </c>
      <c r="K809" s="13">
        <f>_xlfn.MINIFS(bonification_version[date_debut],bonification_version[code],fiche_bonification[[#This Row],[code_bonification]])</f>
        <v>42005</v>
      </c>
      <c r="L809" s="12" t="str" cm="1">
        <f t="array" ref="L80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10" spans="1:12" x14ac:dyDescent="0.3">
      <c r="A810" s="12" t="s">
        <v>37</v>
      </c>
      <c r="B810" s="12" t="s">
        <v>16</v>
      </c>
      <c r="C810" s="13">
        <f t="shared" si="12"/>
        <v>42005</v>
      </c>
      <c r="D810" s="13" t="str">
        <f>IF(AND(fiche_bonification[[#This Row],[fiche_date_fin]]="",fiche_bonification[[#This Row],[bonification_date_fin]]=""),"",MIN(I810,L810))</f>
        <v/>
      </c>
      <c r="E810" s="13"/>
      <c r="F810" s="13"/>
      <c r="G810" s="12">
        <f>_xlfn.MAXIFS(fiche_version[index_version],fiche_version[code],fiche_bonification[[#This Row],[code_fiche]])</f>
        <v>14.1</v>
      </c>
      <c r="H810" s="13">
        <f>_xlfn.MINIFS(fiche_version[date_debut],fiche_version[code],fiche_bonification[[#This Row],[code_fiche]])</f>
        <v>42005</v>
      </c>
      <c r="I810" s="13" t="str" cm="1">
        <f t="array" ref="I810">INDEX(fiche_version[date_fin],MATCH(1,(fiche_version[index_version]=fiche_bonification[[#This Row],[fiche_version]]) * (fiche_version[code]=fiche_bonification[[#This Row],[code_fiche]]),0),1)</f>
        <v/>
      </c>
      <c r="J810" s="12">
        <f>_xlfn.MAXIFS(bonification_version[index_version],bonification_version[code],fiche_bonification[[#This Row],[code_bonification]])</f>
        <v>35.1</v>
      </c>
      <c r="K810" s="13">
        <f>_xlfn.MINIFS(bonification_version[date_debut],bonification_version[code],fiche_bonification[[#This Row],[code_bonification]])</f>
        <v>42005</v>
      </c>
      <c r="L810" s="12" t="str" cm="1">
        <f t="array" ref="L81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11" spans="1:12" x14ac:dyDescent="0.3">
      <c r="A811" s="12" t="s">
        <v>39</v>
      </c>
      <c r="B811" s="12" t="s">
        <v>16</v>
      </c>
      <c r="C811" s="13">
        <f t="shared" si="12"/>
        <v>42005</v>
      </c>
      <c r="D811" s="13" t="str">
        <f>IF(AND(fiche_bonification[[#This Row],[fiche_date_fin]]="",fiche_bonification[[#This Row],[bonification_date_fin]]=""),"",MIN(I811,L811))</f>
        <v/>
      </c>
      <c r="E811" s="13"/>
      <c r="F811" s="13"/>
      <c r="G811" s="12">
        <f>_xlfn.MAXIFS(fiche_version[index_version],fiche_version[code],fiche_bonification[[#This Row],[code_fiche]])</f>
        <v>14.1</v>
      </c>
      <c r="H811" s="13">
        <f>_xlfn.MINIFS(fiche_version[date_debut],fiche_version[code],fiche_bonification[[#This Row],[code_fiche]])</f>
        <v>42005</v>
      </c>
      <c r="I811" s="13" t="str" cm="1">
        <f t="array" ref="I811">INDEX(fiche_version[date_fin],MATCH(1,(fiche_version[index_version]=fiche_bonification[[#This Row],[fiche_version]]) * (fiche_version[code]=fiche_bonification[[#This Row],[code_fiche]]),0),1)</f>
        <v/>
      </c>
      <c r="J811" s="12">
        <f>_xlfn.MAXIFS(bonification_version[index_version],bonification_version[code],fiche_bonification[[#This Row],[code_bonification]])</f>
        <v>35.1</v>
      </c>
      <c r="K811" s="13">
        <f>_xlfn.MINIFS(bonification_version[date_debut],bonification_version[code],fiche_bonification[[#This Row],[code_bonification]])</f>
        <v>42005</v>
      </c>
      <c r="L811" s="12" t="str" cm="1">
        <f t="array" ref="L81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12" spans="1:12" x14ac:dyDescent="0.3">
      <c r="A812" s="12" t="s">
        <v>41</v>
      </c>
      <c r="B812" s="12" t="s">
        <v>16</v>
      </c>
      <c r="C812" s="13">
        <f t="shared" si="12"/>
        <v>42005</v>
      </c>
      <c r="D812" s="13" t="str">
        <f>IF(AND(fiche_bonification[[#This Row],[fiche_date_fin]]="",fiche_bonification[[#This Row],[bonification_date_fin]]=""),"",MIN(I812,L812))</f>
        <v/>
      </c>
      <c r="E812" s="13"/>
      <c r="F812" s="13"/>
      <c r="G812" s="12">
        <f>_xlfn.MAXIFS(fiche_version[index_version],fiche_version[code],fiche_bonification[[#This Row],[code_fiche]])</f>
        <v>15.1</v>
      </c>
      <c r="H812" s="13">
        <f>_xlfn.MINIFS(fiche_version[date_debut],fiche_version[code],fiche_bonification[[#This Row],[code_fiche]])</f>
        <v>42005</v>
      </c>
      <c r="I812" s="13" t="str" cm="1">
        <f t="array" ref="I812">INDEX(fiche_version[date_fin],MATCH(1,(fiche_version[index_version]=fiche_bonification[[#This Row],[fiche_version]]) * (fiche_version[code]=fiche_bonification[[#This Row],[code_fiche]]),0),1)</f>
        <v/>
      </c>
      <c r="J812" s="12">
        <f>_xlfn.MAXIFS(bonification_version[index_version],bonification_version[code],fiche_bonification[[#This Row],[code_bonification]])</f>
        <v>35.1</v>
      </c>
      <c r="K812" s="13">
        <f>_xlfn.MINIFS(bonification_version[date_debut],bonification_version[code],fiche_bonification[[#This Row],[code_bonification]])</f>
        <v>42005</v>
      </c>
      <c r="L812" s="12" t="str" cm="1">
        <f t="array" ref="L81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13" spans="1:12" x14ac:dyDescent="0.3">
      <c r="A813" s="12" t="s">
        <v>42</v>
      </c>
      <c r="B813" s="12" t="s">
        <v>16</v>
      </c>
      <c r="C813" s="13">
        <f t="shared" si="12"/>
        <v>42005</v>
      </c>
      <c r="D813" s="13" t="str">
        <f>IF(AND(fiche_bonification[[#This Row],[fiche_date_fin]]="",fiche_bonification[[#This Row],[bonification_date_fin]]=""),"",MIN(I813,L813))</f>
        <v/>
      </c>
      <c r="E813" s="13"/>
      <c r="F813" s="13"/>
      <c r="G813" s="12">
        <f>_xlfn.MAXIFS(fiche_version[index_version],fiche_version[code],fiche_bonification[[#This Row],[code_fiche]])</f>
        <v>35.299999999999997</v>
      </c>
      <c r="H813" s="13">
        <f>_xlfn.MINIFS(fiche_version[date_debut],fiche_version[code],fiche_bonification[[#This Row],[code_fiche]])</f>
        <v>42005</v>
      </c>
      <c r="I813" s="13" t="str" cm="1">
        <f t="array" ref="I813">INDEX(fiche_version[date_fin],MATCH(1,(fiche_version[index_version]=fiche_bonification[[#This Row],[fiche_version]]) * (fiche_version[code]=fiche_bonification[[#This Row],[code_fiche]]),0),1)</f>
        <v/>
      </c>
      <c r="J813" s="12">
        <f>_xlfn.MAXIFS(bonification_version[index_version],bonification_version[code],fiche_bonification[[#This Row],[code_bonification]])</f>
        <v>35.1</v>
      </c>
      <c r="K813" s="13">
        <f>_xlfn.MINIFS(bonification_version[date_debut],bonification_version[code],fiche_bonification[[#This Row],[code_bonification]])</f>
        <v>42005</v>
      </c>
      <c r="L813" s="12" t="str" cm="1">
        <f t="array" ref="L81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14" spans="1:12" x14ac:dyDescent="0.3">
      <c r="A814" s="12" t="s">
        <v>44</v>
      </c>
      <c r="B814" s="12" t="s">
        <v>16</v>
      </c>
      <c r="C814" s="13">
        <f t="shared" si="12"/>
        <v>42005</v>
      </c>
      <c r="D814" s="13" t="str">
        <f>IF(AND(fiche_bonification[[#This Row],[fiche_date_fin]]="",fiche_bonification[[#This Row],[bonification_date_fin]]=""),"",MIN(I814,L814))</f>
        <v/>
      </c>
      <c r="E814" s="13"/>
      <c r="F814" s="13"/>
      <c r="G814" s="12">
        <f>_xlfn.MAXIFS(fiche_version[index_version],fiche_version[code],fiche_bonification[[#This Row],[code_fiche]])</f>
        <v>16.100000000000001</v>
      </c>
      <c r="H814" s="13">
        <f>_xlfn.MINIFS(fiche_version[date_debut],fiche_version[code],fiche_bonification[[#This Row],[code_fiche]])</f>
        <v>42005</v>
      </c>
      <c r="I814" s="13" t="str" cm="1">
        <f t="array" ref="I814">INDEX(fiche_version[date_fin],MATCH(1,(fiche_version[index_version]=fiche_bonification[[#This Row],[fiche_version]]) * (fiche_version[code]=fiche_bonification[[#This Row],[code_fiche]]),0),1)</f>
        <v/>
      </c>
      <c r="J814" s="12">
        <f>_xlfn.MAXIFS(bonification_version[index_version],bonification_version[code],fiche_bonification[[#This Row],[code_bonification]])</f>
        <v>35.1</v>
      </c>
      <c r="K814" s="13">
        <f>_xlfn.MINIFS(bonification_version[date_debut],bonification_version[code],fiche_bonification[[#This Row],[code_bonification]])</f>
        <v>42005</v>
      </c>
      <c r="L814" s="12" t="str" cm="1">
        <f t="array" ref="L81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15" spans="1:12" x14ac:dyDescent="0.3">
      <c r="A815" s="12" t="s">
        <v>46</v>
      </c>
      <c r="B815" s="12" t="s">
        <v>16</v>
      </c>
      <c r="C815" s="13">
        <f t="shared" si="12"/>
        <v>42005</v>
      </c>
      <c r="D815" s="13" t="str">
        <f>IF(AND(fiche_bonification[[#This Row],[fiche_date_fin]]="",fiche_bonification[[#This Row],[bonification_date_fin]]=""),"",MIN(I815,L815))</f>
        <v/>
      </c>
      <c r="E815" s="13"/>
      <c r="F815" s="13"/>
      <c r="G815" s="12">
        <f>_xlfn.MAXIFS(fiche_version[index_version],fiche_version[code],fiche_bonification[[#This Row],[code_fiche]])</f>
        <v>35.200000000000003</v>
      </c>
      <c r="H815" s="13">
        <f>_xlfn.MINIFS(fiche_version[date_debut],fiche_version[code],fiche_bonification[[#This Row],[code_fiche]])</f>
        <v>42005</v>
      </c>
      <c r="I815" s="13" t="str" cm="1">
        <f t="array" ref="I815">INDEX(fiche_version[date_fin],MATCH(1,(fiche_version[index_version]=fiche_bonification[[#This Row],[fiche_version]]) * (fiche_version[code]=fiche_bonification[[#This Row],[code_fiche]]),0),1)</f>
        <v/>
      </c>
      <c r="J815" s="12">
        <f>_xlfn.MAXIFS(bonification_version[index_version],bonification_version[code],fiche_bonification[[#This Row],[code_bonification]])</f>
        <v>35.1</v>
      </c>
      <c r="K815" s="13">
        <f>_xlfn.MINIFS(bonification_version[date_debut],bonification_version[code],fiche_bonification[[#This Row],[code_bonification]])</f>
        <v>42005</v>
      </c>
      <c r="L815" s="12" t="str" cm="1">
        <f t="array" ref="L81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16" spans="1:12" x14ac:dyDescent="0.3">
      <c r="A816" s="12" t="s">
        <v>47</v>
      </c>
      <c r="B816" s="12" t="s">
        <v>16</v>
      </c>
      <c r="C816" s="13">
        <f t="shared" si="12"/>
        <v>42005</v>
      </c>
      <c r="D816" s="13">
        <f>IF(AND(fiche_bonification[[#This Row],[fiche_date_fin]]="",fiche_bonification[[#This Row],[bonification_date_fin]]=""),"",MIN(I816,L816))</f>
        <v>46934</v>
      </c>
      <c r="E816" s="13"/>
      <c r="F816" s="13"/>
      <c r="G816" s="12">
        <f>_xlfn.MAXIFS(fiche_version[index_version],fiche_version[code],fiche_bonification[[#This Row],[code_fiche]])</f>
        <v>54.2</v>
      </c>
      <c r="H816" s="13">
        <f>_xlfn.MINIFS(fiche_version[date_debut],fiche_version[code],fiche_bonification[[#This Row],[code_fiche]])</f>
        <v>42005</v>
      </c>
      <c r="I816" s="13" cm="1">
        <f t="array" ref="I816">INDEX(fiche_version[date_fin],MATCH(1,(fiche_version[index_version]=fiche_bonification[[#This Row],[fiche_version]]) * (fiche_version[code]=fiche_bonification[[#This Row],[code_fiche]]),0),1)</f>
        <v>46934</v>
      </c>
      <c r="J816" s="12">
        <f>_xlfn.MAXIFS(bonification_version[index_version],bonification_version[code],fiche_bonification[[#This Row],[code_bonification]])</f>
        <v>35.1</v>
      </c>
      <c r="K816" s="13">
        <f>_xlfn.MINIFS(bonification_version[date_debut],bonification_version[code],fiche_bonification[[#This Row],[code_bonification]])</f>
        <v>42005</v>
      </c>
      <c r="L816" s="12" t="str" cm="1">
        <f t="array" ref="L81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17" spans="1:12" x14ac:dyDescent="0.3">
      <c r="A817" s="12" t="s">
        <v>49</v>
      </c>
      <c r="B817" s="12" t="s">
        <v>16</v>
      </c>
      <c r="C817" s="13">
        <f t="shared" si="12"/>
        <v>42005</v>
      </c>
      <c r="D817" s="13">
        <f>IF(AND(fiche_bonification[[#This Row],[fiche_date_fin]]="",fiche_bonification[[#This Row],[bonification_date_fin]]=""),"",MIN(I817,L817))</f>
        <v>46934</v>
      </c>
      <c r="E817" s="13"/>
      <c r="F817" s="13"/>
      <c r="G817" s="12">
        <f>_xlfn.MAXIFS(fiche_version[index_version],fiche_version[code],fiche_bonification[[#This Row],[code_fiche]])</f>
        <v>54.3</v>
      </c>
      <c r="H817" s="13">
        <f>_xlfn.MINIFS(fiche_version[date_debut],fiche_version[code],fiche_bonification[[#This Row],[code_fiche]])</f>
        <v>42005</v>
      </c>
      <c r="I817" s="13" cm="1">
        <f t="array" ref="I817">INDEX(fiche_version[date_fin],MATCH(1,(fiche_version[index_version]=fiche_bonification[[#This Row],[fiche_version]]) * (fiche_version[code]=fiche_bonification[[#This Row],[code_fiche]]),0),1)</f>
        <v>46934</v>
      </c>
      <c r="J817" s="12">
        <f>_xlfn.MAXIFS(bonification_version[index_version],bonification_version[code],fiche_bonification[[#This Row],[code_bonification]])</f>
        <v>35.1</v>
      </c>
      <c r="K817" s="13">
        <f>_xlfn.MINIFS(bonification_version[date_debut],bonification_version[code],fiche_bonification[[#This Row],[code_bonification]])</f>
        <v>42005</v>
      </c>
      <c r="L817" s="12" t="str" cm="1">
        <f t="array" ref="L81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18" spans="1:12" x14ac:dyDescent="0.3">
      <c r="A818" s="12" t="s">
        <v>50</v>
      </c>
      <c r="B818" s="12" t="s">
        <v>16</v>
      </c>
      <c r="C818" s="13">
        <f t="shared" si="12"/>
        <v>42005</v>
      </c>
      <c r="D818" s="13" t="str">
        <f>IF(AND(fiche_bonification[[#This Row],[fiche_date_fin]]="",fiche_bonification[[#This Row],[bonification_date_fin]]=""),"",MIN(I818,L818))</f>
        <v/>
      </c>
      <c r="E818" s="13"/>
      <c r="F818" s="13"/>
      <c r="G818" s="12">
        <f>_xlfn.MAXIFS(fiche_version[index_version],fiche_version[code],fiche_bonification[[#This Row],[code_fiche]])</f>
        <v>14.1</v>
      </c>
      <c r="H818" s="13">
        <f>_xlfn.MINIFS(fiche_version[date_debut],fiche_version[code],fiche_bonification[[#This Row],[code_fiche]])</f>
        <v>42005</v>
      </c>
      <c r="I818" s="13" t="str" cm="1">
        <f t="array" ref="I818">INDEX(fiche_version[date_fin],MATCH(1,(fiche_version[index_version]=fiche_bonification[[#This Row],[fiche_version]]) * (fiche_version[code]=fiche_bonification[[#This Row],[code_fiche]]),0),1)</f>
        <v/>
      </c>
      <c r="J818" s="12">
        <f>_xlfn.MAXIFS(bonification_version[index_version],bonification_version[code],fiche_bonification[[#This Row],[code_bonification]])</f>
        <v>35.1</v>
      </c>
      <c r="K818" s="13">
        <f>_xlfn.MINIFS(bonification_version[date_debut],bonification_version[code],fiche_bonification[[#This Row],[code_bonification]])</f>
        <v>42005</v>
      </c>
      <c r="L818" s="12" t="str" cm="1">
        <f t="array" ref="L81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19" spans="1:12" x14ac:dyDescent="0.3">
      <c r="A819" s="12" t="s">
        <v>51</v>
      </c>
      <c r="B819" s="12" t="s">
        <v>16</v>
      </c>
      <c r="C819" s="13">
        <f t="shared" si="12"/>
        <v>42005</v>
      </c>
      <c r="D819" s="13">
        <f>IF(AND(fiche_bonification[[#This Row],[fiche_date_fin]]="",fiche_bonification[[#This Row],[bonification_date_fin]]=""),"",MIN(I819,L819))</f>
        <v>43921</v>
      </c>
      <c r="E819" s="13"/>
      <c r="F819" s="13"/>
      <c r="G819" s="12">
        <f>_xlfn.MAXIFS(fiche_version[index_version],fiche_version[code],fiche_bonification[[#This Row],[code_fiche]])</f>
        <v>17.100000000000001</v>
      </c>
      <c r="H819" s="13">
        <f>_xlfn.MINIFS(fiche_version[date_debut],fiche_version[code],fiche_bonification[[#This Row],[code_fiche]])</f>
        <v>42005</v>
      </c>
      <c r="I819" s="13" cm="1">
        <f t="array" ref="I819">INDEX(fiche_version[date_fin],MATCH(1,(fiche_version[index_version]=fiche_bonification[[#This Row],[fiche_version]]) * (fiche_version[code]=fiche_bonification[[#This Row],[code_fiche]]),0),1)</f>
        <v>43921</v>
      </c>
      <c r="J819" s="12">
        <f>_xlfn.MAXIFS(bonification_version[index_version],bonification_version[code],fiche_bonification[[#This Row],[code_bonification]])</f>
        <v>35.1</v>
      </c>
      <c r="K819" s="13">
        <f>_xlfn.MINIFS(bonification_version[date_debut],bonification_version[code],fiche_bonification[[#This Row],[code_bonification]])</f>
        <v>42005</v>
      </c>
      <c r="L819" s="12" t="str" cm="1">
        <f t="array" ref="L81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20" spans="1:12" x14ac:dyDescent="0.3">
      <c r="A820" s="12" t="s">
        <v>53</v>
      </c>
      <c r="B820" s="12" t="s">
        <v>16</v>
      </c>
      <c r="C820" s="13">
        <f t="shared" si="12"/>
        <v>42005</v>
      </c>
      <c r="D820" s="13" t="str">
        <f>IF(AND(fiche_bonification[[#This Row],[fiche_date_fin]]="",fiche_bonification[[#This Row],[bonification_date_fin]]=""),"",MIN(I820,L820))</f>
        <v/>
      </c>
      <c r="E820" s="13"/>
      <c r="F820" s="13"/>
      <c r="G820" s="12">
        <f>_xlfn.MAXIFS(fiche_version[index_version],fiche_version[code],fiche_bonification[[#This Row],[code_fiche]])</f>
        <v>14.1</v>
      </c>
      <c r="H820" s="13">
        <f>_xlfn.MINIFS(fiche_version[date_debut],fiche_version[code],fiche_bonification[[#This Row],[code_fiche]])</f>
        <v>42005</v>
      </c>
      <c r="I820" s="13" t="str" cm="1">
        <f t="array" ref="I820">INDEX(fiche_version[date_fin],MATCH(1,(fiche_version[index_version]=fiche_bonification[[#This Row],[fiche_version]]) * (fiche_version[code]=fiche_bonification[[#This Row],[code_fiche]]),0),1)</f>
        <v/>
      </c>
      <c r="J820" s="12">
        <f>_xlfn.MAXIFS(bonification_version[index_version],bonification_version[code],fiche_bonification[[#This Row],[code_bonification]])</f>
        <v>35.1</v>
      </c>
      <c r="K820" s="13">
        <f>_xlfn.MINIFS(bonification_version[date_debut],bonification_version[code],fiche_bonification[[#This Row],[code_bonification]])</f>
        <v>42005</v>
      </c>
      <c r="L820" s="12" t="str" cm="1">
        <f t="array" ref="L82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21" spans="1:12" x14ac:dyDescent="0.3">
      <c r="A821" s="12" t="s">
        <v>55</v>
      </c>
      <c r="B821" s="12" t="s">
        <v>16</v>
      </c>
      <c r="C821" s="13">
        <f t="shared" si="12"/>
        <v>42005</v>
      </c>
      <c r="D821" s="13" t="str">
        <f>IF(AND(fiche_bonification[[#This Row],[fiche_date_fin]]="",fiche_bonification[[#This Row],[bonification_date_fin]]=""),"",MIN(I821,L821))</f>
        <v/>
      </c>
      <c r="E821" s="13"/>
      <c r="F821" s="13"/>
      <c r="G821" s="12">
        <f>_xlfn.MAXIFS(fiche_version[index_version],fiche_version[code],fiche_bonification[[#This Row],[code_fiche]])</f>
        <v>14.1</v>
      </c>
      <c r="H821" s="13">
        <f>_xlfn.MINIFS(fiche_version[date_debut],fiche_version[code],fiche_bonification[[#This Row],[code_fiche]])</f>
        <v>42005</v>
      </c>
      <c r="I821" s="13" t="str" cm="1">
        <f t="array" ref="I821">INDEX(fiche_version[date_fin],MATCH(1,(fiche_version[index_version]=fiche_bonification[[#This Row],[fiche_version]]) * (fiche_version[code]=fiche_bonification[[#This Row],[code_fiche]]),0),1)</f>
        <v/>
      </c>
      <c r="J821" s="12">
        <f>_xlfn.MAXIFS(bonification_version[index_version],bonification_version[code],fiche_bonification[[#This Row],[code_bonification]])</f>
        <v>35.1</v>
      </c>
      <c r="K821" s="13">
        <f>_xlfn.MINIFS(bonification_version[date_debut],bonification_version[code],fiche_bonification[[#This Row],[code_bonification]])</f>
        <v>42005</v>
      </c>
      <c r="L821" s="12" t="str" cm="1">
        <f t="array" ref="L82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22" spans="1:12" x14ac:dyDescent="0.3">
      <c r="A822" s="12" t="s">
        <v>57</v>
      </c>
      <c r="B822" s="12" t="s">
        <v>16</v>
      </c>
      <c r="C822" s="13">
        <f t="shared" si="12"/>
        <v>43453</v>
      </c>
      <c r="D822" s="13" t="str">
        <f>IF(AND(fiche_bonification[[#This Row],[fiche_date_fin]]="",fiche_bonification[[#This Row],[bonification_date_fin]]=""),"",MIN(I822,L822))</f>
        <v/>
      </c>
      <c r="E822" s="13"/>
      <c r="F822" s="13"/>
      <c r="G822" s="12">
        <f>_xlfn.MAXIFS(fiche_version[index_version],fiche_version[code],fiche_bonification[[#This Row],[code_fiche]])</f>
        <v>28.1</v>
      </c>
      <c r="H822" s="13">
        <f>_xlfn.MINIFS(fiche_version[date_debut],fiche_version[code],fiche_bonification[[#This Row],[code_fiche]])</f>
        <v>43453</v>
      </c>
      <c r="I822" s="13" t="str" cm="1">
        <f t="array" ref="I822">INDEX(fiche_version[date_fin],MATCH(1,(fiche_version[index_version]=fiche_bonification[[#This Row],[fiche_version]]) * (fiche_version[code]=fiche_bonification[[#This Row],[code_fiche]]),0),1)</f>
        <v/>
      </c>
      <c r="J822" s="12">
        <f>_xlfn.MAXIFS(bonification_version[index_version],bonification_version[code],fiche_bonification[[#This Row],[code_bonification]])</f>
        <v>35.1</v>
      </c>
      <c r="K822" s="13">
        <f>_xlfn.MINIFS(bonification_version[date_debut],bonification_version[code],fiche_bonification[[#This Row],[code_bonification]])</f>
        <v>42005</v>
      </c>
      <c r="L822" s="12" t="str" cm="1">
        <f t="array" ref="L82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23" spans="1:12" x14ac:dyDescent="0.3">
      <c r="A823" s="12" t="s">
        <v>58</v>
      </c>
      <c r="B823" s="12" t="s">
        <v>16</v>
      </c>
      <c r="C823" s="13">
        <f t="shared" si="12"/>
        <v>42005</v>
      </c>
      <c r="D823" s="13" t="str">
        <f>IF(AND(fiche_bonification[[#This Row],[fiche_date_fin]]="",fiche_bonification[[#This Row],[bonification_date_fin]]=""),"",MIN(I823,L823))</f>
        <v/>
      </c>
      <c r="E823" s="13"/>
      <c r="F823" s="13"/>
      <c r="G823" s="12">
        <f>_xlfn.MAXIFS(fiche_version[index_version],fiche_version[code],fiche_bonification[[#This Row],[code_fiche]])</f>
        <v>24.2</v>
      </c>
      <c r="H823" s="13">
        <f>_xlfn.MINIFS(fiche_version[date_debut],fiche_version[code],fiche_bonification[[#This Row],[code_fiche]])</f>
        <v>42005</v>
      </c>
      <c r="I823" s="13" t="str" cm="1">
        <f t="array" ref="I823">INDEX(fiche_version[date_fin],MATCH(1,(fiche_version[index_version]=fiche_bonification[[#This Row],[fiche_version]]) * (fiche_version[code]=fiche_bonification[[#This Row],[code_fiche]]),0),1)</f>
        <v/>
      </c>
      <c r="J823" s="12">
        <f>_xlfn.MAXIFS(bonification_version[index_version],bonification_version[code],fiche_bonification[[#This Row],[code_bonification]])</f>
        <v>35.1</v>
      </c>
      <c r="K823" s="13">
        <f>_xlfn.MINIFS(bonification_version[date_debut],bonification_version[code],fiche_bonification[[#This Row],[code_bonification]])</f>
        <v>42005</v>
      </c>
      <c r="L823" s="12" t="str" cm="1">
        <f t="array" ref="L82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24" spans="1:12" x14ac:dyDescent="0.3">
      <c r="A824" s="12" t="s">
        <v>59</v>
      </c>
      <c r="B824" s="12" t="s">
        <v>16</v>
      </c>
      <c r="C824" s="13">
        <f t="shared" si="12"/>
        <v>42005</v>
      </c>
      <c r="D824" s="13" t="str">
        <f>IF(AND(fiche_bonification[[#This Row],[fiche_date_fin]]="",fiche_bonification[[#This Row],[bonification_date_fin]]=""),"",MIN(I824,L824))</f>
        <v/>
      </c>
      <c r="E824" s="13"/>
      <c r="F824" s="13"/>
      <c r="G824" s="12">
        <f>_xlfn.MAXIFS(fiche_version[index_version],fiche_version[code],fiche_bonification[[#This Row],[code_fiche]])</f>
        <v>22.2</v>
      </c>
      <c r="H824" s="13">
        <f>_xlfn.MINIFS(fiche_version[date_debut],fiche_version[code],fiche_bonification[[#This Row],[code_fiche]])</f>
        <v>42005</v>
      </c>
      <c r="I824" s="13" t="str" cm="1">
        <f t="array" ref="I824">INDEX(fiche_version[date_fin],MATCH(1,(fiche_version[index_version]=fiche_bonification[[#This Row],[fiche_version]]) * (fiche_version[code]=fiche_bonification[[#This Row],[code_fiche]]),0),1)</f>
        <v/>
      </c>
      <c r="J824" s="12">
        <f>_xlfn.MAXIFS(bonification_version[index_version],bonification_version[code],fiche_bonification[[#This Row],[code_bonification]])</f>
        <v>35.1</v>
      </c>
      <c r="K824" s="13">
        <f>_xlfn.MINIFS(bonification_version[date_debut],bonification_version[code],fiche_bonification[[#This Row],[code_bonification]])</f>
        <v>42005</v>
      </c>
      <c r="L824" s="12" t="str" cm="1">
        <f t="array" ref="L82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25" spans="1:12" x14ac:dyDescent="0.3">
      <c r="A825" s="12" t="s">
        <v>60</v>
      </c>
      <c r="B825" s="12" t="s">
        <v>16</v>
      </c>
      <c r="C825" s="13">
        <f t="shared" si="12"/>
        <v>42373</v>
      </c>
      <c r="D825" s="13" t="str">
        <f>IF(AND(fiche_bonification[[#This Row],[fiche_date_fin]]="",fiche_bonification[[#This Row],[bonification_date_fin]]=""),"",MIN(I825,L825))</f>
        <v/>
      </c>
      <c r="E825" s="13"/>
      <c r="F825" s="13"/>
      <c r="G825" s="12">
        <f>_xlfn.MAXIFS(fiche_version[index_version],fiche_version[code],fiche_bonification[[#This Row],[code_fiche]])</f>
        <v>19.100000000000001</v>
      </c>
      <c r="H825" s="13">
        <f>_xlfn.MINIFS(fiche_version[date_debut],fiche_version[code],fiche_bonification[[#This Row],[code_fiche]])</f>
        <v>42373</v>
      </c>
      <c r="I825" s="13" t="str" cm="1">
        <f t="array" ref="I825">INDEX(fiche_version[date_fin],MATCH(1,(fiche_version[index_version]=fiche_bonification[[#This Row],[fiche_version]]) * (fiche_version[code]=fiche_bonification[[#This Row],[code_fiche]]),0),1)</f>
        <v/>
      </c>
      <c r="J825" s="12">
        <f>_xlfn.MAXIFS(bonification_version[index_version],bonification_version[code],fiche_bonification[[#This Row],[code_bonification]])</f>
        <v>35.1</v>
      </c>
      <c r="K825" s="13">
        <f>_xlfn.MINIFS(bonification_version[date_debut],bonification_version[code],fiche_bonification[[#This Row],[code_bonification]])</f>
        <v>42005</v>
      </c>
      <c r="L825" s="12" t="str" cm="1">
        <f t="array" ref="L82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26" spans="1:12" x14ac:dyDescent="0.3">
      <c r="A826" s="12" t="s">
        <v>61</v>
      </c>
      <c r="B826" s="12" t="s">
        <v>16</v>
      </c>
      <c r="C826" s="13">
        <f t="shared" si="12"/>
        <v>42005</v>
      </c>
      <c r="D826" s="13" t="str">
        <f>IF(AND(fiche_bonification[[#This Row],[fiche_date_fin]]="",fiche_bonification[[#This Row],[bonification_date_fin]]=""),"",MIN(I826,L826))</f>
        <v/>
      </c>
      <c r="E826" s="13"/>
      <c r="F826" s="13"/>
      <c r="G826" s="12">
        <f>_xlfn.MAXIFS(fiche_version[index_version],fiche_version[code],fiche_bonification[[#This Row],[code_fiche]])</f>
        <v>23.1</v>
      </c>
      <c r="H826" s="13">
        <f>_xlfn.MINIFS(fiche_version[date_debut],fiche_version[code],fiche_bonification[[#This Row],[code_fiche]])</f>
        <v>42005</v>
      </c>
      <c r="I826" s="13" t="str" cm="1">
        <f t="array" ref="I826">INDEX(fiche_version[date_fin],MATCH(1,(fiche_version[index_version]=fiche_bonification[[#This Row],[fiche_version]]) * (fiche_version[code]=fiche_bonification[[#This Row],[code_fiche]]),0),1)</f>
        <v/>
      </c>
      <c r="J826" s="12">
        <f>_xlfn.MAXIFS(bonification_version[index_version],bonification_version[code],fiche_bonification[[#This Row],[code_bonification]])</f>
        <v>35.1</v>
      </c>
      <c r="K826" s="13">
        <f>_xlfn.MINIFS(bonification_version[date_debut],bonification_version[code],fiche_bonification[[#This Row],[code_bonification]])</f>
        <v>42005</v>
      </c>
      <c r="L826" s="12" t="str" cm="1">
        <f t="array" ref="L82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27" spans="1:12" x14ac:dyDescent="0.3">
      <c r="A827" s="12" t="s">
        <v>63</v>
      </c>
      <c r="B827" s="12" t="s">
        <v>16</v>
      </c>
      <c r="C827" s="13">
        <f t="shared" si="12"/>
        <v>42005</v>
      </c>
      <c r="D827" s="13">
        <f>IF(AND(fiche_bonification[[#This Row],[fiche_date_fin]]="",fiche_bonification[[#This Row],[bonification_date_fin]]=""),"",MIN(I827,L827))</f>
        <v>46507</v>
      </c>
      <c r="E827" s="13"/>
      <c r="F827" s="13"/>
      <c r="G827" s="12">
        <f>_xlfn.MAXIFS(fiche_version[index_version],fiche_version[code],fiche_bonification[[#This Row],[code_fiche]])</f>
        <v>54.5</v>
      </c>
      <c r="H827" s="13">
        <f>_xlfn.MINIFS(fiche_version[date_debut],fiche_version[code],fiche_bonification[[#This Row],[code_fiche]])</f>
        <v>42005</v>
      </c>
      <c r="I827" s="13" cm="1">
        <f t="array" ref="I827">INDEX(fiche_version[date_fin],MATCH(1,(fiche_version[index_version]=fiche_bonification[[#This Row],[fiche_version]]) * (fiche_version[code]=fiche_bonification[[#This Row],[code_fiche]]),0),1)</f>
        <v>46507</v>
      </c>
      <c r="J827" s="12">
        <f>_xlfn.MAXIFS(bonification_version[index_version],bonification_version[code],fiche_bonification[[#This Row],[code_bonification]])</f>
        <v>35.1</v>
      </c>
      <c r="K827" s="13">
        <f>_xlfn.MINIFS(bonification_version[date_debut],bonification_version[code],fiche_bonification[[#This Row],[code_bonification]])</f>
        <v>42005</v>
      </c>
      <c r="L827" s="12" t="str" cm="1">
        <f t="array" ref="L82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28" spans="1:12" x14ac:dyDescent="0.3">
      <c r="A828" s="12" t="s">
        <v>65</v>
      </c>
      <c r="B828" s="12" t="s">
        <v>16</v>
      </c>
      <c r="C828" s="13">
        <f t="shared" si="12"/>
        <v>42005</v>
      </c>
      <c r="D828" s="13" t="str">
        <f>IF(AND(fiche_bonification[[#This Row],[fiche_date_fin]]="",fiche_bonification[[#This Row],[bonification_date_fin]]=""),"",MIN(I828,L828))</f>
        <v/>
      </c>
      <c r="E828" s="13"/>
      <c r="F828" s="13"/>
      <c r="G828" s="12">
        <f>_xlfn.MAXIFS(fiche_version[index_version],fiche_version[code],fiche_bonification[[#This Row],[code_fiche]])</f>
        <v>39.200000000000003</v>
      </c>
      <c r="H828" s="13">
        <f>_xlfn.MINIFS(fiche_version[date_debut],fiche_version[code],fiche_bonification[[#This Row],[code_fiche]])</f>
        <v>42005</v>
      </c>
      <c r="I828" s="13" t="str" cm="1">
        <f t="array" ref="I828">INDEX(fiche_version[date_fin],MATCH(1,(fiche_version[index_version]=fiche_bonification[[#This Row],[fiche_version]]) * (fiche_version[code]=fiche_bonification[[#This Row],[code_fiche]]),0),1)</f>
        <v/>
      </c>
      <c r="J828" s="12">
        <f>_xlfn.MAXIFS(bonification_version[index_version],bonification_version[code],fiche_bonification[[#This Row],[code_bonification]])</f>
        <v>35.1</v>
      </c>
      <c r="K828" s="13">
        <f>_xlfn.MINIFS(bonification_version[date_debut],bonification_version[code],fiche_bonification[[#This Row],[code_bonification]])</f>
        <v>42005</v>
      </c>
      <c r="L828" s="12" t="str" cm="1">
        <f t="array" ref="L82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29" spans="1:12" x14ac:dyDescent="0.3">
      <c r="A829" s="12" t="s">
        <v>67</v>
      </c>
      <c r="B829" s="12" t="s">
        <v>16</v>
      </c>
      <c r="C829" s="13">
        <f t="shared" si="12"/>
        <v>42005</v>
      </c>
      <c r="D829" s="13" t="str">
        <f>IF(AND(fiche_bonification[[#This Row],[fiche_date_fin]]="",fiche_bonification[[#This Row],[bonification_date_fin]]=""),"",MIN(I829,L829))</f>
        <v/>
      </c>
      <c r="E829" s="13"/>
      <c r="F829" s="13"/>
      <c r="G829" s="12">
        <f>_xlfn.MAXIFS(fiche_version[index_version],fiche_version[code],fiche_bonification[[#This Row],[code_fiche]])</f>
        <v>39.5</v>
      </c>
      <c r="H829" s="13">
        <f>_xlfn.MINIFS(fiche_version[date_debut],fiche_version[code],fiche_bonification[[#This Row],[code_fiche]])</f>
        <v>42005</v>
      </c>
      <c r="I829" s="13" t="str" cm="1">
        <f t="array" ref="I829">INDEX(fiche_version[date_fin],MATCH(1,(fiche_version[index_version]=fiche_bonification[[#This Row],[fiche_version]]) * (fiche_version[code]=fiche_bonification[[#This Row],[code_fiche]]),0),1)</f>
        <v/>
      </c>
      <c r="J829" s="12">
        <f>_xlfn.MAXIFS(bonification_version[index_version],bonification_version[code],fiche_bonification[[#This Row],[code_bonification]])</f>
        <v>35.1</v>
      </c>
      <c r="K829" s="13">
        <f>_xlfn.MINIFS(bonification_version[date_debut],bonification_version[code],fiche_bonification[[#This Row],[code_bonification]])</f>
        <v>42005</v>
      </c>
      <c r="L829" s="12" t="str" cm="1">
        <f t="array" ref="L82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30" spans="1:12" x14ac:dyDescent="0.3">
      <c r="A830" s="12" t="s">
        <v>68</v>
      </c>
      <c r="B830" s="12" t="s">
        <v>16</v>
      </c>
      <c r="C830" s="13">
        <f t="shared" si="12"/>
        <v>42005</v>
      </c>
      <c r="D830" s="13">
        <f>IF(AND(fiche_bonification[[#This Row],[fiche_date_fin]]="",fiche_bonification[[#This Row],[bonification_date_fin]]=""),"",MIN(I830,L830))</f>
        <v>46934</v>
      </c>
      <c r="E830" s="13"/>
      <c r="F830" s="13"/>
      <c r="G830" s="12">
        <f>_xlfn.MAXIFS(fiche_version[index_version],fiche_version[code],fiche_bonification[[#This Row],[code_fiche]])</f>
        <v>54.2</v>
      </c>
      <c r="H830" s="13">
        <f>_xlfn.MINIFS(fiche_version[date_debut],fiche_version[code],fiche_bonification[[#This Row],[code_fiche]])</f>
        <v>42005</v>
      </c>
      <c r="I830" s="13" cm="1">
        <f t="array" ref="I830">INDEX(fiche_version[date_fin],MATCH(1,(fiche_version[index_version]=fiche_bonification[[#This Row],[fiche_version]]) * (fiche_version[code]=fiche_bonification[[#This Row],[code_fiche]]),0),1)</f>
        <v>46934</v>
      </c>
      <c r="J830" s="12">
        <f>_xlfn.MAXIFS(bonification_version[index_version],bonification_version[code],fiche_bonification[[#This Row],[code_bonification]])</f>
        <v>35.1</v>
      </c>
      <c r="K830" s="13">
        <f>_xlfn.MINIFS(bonification_version[date_debut],bonification_version[code],fiche_bonification[[#This Row],[code_bonification]])</f>
        <v>42005</v>
      </c>
      <c r="L830" s="12" t="str" cm="1">
        <f t="array" ref="L83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31" spans="1:12" x14ac:dyDescent="0.3">
      <c r="A831" s="12" t="s">
        <v>70</v>
      </c>
      <c r="B831" s="12" t="s">
        <v>16</v>
      </c>
      <c r="C831" s="13">
        <f t="shared" si="12"/>
        <v>42005</v>
      </c>
      <c r="D831" s="13" t="str">
        <f>IF(AND(fiche_bonification[[#This Row],[fiche_date_fin]]="",fiche_bonification[[#This Row],[bonification_date_fin]]=""),"",MIN(I831,L831))</f>
        <v/>
      </c>
      <c r="E831" s="13"/>
      <c r="F831" s="13"/>
      <c r="G831" s="12">
        <f>_xlfn.MAXIFS(fiche_version[index_version],fiche_version[code],fiche_bonification[[#This Row],[code_fiche]])</f>
        <v>39.299999999999997</v>
      </c>
      <c r="H831" s="13">
        <f>_xlfn.MINIFS(fiche_version[date_debut],fiche_version[code],fiche_bonification[[#This Row],[code_fiche]])</f>
        <v>42005</v>
      </c>
      <c r="I831" s="13" t="str" cm="1">
        <f t="array" ref="I831">INDEX(fiche_version[date_fin],MATCH(1,(fiche_version[index_version]=fiche_bonification[[#This Row],[fiche_version]]) * (fiche_version[code]=fiche_bonification[[#This Row],[code_fiche]]),0),1)</f>
        <v/>
      </c>
      <c r="J831" s="12">
        <f>_xlfn.MAXIFS(bonification_version[index_version],bonification_version[code],fiche_bonification[[#This Row],[code_bonification]])</f>
        <v>35.1</v>
      </c>
      <c r="K831" s="13">
        <f>_xlfn.MINIFS(bonification_version[date_debut],bonification_version[code],fiche_bonification[[#This Row],[code_bonification]])</f>
        <v>42005</v>
      </c>
      <c r="L831" s="12" t="str" cm="1">
        <f t="array" ref="L83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32" spans="1:12" x14ac:dyDescent="0.3">
      <c r="A832" s="12" t="s">
        <v>71</v>
      </c>
      <c r="B832" s="12" t="s">
        <v>16</v>
      </c>
      <c r="C832" s="13">
        <f t="shared" si="12"/>
        <v>42005</v>
      </c>
      <c r="D832" s="13" t="str">
        <f>IF(AND(fiche_bonification[[#This Row],[fiche_date_fin]]="",fiche_bonification[[#This Row],[bonification_date_fin]]=""),"",MIN(I832,L832))</f>
        <v/>
      </c>
      <c r="E832" s="13"/>
      <c r="F832" s="13"/>
      <c r="G832" s="12">
        <f>_xlfn.MAXIFS(fiche_version[index_version],fiche_version[code],fiche_bonification[[#This Row],[code_fiche]])</f>
        <v>33.4</v>
      </c>
      <c r="H832" s="13">
        <f>_xlfn.MINIFS(fiche_version[date_debut],fiche_version[code],fiche_bonification[[#This Row],[code_fiche]])</f>
        <v>42005</v>
      </c>
      <c r="I832" s="13" t="str" cm="1">
        <f t="array" ref="I832">INDEX(fiche_version[date_fin],MATCH(1,(fiche_version[index_version]=fiche_bonification[[#This Row],[fiche_version]]) * (fiche_version[code]=fiche_bonification[[#This Row],[code_fiche]]),0),1)</f>
        <v/>
      </c>
      <c r="J832" s="12">
        <f>_xlfn.MAXIFS(bonification_version[index_version],bonification_version[code],fiche_bonification[[#This Row],[code_bonification]])</f>
        <v>35.1</v>
      </c>
      <c r="K832" s="13">
        <f>_xlfn.MINIFS(bonification_version[date_debut],bonification_version[code],fiche_bonification[[#This Row],[code_bonification]])</f>
        <v>42005</v>
      </c>
      <c r="L832" s="12" t="str" cm="1">
        <f t="array" ref="L83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33" spans="1:12" x14ac:dyDescent="0.3">
      <c r="A833" s="12" t="s">
        <v>73</v>
      </c>
      <c r="B833" s="12" t="s">
        <v>16</v>
      </c>
      <c r="C833" s="13">
        <f t="shared" si="12"/>
        <v>42005</v>
      </c>
      <c r="D833" s="13" t="str">
        <f>IF(AND(fiche_bonification[[#This Row],[fiche_date_fin]]="",fiche_bonification[[#This Row],[bonification_date_fin]]=""),"",MIN(I833,L833))</f>
        <v/>
      </c>
      <c r="E833" s="13"/>
      <c r="F833" s="13"/>
      <c r="G833" s="12">
        <f>_xlfn.MAXIFS(fiche_version[index_version],fiche_version[code],fiche_bonification[[#This Row],[code_fiche]])</f>
        <v>20.3</v>
      </c>
      <c r="H833" s="13">
        <f>_xlfn.MINIFS(fiche_version[date_debut],fiche_version[code],fiche_bonification[[#This Row],[code_fiche]])</f>
        <v>42005</v>
      </c>
      <c r="I833" s="13" t="str" cm="1">
        <f t="array" ref="I833">INDEX(fiche_version[date_fin],MATCH(1,(fiche_version[index_version]=fiche_bonification[[#This Row],[fiche_version]]) * (fiche_version[code]=fiche_bonification[[#This Row],[code_fiche]]),0),1)</f>
        <v/>
      </c>
      <c r="J833" s="12">
        <f>_xlfn.MAXIFS(bonification_version[index_version],bonification_version[code],fiche_bonification[[#This Row],[code_bonification]])</f>
        <v>35.1</v>
      </c>
      <c r="K833" s="13">
        <f>_xlfn.MINIFS(bonification_version[date_debut],bonification_version[code],fiche_bonification[[#This Row],[code_bonification]])</f>
        <v>42005</v>
      </c>
      <c r="L833" s="12" t="str" cm="1">
        <f t="array" ref="L83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34" spans="1:12" x14ac:dyDescent="0.3">
      <c r="A834" s="12" t="s">
        <v>75</v>
      </c>
      <c r="B834" s="12" t="s">
        <v>16</v>
      </c>
      <c r="C834" s="13">
        <f t="shared" si="12"/>
        <v>42005</v>
      </c>
      <c r="D834" s="13">
        <f>IF(AND(fiche_bonification[[#This Row],[fiche_date_fin]]="",fiche_bonification[[#This Row],[bonification_date_fin]]=""),"",MIN(I834,L834))</f>
        <v>46934</v>
      </c>
      <c r="E834" s="13"/>
      <c r="F834" s="13"/>
      <c r="G834" s="12">
        <f>_xlfn.MAXIFS(fiche_version[index_version],fiche_version[code],fiche_bonification[[#This Row],[code_fiche]])</f>
        <v>54.3</v>
      </c>
      <c r="H834" s="13">
        <f>_xlfn.MINIFS(fiche_version[date_debut],fiche_version[code],fiche_bonification[[#This Row],[code_fiche]])</f>
        <v>42005</v>
      </c>
      <c r="I834" s="13" cm="1">
        <f t="array" ref="I834">INDEX(fiche_version[date_fin],MATCH(1,(fiche_version[index_version]=fiche_bonification[[#This Row],[fiche_version]]) * (fiche_version[code]=fiche_bonification[[#This Row],[code_fiche]]),0),1)</f>
        <v>46934</v>
      </c>
      <c r="J834" s="12">
        <f>_xlfn.MAXIFS(bonification_version[index_version],bonification_version[code],fiche_bonification[[#This Row],[code_bonification]])</f>
        <v>35.1</v>
      </c>
      <c r="K834" s="13">
        <f>_xlfn.MINIFS(bonification_version[date_debut],bonification_version[code],fiche_bonification[[#This Row],[code_bonification]])</f>
        <v>42005</v>
      </c>
      <c r="L834" s="12" t="str" cm="1">
        <f t="array" ref="L83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35" spans="1:12" x14ac:dyDescent="0.3">
      <c r="A835" s="12" t="s">
        <v>76</v>
      </c>
      <c r="B835" s="12" t="s">
        <v>16</v>
      </c>
      <c r="C835" s="13">
        <f t="shared" ref="C835:C898" si="13">MAX(H835,K835)</f>
        <v>42727</v>
      </c>
      <c r="D835" s="13" t="str">
        <f>IF(AND(fiche_bonification[[#This Row],[fiche_date_fin]]="",fiche_bonification[[#This Row],[bonification_date_fin]]=""),"",MIN(I835,L835))</f>
        <v/>
      </c>
      <c r="E835" s="13"/>
      <c r="F835" s="13"/>
      <c r="G835" s="12">
        <f>_xlfn.MAXIFS(fiche_version[index_version],fiche_version[code],fiche_bonification[[#This Row],[code_fiche]])</f>
        <v>24.1</v>
      </c>
      <c r="H835" s="13">
        <f>_xlfn.MINIFS(fiche_version[date_debut],fiche_version[code],fiche_bonification[[#This Row],[code_fiche]])</f>
        <v>42727</v>
      </c>
      <c r="I835" s="13" t="str" cm="1">
        <f t="array" ref="I835">INDEX(fiche_version[date_fin],MATCH(1,(fiche_version[index_version]=fiche_bonification[[#This Row],[fiche_version]]) * (fiche_version[code]=fiche_bonification[[#This Row],[code_fiche]]),0),1)</f>
        <v/>
      </c>
      <c r="J835" s="12">
        <f>_xlfn.MAXIFS(bonification_version[index_version],bonification_version[code],fiche_bonification[[#This Row],[code_bonification]])</f>
        <v>35.1</v>
      </c>
      <c r="K835" s="13">
        <f>_xlfn.MINIFS(bonification_version[date_debut],bonification_version[code],fiche_bonification[[#This Row],[code_bonification]])</f>
        <v>42005</v>
      </c>
      <c r="L835" s="12" t="str" cm="1">
        <f t="array" ref="L83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36" spans="1:12" x14ac:dyDescent="0.3">
      <c r="A836" s="12" t="s">
        <v>77</v>
      </c>
      <c r="B836" s="12" t="s">
        <v>16</v>
      </c>
      <c r="C836" s="13">
        <f t="shared" si="13"/>
        <v>44046</v>
      </c>
      <c r="D836" s="13" t="str">
        <f>IF(AND(fiche_bonification[[#This Row],[fiche_date_fin]]="",fiche_bonification[[#This Row],[bonification_date_fin]]=""),"",MIN(I836,L836))</f>
        <v/>
      </c>
      <c r="E836" s="13"/>
      <c r="F836" s="13"/>
      <c r="G836" s="12">
        <f>_xlfn.MAXIFS(fiche_version[index_version],fiche_version[code],fiche_bonification[[#This Row],[code_fiche]])</f>
        <v>35.1</v>
      </c>
      <c r="H836" s="13">
        <f>_xlfn.MINIFS(fiche_version[date_debut],fiche_version[code],fiche_bonification[[#This Row],[code_fiche]])</f>
        <v>44046</v>
      </c>
      <c r="I836" s="13" t="str" cm="1">
        <f t="array" ref="I836">INDEX(fiche_version[date_fin],MATCH(1,(fiche_version[index_version]=fiche_bonification[[#This Row],[fiche_version]]) * (fiche_version[code]=fiche_bonification[[#This Row],[code_fiche]]),0),1)</f>
        <v/>
      </c>
      <c r="J836" s="12">
        <f>_xlfn.MAXIFS(bonification_version[index_version],bonification_version[code],fiche_bonification[[#This Row],[code_bonification]])</f>
        <v>35.1</v>
      </c>
      <c r="K836" s="13">
        <f>_xlfn.MINIFS(bonification_version[date_debut],bonification_version[code],fiche_bonification[[#This Row],[code_bonification]])</f>
        <v>42005</v>
      </c>
      <c r="L836" s="12" t="str" cm="1">
        <f t="array" ref="L83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37" spans="1:12" x14ac:dyDescent="0.3">
      <c r="A837" s="12" t="s">
        <v>79</v>
      </c>
      <c r="B837" s="12" t="s">
        <v>16</v>
      </c>
      <c r="C837" s="13">
        <f t="shared" si="13"/>
        <v>42005</v>
      </c>
      <c r="D837" s="13">
        <f>IF(AND(fiche_bonification[[#This Row],[fiche_date_fin]]="",fiche_bonification[[#This Row],[bonification_date_fin]]=""),"",MIN(I837,L837))</f>
        <v>43008</v>
      </c>
      <c r="E837" s="13"/>
      <c r="F837" s="13"/>
      <c r="G837" s="12">
        <f>_xlfn.MAXIFS(fiche_version[index_version],fiche_version[code],fiche_bonification[[#This Row],[code_fiche]])</f>
        <v>14.1</v>
      </c>
      <c r="H837" s="13">
        <f>_xlfn.MINIFS(fiche_version[date_debut],fiche_version[code],fiche_bonification[[#This Row],[code_fiche]])</f>
        <v>42005</v>
      </c>
      <c r="I837" s="13" cm="1">
        <f t="array" ref="I837">INDEX(fiche_version[date_fin],MATCH(1,(fiche_version[index_version]=fiche_bonification[[#This Row],[fiche_version]]) * (fiche_version[code]=fiche_bonification[[#This Row],[code_fiche]]),0),1)</f>
        <v>43008</v>
      </c>
      <c r="J837" s="12">
        <f>_xlfn.MAXIFS(bonification_version[index_version],bonification_version[code],fiche_bonification[[#This Row],[code_bonification]])</f>
        <v>35.1</v>
      </c>
      <c r="K837" s="13">
        <f>_xlfn.MINIFS(bonification_version[date_debut],bonification_version[code],fiche_bonification[[#This Row],[code_bonification]])</f>
        <v>42005</v>
      </c>
      <c r="L837" s="12" t="str" cm="1">
        <f t="array" ref="L83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38" spans="1:12" x14ac:dyDescent="0.3">
      <c r="A838" s="12" t="s">
        <v>81</v>
      </c>
      <c r="B838" s="12" t="s">
        <v>16</v>
      </c>
      <c r="C838" s="13">
        <f t="shared" si="13"/>
        <v>42005</v>
      </c>
      <c r="D838" s="13">
        <f>IF(AND(fiche_bonification[[#This Row],[fiche_date_fin]]="",fiche_bonification[[#This Row],[bonification_date_fin]]=""),"",MIN(I838,L838))</f>
        <v>44804</v>
      </c>
      <c r="E838" s="13"/>
      <c r="F838" s="13"/>
      <c r="G838" s="12">
        <f>_xlfn.MAXIFS(fiche_version[index_version],fiche_version[code],fiche_bonification[[#This Row],[code_fiche]])</f>
        <v>15.1</v>
      </c>
      <c r="H838" s="13">
        <f>_xlfn.MINIFS(fiche_version[date_debut],fiche_version[code],fiche_bonification[[#This Row],[code_fiche]])</f>
        <v>42005</v>
      </c>
      <c r="I838" s="13" cm="1">
        <f t="array" ref="I838">INDEX(fiche_version[date_fin],MATCH(1,(fiche_version[index_version]=fiche_bonification[[#This Row],[fiche_version]]) * (fiche_version[code]=fiche_bonification[[#This Row],[code_fiche]]),0),1)</f>
        <v>44804</v>
      </c>
      <c r="J838" s="12">
        <f>_xlfn.MAXIFS(bonification_version[index_version],bonification_version[code],fiche_bonification[[#This Row],[code_bonification]])</f>
        <v>35.1</v>
      </c>
      <c r="K838" s="13">
        <f>_xlfn.MINIFS(bonification_version[date_debut],bonification_version[code],fiche_bonification[[#This Row],[code_bonification]])</f>
        <v>42005</v>
      </c>
      <c r="L838" s="12" t="str" cm="1">
        <f t="array" ref="L83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39" spans="1:12" x14ac:dyDescent="0.3">
      <c r="A839" s="12" t="s">
        <v>83</v>
      </c>
      <c r="B839" s="12" t="s">
        <v>16</v>
      </c>
      <c r="C839" s="13">
        <f t="shared" si="13"/>
        <v>42005</v>
      </c>
      <c r="D839" s="13">
        <f>IF(AND(fiche_bonification[[#This Row],[fiche_date_fin]]="",fiche_bonification[[#This Row],[bonification_date_fin]]=""),"",MIN(I839,L839))</f>
        <v>44804</v>
      </c>
      <c r="E839" s="13"/>
      <c r="F839" s="13"/>
      <c r="G839" s="12">
        <f>_xlfn.MAXIFS(fiche_version[index_version],fiche_version[code],fiche_bonification[[#This Row],[code_fiche]])</f>
        <v>15.1</v>
      </c>
      <c r="H839" s="13">
        <f>_xlfn.MINIFS(fiche_version[date_debut],fiche_version[code],fiche_bonification[[#This Row],[code_fiche]])</f>
        <v>42005</v>
      </c>
      <c r="I839" s="13" cm="1">
        <f t="array" ref="I839">INDEX(fiche_version[date_fin],MATCH(1,(fiche_version[index_version]=fiche_bonification[[#This Row],[fiche_version]]) * (fiche_version[code]=fiche_bonification[[#This Row],[code_fiche]]),0),1)</f>
        <v>44804</v>
      </c>
      <c r="J839" s="12">
        <f>_xlfn.MAXIFS(bonification_version[index_version],bonification_version[code],fiche_bonification[[#This Row],[code_bonification]])</f>
        <v>35.1</v>
      </c>
      <c r="K839" s="13">
        <f>_xlfn.MINIFS(bonification_version[date_debut],bonification_version[code],fiche_bonification[[#This Row],[code_bonification]])</f>
        <v>42005</v>
      </c>
      <c r="L839" s="12" t="str" cm="1">
        <f t="array" ref="L83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40" spans="1:12" x14ac:dyDescent="0.3">
      <c r="A840" s="12" t="s">
        <v>85</v>
      </c>
      <c r="B840" s="12" t="s">
        <v>16</v>
      </c>
      <c r="C840" s="13">
        <f t="shared" si="13"/>
        <v>42005</v>
      </c>
      <c r="D840" s="13" t="str">
        <f>IF(AND(fiche_bonification[[#This Row],[fiche_date_fin]]="",fiche_bonification[[#This Row],[bonification_date_fin]]=""),"",MIN(I840,L840))</f>
        <v/>
      </c>
      <c r="E840" s="13"/>
      <c r="F840" s="13"/>
      <c r="G840" s="12">
        <f>_xlfn.MAXIFS(fiche_version[index_version],fiche_version[code],fiche_bonification[[#This Row],[code_fiche]])</f>
        <v>15.1</v>
      </c>
      <c r="H840" s="13">
        <f>_xlfn.MINIFS(fiche_version[date_debut],fiche_version[code],fiche_bonification[[#This Row],[code_fiche]])</f>
        <v>42005</v>
      </c>
      <c r="I840" s="13" t="str" cm="1">
        <f t="array" ref="I840">INDEX(fiche_version[date_fin],MATCH(1,(fiche_version[index_version]=fiche_bonification[[#This Row],[fiche_version]]) * (fiche_version[code]=fiche_bonification[[#This Row],[code_fiche]]),0),1)</f>
        <v/>
      </c>
      <c r="J840" s="12">
        <f>_xlfn.MAXIFS(bonification_version[index_version],bonification_version[code],fiche_bonification[[#This Row],[code_bonification]])</f>
        <v>35.1</v>
      </c>
      <c r="K840" s="13">
        <f>_xlfn.MINIFS(bonification_version[date_debut],bonification_version[code],fiche_bonification[[#This Row],[code_bonification]])</f>
        <v>42005</v>
      </c>
      <c r="L840" s="12" t="str" cm="1">
        <f t="array" ref="L84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41" spans="1:12" x14ac:dyDescent="0.3">
      <c r="A841" s="12" t="s">
        <v>86</v>
      </c>
      <c r="B841" s="12" t="s">
        <v>16</v>
      </c>
      <c r="C841" s="13">
        <f t="shared" si="13"/>
        <v>42005</v>
      </c>
      <c r="D841" s="13">
        <f>IF(AND(fiche_bonification[[#This Row],[fiche_date_fin]]="",fiche_bonification[[#This Row],[bonification_date_fin]]=""),"",MIN(I841,L841))</f>
        <v>44651</v>
      </c>
      <c r="E841" s="13"/>
      <c r="F841" s="13"/>
      <c r="G841" s="12">
        <f>_xlfn.MAXIFS(fiche_version[index_version],fiche_version[code],fiche_bonification[[#This Row],[code_fiche]])</f>
        <v>26.3</v>
      </c>
      <c r="H841" s="13">
        <f>_xlfn.MINIFS(fiche_version[date_debut],fiche_version[code],fiche_bonification[[#This Row],[code_fiche]])</f>
        <v>42005</v>
      </c>
      <c r="I841" s="13" cm="1">
        <f t="array" ref="I841">INDEX(fiche_version[date_fin],MATCH(1,(fiche_version[index_version]=fiche_bonification[[#This Row],[fiche_version]]) * (fiche_version[code]=fiche_bonification[[#This Row],[code_fiche]]),0),1)</f>
        <v>44651</v>
      </c>
      <c r="J841" s="12">
        <f>_xlfn.MAXIFS(bonification_version[index_version],bonification_version[code],fiche_bonification[[#This Row],[code_bonification]])</f>
        <v>35.1</v>
      </c>
      <c r="K841" s="13">
        <f>_xlfn.MINIFS(bonification_version[date_debut],bonification_version[code],fiche_bonification[[#This Row],[code_bonification]])</f>
        <v>42005</v>
      </c>
      <c r="L841" s="12" t="str" cm="1">
        <f t="array" ref="L84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42" spans="1:12" x14ac:dyDescent="0.3">
      <c r="A842" s="12" t="s">
        <v>88</v>
      </c>
      <c r="B842" s="12" t="s">
        <v>16</v>
      </c>
      <c r="C842" s="13">
        <f t="shared" si="13"/>
        <v>42005</v>
      </c>
      <c r="D842" s="13">
        <f>IF(AND(fiche_bonification[[#This Row],[fiche_date_fin]]="",fiche_bonification[[#This Row],[bonification_date_fin]]=""),"",MIN(I842,L842))</f>
        <v>42490</v>
      </c>
      <c r="E842" s="13"/>
      <c r="F842" s="13"/>
      <c r="G842" s="12">
        <f>_xlfn.MAXIFS(fiche_version[index_version],fiche_version[code],fiche_bonification[[#This Row],[code_fiche]])</f>
        <v>15.2</v>
      </c>
      <c r="H842" s="13">
        <f>_xlfn.MINIFS(fiche_version[date_debut],fiche_version[code],fiche_bonification[[#This Row],[code_fiche]])</f>
        <v>42005</v>
      </c>
      <c r="I842" s="13" cm="1">
        <f t="array" ref="I842">INDEX(fiche_version[date_fin],MATCH(1,(fiche_version[index_version]=fiche_bonification[[#This Row],[fiche_version]]) * (fiche_version[code]=fiche_bonification[[#This Row],[code_fiche]]),0),1)</f>
        <v>42490</v>
      </c>
      <c r="J842" s="12">
        <f>_xlfn.MAXIFS(bonification_version[index_version],bonification_version[code],fiche_bonification[[#This Row],[code_bonification]])</f>
        <v>35.1</v>
      </c>
      <c r="K842" s="13">
        <f>_xlfn.MINIFS(bonification_version[date_debut],bonification_version[code],fiche_bonification[[#This Row],[code_bonification]])</f>
        <v>42005</v>
      </c>
      <c r="L842" s="12" t="str" cm="1">
        <f t="array" ref="L84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43" spans="1:12" x14ac:dyDescent="0.3">
      <c r="A843" s="12" t="s">
        <v>90</v>
      </c>
      <c r="B843" s="12" t="s">
        <v>16</v>
      </c>
      <c r="C843" s="13">
        <f t="shared" si="13"/>
        <v>42005</v>
      </c>
      <c r="D843" s="13">
        <f>IF(AND(fiche_bonification[[#This Row],[fiche_date_fin]]="",fiche_bonification[[#This Row],[bonification_date_fin]]=""),"",MIN(I843,L843))</f>
        <v>43465</v>
      </c>
      <c r="E843" s="13"/>
      <c r="F843" s="13"/>
      <c r="G843" s="12">
        <f>_xlfn.MAXIFS(fiche_version[index_version],fiche_version[code],fiche_bonification[[#This Row],[code_fiche]])</f>
        <v>17.100000000000001</v>
      </c>
      <c r="H843" s="13">
        <f>_xlfn.MINIFS(fiche_version[date_debut],fiche_version[code],fiche_bonification[[#This Row],[code_fiche]])</f>
        <v>42005</v>
      </c>
      <c r="I843" s="13" cm="1">
        <f t="array" ref="I843">INDEX(fiche_version[date_fin],MATCH(1,(fiche_version[index_version]=fiche_bonification[[#This Row],[fiche_version]]) * (fiche_version[code]=fiche_bonification[[#This Row],[code_fiche]]),0),1)</f>
        <v>43465</v>
      </c>
      <c r="J843" s="12">
        <f>_xlfn.MAXIFS(bonification_version[index_version],bonification_version[code],fiche_bonification[[#This Row],[code_bonification]])</f>
        <v>35.1</v>
      </c>
      <c r="K843" s="13">
        <f>_xlfn.MINIFS(bonification_version[date_debut],bonification_version[code],fiche_bonification[[#This Row],[code_bonification]])</f>
        <v>42005</v>
      </c>
      <c r="L843" s="12" t="str" cm="1">
        <f t="array" ref="L84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44" spans="1:12" x14ac:dyDescent="0.3">
      <c r="A844" s="12" t="s">
        <v>92</v>
      </c>
      <c r="B844" s="12" t="s">
        <v>16</v>
      </c>
      <c r="C844" s="13">
        <f t="shared" si="13"/>
        <v>42005</v>
      </c>
      <c r="D844" s="13">
        <f>IF(AND(fiche_bonification[[#This Row],[fiche_date_fin]]="",fiche_bonification[[#This Row],[bonification_date_fin]]=""),"",MIN(I844,L844))</f>
        <v>43465</v>
      </c>
      <c r="E844" s="13"/>
      <c r="F844" s="13"/>
      <c r="G844" s="12">
        <f>_xlfn.MAXIFS(fiche_version[index_version],fiche_version[code],fiche_bonification[[#This Row],[code_fiche]])</f>
        <v>17.100000000000001</v>
      </c>
      <c r="H844" s="13">
        <f>_xlfn.MINIFS(fiche_version[date_debut],fiche_version[code],fiche_bonification[[#This Row],[code_fiche]])</f>
        <v>42005</v>
      </c>
      <c r="I844" s="13" cm="1">
        <f t="array" ref="I844">INDEX(fiche_version[date_fin],MATCH(1,(fiche_version[index_version]=fiche_bonification[[#This Row],[fiche_version]]) * (fiche_version[code]=fiche_bonification[[#This Row],[code_fiche]]),0),1)</f>
        <v>43465</v>
      </c>
      <c r="J844" s="12">
        <f>_xlfn.MAXIFS(bonification_version[index_version],bonification_version[code],fiche_bonification[[#This Row],[code_bonification]])</f>
        <v>35.1</v>
      </c>
      <c r="K844" s="13">
        <f>_xlfn.MINIFS(bonification_version[date_debut],bonification_version[code],fiche_bonification[[#This Row],[code_bonification]])</f>
        <v>42005</v>
      </c>
      <c r="L844" s="12" t="str" cm="1">
        <f t="array" ref="L84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45" spans="1:12" x14ac:dyDescent="0.3">
      <c r="A845" s="12" t="s">
        <v>93</v>
      </c>
      <c r="B845" s="12" t="s">
        <v>16</v>
      </c>
      <c r="C845" s="13">
        <f t="shared" si="13"/>
        <v>43466</v>
      </c>
      <c r="D845" s="13" t="str">
        <f>IF(AND(fiche_bonification[[#This Row],[fiche_date_fin]]="",fiche_bonification[[#This Row],[bonification_date_fin]]=""),"",MIN(I845,L845))</f>
        <v/>
      </c>
      <c r="E845" s="13"/>
      <c r="F845" s="13"/>
      <c r="G845" s="12">
        <f>_xlfn.MAXIFS(fiche_version[index_version],fiche_version[code],fiche_bonification[[#This Row],[code_fiche]])</f>
        <v>28.1</v>
      </c>
      <c r="H845" s="13">
        <f>_xlfn.MINIFS(fiche_version[date_debut],fiche_version[code],fiche_bonification[[#This Row],[code_fiche]])</f>
        <v>43466</v>
      </c>
      <c r="I845" s="13" t="str" cm="1">
        <f t="array" ref="I845">INDEX(fiche_version[date_fin],MATCH(1,(fiche_version[index_version]=fiche_bonification[[#This Row],[fiche_version]]) * (fiche_version[code]=fiche_bonification[[#This Row],[code_fiche]]),0),1)</f>
        <v/>
      </c>
      <c r="J845" s="12">
        <f>_xlfn.MAXIFS(bonification_version[index_version],bonification_version[code],fiche_bonification[[#This Row],[code_bonification]])</f>
        <v>35.1</v>
      </c>
      <c r="K845" s="13">
        <f>_xlfn.MINIFS(bonification_version[date_debut],bonification_version[code],fiche_bonification[[#This Row],[code_bonification]])</f>
        <v>42005</v>
      </c>
      <c r="L845" s="12" t="str" cm="1">
        <f t="array" ref="L84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46" spans="1:12" x14ac:dyDescent="0.3">
      <c r="A846" s="12" t="s">
        <v>95</v>
      </c>
      <c r="B846" s="12" t="s">
        <v>16</v>
      </c>
      <c r="C846" s="13">
        <f t="shared" si="13"/>
        <v>42373</v>
      </c>
      <c r="D846" s="13" t="str">
        <f>IF(AND(fiche_bonification[[#This Row],[fiche_date_fin]]="",fiche_bonification[[#This Row],[bonification_date_fin]]=""),"",MIN(I846,L846))</f>
        <v/>
      </c>
      <c r="E846" s="13"/>
      <c r="F846" s="13"/>
      <c r="G846" s="12">
        <f>_xlfn.MAXIFS(fiche_version[index_version],fiche_version[code],fiche_bonification[[#This Row],[code_fiche]])</f>
        <v>19.100000000000001</v>
      </c>
      <c r="H846" s="13">
        <f>_xlfn.MINIFS(fiche_version[date_debut],fiche_version[code],fiche_bonification[[#This Row],[code_fiche]])</f>
        <v>42373</v>
      </c>
      <c r="I846" s="13" t="str" cm="1">
        <f t="array" ref="I846">INDEX(fiche_version[date_fin],MATCH(1,(fiche_version[index_version]=fiche_bonification[[#This Row],[fiche_version]]) * (fiche_version[code]=fiche_bonification[[#This Row],[code_fiche]]),0),1)</f>
        <v/>
      </c>
      <c r="J846" s="12">
        <f>_xlfn.MAXIFS(bonification_version[index_version],bonification_version[code],fiche_bonification[[#This Row],[code_bonification]])</f>
        <v>35.1</v>
      </c>
      <c r="K846" s="13">
        <f>_xlfn.MINIFS(bonification_version[date_debut],bonification_version[code],fiche_bonification[[#This Row],[code_bonification]])</f>
        <v>42005</v>
      </c>
      <c r="L846" s="12" t="str" cm="1">
        <f t="array" ref="L84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47" spans="1:12" x14ac:dyDescent="0.3">
      <c r="A847" s="12" t="s">
        <v>96</v>
      </c>
      <c r="B847" s="12" t="s">
        <v>16</v>
      </c>
      <c r="C847" s="13">
        <f t="shared" si="13"/>
        <v>43453</v>
      </c>
      <c r="D847" s="13" t="str">
        <f>IF(AND(fiche_bonification[[#This Row],[fiche_date_fin]]="",fiche_bonification[[#This Row],[bonification_date_fin]]=""),"",MIN(I847,L847))</f>
        <v/>
      </c>
      <c r="E847" s="13"/>
      <c r="F847" s="13"/>
      <c r="G847" s="12">
        <f>_xlfn.MAXIFS(fiche_version[index_version],fiche_version[code],fiche_bonification[[#This Row],[code_fiche]])</f>
        <v>28.1</v>
      </c>
      <c r="H847" s="13">
        <f>_xlfn.MINIFS(fiche_version[date_debut],fiche_version[code],fiche_bonification[[#This Row],[code_fiche]])</f>
        <v>43453</v>
      </c>
      <c r="I847" s="13" t="str" cm="1">
        <f t="array" ref="I847">INDEX(fiche_version[date_fin],MATCH(1,(fiche_version[index_version]=fiche_bonification[[#This Row],[fiche_version]]) * (fiche_version[code]=fiche_bonification[[#This Row],[code_fiche]]),0),1)</f>
        <v/>
      </c>
      <c r="J847" s="12">
        <f>_xlfn.MAXIFS(bonification_version[index_version],bonification_version[code],fiche_bonification[[#This Row],[code_bonification]])</f>
        <v>35.1</v>
      </c>
      <c r="K847" s="13">
        <f>_xlfn.MINIFS(bonification_version[date_debut],bonification_version[code],fiche_bonification[[#This Row],[code_bonification]])</f>
        <v>42005</v>
      </c>
      <c r="L847" s="12" t="str" cm="1">
        <f t="array" ref="L84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48" spans="1:12" x14ac:dyDescent="0.3">
      <c r="A848" s="12" t="s">
        <v>699</v>
      </c>
      <c r="B848" s="12" t="s">
        <v>16</v>
      </c>
      <c r="C848" s="13">
        <f t="shared" si="13"/>
        <v>43922</v>
      </c>
      <c r="D848" s="13" t="str">
        <f>IF(AND(fiche_bonification[[#This Row],[fiche_date_fin]]="",fiche_bonification[[#This Row],[bonification_date_fin]]=""),"",MIN(I848,L848))</f>
        <v/>
      </c>
      <c r="E848" s="13"/>
      <c r="F848" s="13"/>
      <c r="G848" s="12">
        <f>_xlfn.MAXIFS(fiche_version[index_version],fiche_version[code],fiche_bonification[[#This Row],[code_fiche]])</f>
        <v>32.1</v>
      </c>
      <c r="H848" s="13">
        <f>_xlfn.MINIFS(fiche_version[date_debut],fiche_version[code],fiche_bonification[[#This Row],[code_fiche]])</f>
        <v>43922</v>
      </c>
      <c r="I848" s="13" t="str" cm="1">
        <f t="array" ref="I848">INDEX(fiche_version[date_fin],MATCH(1,(fiche_version[index_version]=fiche_bonification[[#This Row],[fiche_version]]) * (fiche_version[code]=fiche_bonification[[#This Row],[code_fiche]]),0),1)</f>
        <v/>
      </c>
      <c r="J848" s="12">
        <f>_xlfn.MAXIFS(bonification_version[index_version],bonification_version[code],fiche_bonification[[#This Row],[code_bonification]])</f>
        <v>35.1</v>
      </c>
      <c r="K848" s="13">
        <f>_xlfn.MINIFS(bonification_version[date_debut],bonification_version[code],fiche_bonification[[#This Row],[code_bonification]])</f>
        <v>42005</v>
      </c>
      <c r="L848" s="12" t="str" cm="1">
        <f t="array" ref="L84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49" spans="1:12" x14ac:dyDescent="0.3">
      <c r="A849" s="12" t="s">
        <v>97</v>
      </c>
      <c r="B849" s="12" t="s">
        <v>16</v>
      </c>
      <c r="C849" s="13">
        <f t="shared" si="13"/>
        <v>44196</v>
      </c>
      <c r="D849" s="13" t="str">
        <f>IF(AND(fiche_bonification[[#This Row],[fiche_date_fin]]="",fiche_bonification[[#This Row],[bonification_date_fin]]=""),"",MIN(I849,L849))</f>
        <v/>
      </c>
      <c r="E849" s="13"/>
      <c r="F849" s="13"/>
      <c r="G849" s="12">
        <f>_xlfn.MAXIFS(fiche_version[index_version],fiche_version[code],fiche_bonification[[#This Row],[code_fiche]])</f>
        <v>37.1</v>
      </c>
      <c r="H849" s="13">
        <f>_xlfn.MINIFS(fiche_version[date_debut],fiche_version[code],fiche_bonification[[#This Row],[code_fiche]])</f>
        <v>44196</v>
      </c>
      <c r="I849" s="13" t="str" cm="1">
        <f t="array" ref="I849">INDEX(fiche_version[date_fin],MATCH(1,(fiche_version[index_version]=fiche_bonification[[#This Row],[fiche_version]]) * (fiche_version[code]=fiche_bonification[[#This Row],[code_fiche]]),0),1)</f>
        <v/>
      </c>
      <c r="J849" s="12">
        <f>_xlfn.MAXIFS(bonification_version[index_version],bonification_version[code],fiche_bonification[[#This Row],[code_bonification]])</f>
        <v>35.1</v>
      </c>
      <c r="K849" s="13">
        <f>_xlfn.MINIFS(bonification_version[date_debut],bonification_version[code],fiche_bonification[[#This Row],[code_bonification]])</f>
        <v>42005</v>
      </c>
      <c r="L849" s="12" t="str" cm="1">
        <f t="array" ref="L84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50" spans="1:12" x14ac:dyDescent="0.3">
      <c r="A850" s="12" t="s">
        <v>405</v>
      </c>
      <c r="B850" s="12" t="s">
        <v>16</v>
      </c>
      <c r="C850" s="13">
        <f t="shared" si="13"/>
        <v>44848</v>
      </c>
      <c r="D850" s="13" t="str">
        <f>IF(AND(fiche_bonification[[#This Row],[fiche_date_fin]]="",fiche_bonification[[#This Row],[bonification_date_fin]]=""),"",MIN(I850,L850))</f>
        <v/>
      </c>
      <c r="E850" s="13"/>
      <c r="F850" s="13"/>
      <c r="G850" s="12">
        <f>_xlfn.MAXIFS(fiche_version[index_version],fiche_version[code],fiche_bonification[[#This Row],[code_fiche]])</f>
        <v>48.1</v>
      </c>
      <c r="H850" s="13">
        <f>_xlfn.MINIFS(fiche_version[date_debut],fiche_version[code],fiche_bonification[[#This Row],[code_fiche]])</f>
        <v>44848</v>
      </c>
      <c r="I850" s="13" t="str" cm="1">
        <f t="array" ref="I850">INDEX(fiche_version[date_fin],MATCH(1,(fiche_version[index_version]=fiche_bonification[[#This Row],[fiche_version]]) * (fiche_version[code]=fiche_bonification[[#This Row],[code_fiche]]),0),1)</f>
        <v/>
      </c>
      <c r="J850" s="12">
        <f>_xlfn.MAXIFS(bonification_version[index_version],bonification_version[code],fiche_bonification[[#This Row],[code_bonification]])</f>
        <v>35.1</v>
      </c>
      <c r="K850" s="13">
        <f>_xlfn.MINIFS(bonification_version[date_debut],bonification_version[code],fiche_bonification[[#This Row],[code_bonification]])</f>
        <v>42005</v>
      </c>
      <c r="L850" s="12" t="str" cm="1">
        <f t="array" ref="L85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51" spans="1:12" x14ac:dyDescent="0.3">
      <c r="A851" s="12" t="s">
        <v>677</v>
      </c>
      <c r="B851" s="12" t="s">
        <v>16</v>
      </c>
      <c r="C851" s="13">
        <f t="shared" si="13"/>
        <v>45199</v>
      </c>
      <c r="D851" s="13" t="str">
        <f>IF(AND(fiche_bonification[[#This Row],[fiche_date_fin]]="",fiche_bonification[[#This Row],[bonification_date_fin]]=""),"",MIN(I851,L851))</f>
        <v/>
      </c>
      <c r="E851" s="13"/>
      <c r="F851" s="13"/>
      <c r="G851" s="12">
        <f>_xlfn.MAXIFS(fiche_version[index_version],fiche_version[code],fiche_bonification[[#This Row],[code_fiche]])</f>
        <v>54.1</v>
      </c>
      <c r="H851" s="13">
        <f>_xlfn.MINIFS(fiche_version[date_debut],fiche_version[code],fiche_bonification[[#This Row],[code_fiche]])</f>
        <v>45199</v>
      </c>
      <c r="I851" s="13" t="str" cm="1">
        <f t="array" ref="I851">INDEX(fiche_version[date_fin],MATCH(1,(fiche_version[index_version]=fiche_bonification[[#This Row],[fiche_version]]) * (fiche_version[code]=fiche_bonification[[#This Row],[code_fiche]]),0),1)</f>
        <v/>
      </c>
      <c r="J851" s="12">
        <f>_xlfn.MAXIFS(bonification_version[index_version],bonification_version[code],fiche_bonification[[#This Row],[code_bonification]])</f>
        <v>35.1</v>
      </c>
      <c r="K851" s="13">
        <f>_xlfn.MINIFS(bonification_version[date_debut],bonification_version[code],fiche_bonification[[#This Row],[code_bonification]])</f>
        <v>42005</v>
      </c>
      <c r="L851" s="12" t="str" cm="1">
        <f t="array" ref="L85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52" spans="1:12" x14ac:dyDescent="0.3">
      <c r="A852" s="12" t="s">
        <v>98</v>
      </c>
      <c r="B852" s="12" t="s">
        <v>16</v>
      </c>
      <c r="C852" s="13">
        <f t="shared" si="13"/>
        <v>42005</v>
      </c>
      <c r="D852" s="13" t="str">
        <f>IF(AND(fiche_bonification[[#This Row],[fiche_date_fin]]="",fiche_bonification[[#This Row],[bonification_date_fin]]=""),"",MIN(I852,L852))</f>
        <v/>
      </c>
      <c r="E852" s="13"/>
      <c r="F852" s="13"/>
      <c r="G852" s="12">
        <f>_xlfn.MAXIFS(fiche_version[index_version],fiche_version[code],fiche_bonification[[#This Row],[code_fiche]])</f>
        <v>17.100000000000001</v>
      </c>
      <c r="H852" s="13">
        <f>_xlfn.MINIFS(fiche_version[date_debut],fiche_version[code],fiche_bonification[[#This Row],[code_fiche]])</f>
        <v>42005</v>
      </c>
      <c r="I852" s="13" t="str" cm="1">
        <f t="array" ref="I852">INDEX(fiche_version[date_fin],MATCH(1,(fiche_version[index_version]=fiche_bonification[[#This Row],[fiche_version]]) * (fiche_version[code]=fiche_bonification[[#This Row],[code_fiche]]),0),1)</f>
        <v/>
      </c>
      <c r="J852" s="12">
        <f>_xlfn.MAXIFS(bonification_version[index_version],bonification_version[code],fiche_bonification[[#This Row],[code_bonification]])</f>
        <v>35.1</v>
      </c>
      <c r="K852" s="13">
        <f>_xlfn.MINIFS(bonification_version[date_debut],bonification_version[code],fiche_bonification[[#This Row],[code_bonification]])</f>
        <v>42005</v>
      </c>
      <c r="L852" s="12" t="str" cm="1">
        <f t="array" ref="L85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53" spans="1:12" x14ac:dyDescent="0.3">
      <c r="A853" s="12" t="s">
        <v>99</v>
      </c>
      <c r="B853" s="12" t="s">
        <v>16</v>
      </c>
      <c r="C853" s="13">
        <f t="shared" si="13"/>
        <v>42005</v>
      </c>
      <c r="D853" s="13" t="str">
        <f>IF(AND(fiche_bonification[[#This Row],[fiche_date_fin]]="",fiche_bonification[[#This Row],[bonification_date_fin]]=""),"",MIN(I853,L853))</f>
        <v/>
      </c>
      <c r="E853" s="13"/>
      <c r="F853" s="13"/>
      <c r="G853" s="12">
        <f>_xlfn.MAXIFS(fiche_version[index_version],fiche_version[code],fiche_bonification[[#This Row],[code_fiche]])</f>
        <v>17.100000000000001</v>
      </c>
      <c r="H853" s="13">
        <f>_xlfn.MINIFS(fiche_version[date_debut],fiche_version[code],fiche_bonification[[#This Row],[code_fiche]])</f>
        <v>42005</v>
      </c>
      <c r="I853" s="13" t="str" cm="1">
        <f t="array" ref="I853">INDEX(fiche_version[date_fin],MATCH(1,(fiche_version[index_version]=fiche_bonification[[#This Row],[fiche_version]]) * (fiche_version[code]=fiche_bonification[[#This Row],[code_fiche]]),0),1)</f>
        <v/>
      </c>
      <c r="J853" s="12">
        <f>_xlfn.MAXIFS(bonification_version[index_version],bonification_version[code],fiche_bonification[[#This Row],[code_bonification]])</f>
        <v>35.1</v>
      </c>
      <c r="K853" s="13">
        <f>_xlfn.MINIFS(bonification_version[date_debut],bonification_version[code],fiche_bonification[[#This Row],[code_bonification]])</f>
        <v>42005</v>
      </c>
      <c r="L853" s="12" t="str" cm="1">
        <f t="array" ref="L85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54" spans="1:12" x14ac:dyDescent="0.3">
      <c r="A854" s="12" t="s">
        <v>100</v>
      </c>
      <c r="B854" s="12" t="s">
        <v>16</v>
      </c>
      <c r="C854" s="13">
        <f t="shared" si="13"/>
        <v>42005</v>
      </c>
      <c r="D854" s="13">
        <f>IF(AND(fiche_bonification[[#This Row],[fiche_date_fin]]="",fiche_bonification[[#This Row],[bonification_date_fin]]=""),"",MIN(I854,L854))</f>
        <v>45291</v>
      </c>
      <c r="E854" s="13"/>
      <c r="F854" s="13"/>
      <c r="G854" s="12">
        <f>_xlfn.MAXIFS(fiche_version[index_version],fiche_version[code],fiche_bonification[[#This Row],[code_fiche]])</f>
        <v>41.3</v>
      </c>
      <c r="H854" s="13">
        <f>_xlfn.MINIFS(fiche_version[date_debut],fiche_version[code],fiche_bonification[[#This Row],[code_fiche]])</f>
        <v>42005</v>
      </c>
      <c r="I854" s="13" cm="1">
        <f t="array" ref="I854">INDEX(fiche_version[date_fin],MATCH(1,(fiche_version[index_version]=fiche_bonification[[#This Row],[fiche_version]]) * (fiche_version[code]=fiche_bonification[[#This Row],[code_fiche]]),0),1)</f>
        <v>45291</v>
      </c>
      <c r="J854" s="12">
        <f>_xlfn.MAXIFS(bonification_version[index_version],bonification_version[code],fiche_bonification[[#This Row],[code_bonification]])</f>
        <v>35.1</v>
      </c>
      <c r="K854" s="13">
        <f>_xlfn.MINIFS(bonification_version[date_debut],bonification_version[code],fiche_bonification[[#This Row],[code_bonification]])</f>
        <v>42005</v>
      </c>
      <c r="L854" s="12" t="str" cm="1">
        <f t="array" ref="L85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55" spans="1:12" x14ac:dyDescent="0.3">
      <c r="A855" s="12" t="s">
        <v>101</v>
      </c>
      <c r="B855" s="12" t="s">
        <v>16</v>
      </c>
      <c r="C855" s="13">
        <f t="shared" si="13"/>
        <v>42005</v>
      </c>
      <c r="D855" s="13">
        <f>IF(AND(fiche_bonification[[#This Row],[fiche_date_fin]]="",fiche_bonification[[#This Row],[bonification_date_fin]]=""),"",MIN(I855,L855))</f>
        <v>45291</v>
      </c>
      <c r="E855" s="13"/>
      <c r="F855" s="13"/>
      <c r="G855" s="12">
        <f>_xlfn.MAXIFS(fiche_version[index_version],fiche_version[code],fiche_bonification[[#This Row],[code_fiche]])</f>
        <v>23.2</v>
      </c>
      <c r="H855" s="13">
        <f>_xlfn.MINIFS(fiche_version[date_debut],fiche_version[code],fiche_bonification[[#This Row],[code_fiche]])</f>
        <v>42005</v>
      </c>
      <c r="I855" s="13" cm="1">
        <f t="array" ref="I855">INDEX(fiche_version[date_fin],MATCH(1,(fiche_version[index_version]=fiche_bonification[[#This Row],[fiche_version]]) * (fiche_version[code]=fiche_bonification[[#This Row],[code_fiche]]),0),1)</f>
        <v>45291</v>
      </c>
      <c r="J855" s="12">
        <f>_xlfn.MAXIFS(bonification_version[index_version],bonification_version[code],fiche_bonification[[#This Row],[code_bonification]])</f>
        <v>35.1</v>
      </c>
      <c r="K855" s="13">
        <f>_xlfn.MINIFS(bonification_version[date_debut],bonification_version[code],fiche_bonification[[#This Row],[code_bonification]])</f>
        <v>42005</v>
      </c>
      <c r="L855" s="12" t="str" cm="1">
        <f t="array" ref="L85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56" spans="1:12" x14ac:dyDescent="0.3">
      <c r="A856" s="12" t="s">
        <v>102</v>
      </c>
      <c r="B856" s="12" t="s">
        <v>16</v>
      </c>
      <c r="C856" s="13">
        <f t="shared" si="13"/>
        <v>42005</v>
      </c>
      <c r="D856" s="13" t="str">
        <f>IF(AND(fiche_bonification[[#This Row],[fiche_date_fin]]="",fiche_bonification[[#This Row],[bonification_date_fin]]=""),"",MIN(I856,L856))</f>
        <v/>
      </c>
      <c r="E856" s="13"/>
      <c r="F856" s="13"/>
      <c r="G856" s="12">
        <f>_xlfn.MAXIFS(fiche_version[index_version],fiche_version[code],fiche_bonification[[#This Row],[code_fiche]])</f>
        <v>14.1</v>
      </c>
      <c r="H856" s="13">
        <f>_xlfn.MINIFS(fiche_version[date_debut],fiche_version[code],fiche_bonification[[#This Row],[code_fiche]])</f>
        <v>42005</v>
      </c>
      <c r="I856" s="13" t="str" cm="1">
        <f t="array" ref="I856">INDEX(fiche_version[date_fin],MATCH(1,(fiche_version[index_version]=fiche_bonification[[#This Row],[fiche_version]]) * (fiche_version[code]=fiche_bonification[[#This Row],[code_fiche]]),0),1)</f>
        <v/>
      </c>
      <c r="J856" s="12">
        <f>_xlfn.MAXIFS(bonification_version[index_version],bonification_version[code],fiche_bonification[[#This Row],[code_bonification]])</f>
        <v>35.1</v>
      </c>
      <c r="K856" s="13">
        <f>_xlfn.MINIFS(bonification_version[date_debut],bonification_version[code],fiche_bonification[[#This Row],[code_bonification]])</f>
        <v>42005</v>
      </c>
      <c r="L856" s="12" t="str" cm="1">
        <f t="array" ref="L85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57" spans="1:12" x14ac:dyDescent="0.3">
      <c r="A857" s="12" t="s">
        <v>103</v>
      </c>
      <c r="B857" s="12" t="s">
        <v>16</v>
      </c>
      <c r="C857" s="13">
        <f t="shared" si="13"/>
        <v>42005</v>
      </c>
      <c r="D857" s="13" t="str">
        <f>IF(AND(fiche_bonification[[#This Row],[fiche_date_fin]]="",fiche_bonification[[#This Row],[bonification_date_fin]]=""),"",MIN(I857,L857))</f>
        <v/>
      </c>
      <c r="E857" s="13"/>
      <c r="F857" s="13"/>
      <c r="G857" s="12">
        <f>_xlfn.MAXIFS(fiche_version[index_version],fiche_version[code],fiche_bonification[[#This Row],[code_fiche]])</f>
        <v>14.1</v>
      </c>
      <c r="H857" s="13">
        <f>_xlfn.MINIFS(fiche_version[date_debut],fiche_version[code],fiche_bonification[[#This Row],[code_fiche]])</f>
        <v>42005</v>
      </c>
      <c r="I857" s="13" t="str" cm="1">
        <f t="array" ref="I857">INDEX(fiche_version[date_fin],MATCH(1,(fiche_version[index_version]=fiche_bonification[[#This Row],[fiche_version]]) * (fiche_version[code]=fiche_bonification[[#This Row],[code_fiche]]),0),1)</f>
        <v/>
      </c>
      <c r="J857" s="12">
        <f>_xlfn.MAXIFS(bonification_version[index_version],bonification_version[code],fiche_bonification[[#This Row],[code_bonification]])</f>
        <v>35.1</v>
      </c>
      <c r="K857" s="13">
        <f>_xlfn.MINIFS(bonification_version[date_debut],bonification_version[code],fiche_bonification[[#This Row],[code_bonification]])</f>
        <v>42005</v>
      </c>
      <c r="L857" s="12" t="str" cm="1">
        <f t="array" ref="L85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58" spans="1:12" x14ac:dyDescent="0.3">
      <c r="A858" s="12" t="s">
        <v>104</v>
      </c>
      <c r="B858" s="12" t="s">
        <v>16</v>
      </c>
      <c r="C858" s="13">
        <f t="shared" si="13"/>
        <v>42005</v>
      </c>
      <c r="D858" s="13" t="str">
        <f>IF(AND(fiche_bonification[[#This Row],[fiche_date_fin]]="",fiche_bonification[[#This Row],[bonification_date_fin]]=""),"",MIN(I858,L858))</f>
        <v/>
      </c>
      <c r="E858" s="13"/>
      <c r="F858" s="13"/>
      <c r="G858" s="12">
        <f>_xlfn.MAXIFS(fiche_version[index_version],fiche_version[code],fiche_bonification[[#This Row],[code_fiche]])</f>
        <v>16.100000000000001</v>
      </c>
      <c r="H858" s="13">
        <f>_xlfn.MINIFS(fiche_version[date_debut],fiche_version[code],fiche_bonification[[#This Row],[code_fiche]])</f>
        <v>42005</v>
      </c>
      <c r="I858" s="13" t="str" cm="1">
        <f t="array" ref="I858">INDEX(fiche_version[date_fin],MATCH(1,(fiche_version[index_version]=fiche_bonification[[#This Row],[fiche_version]]) * (fiche_version[code]=fiche_bonification[[#This Row],[code_fiche]]),0),1)</f>
        <v/>
      </c>
      <c r="J858" s="12">
        <f>_xlfn.MAXIFS(bonification_version[index_version],bonification_version[code],fiche_bonification[[#This Row],[code_bonification]])</f>
        <v>35.1</v>
      </c>
      <c r="K858" s="13">
        <f>_xlfn.MINIFS(bonification_version[date_debut],bonification_version[code],fiche_bonification[[#This Row],[code_bonification]])</f>
        <v>42005</v>
      </c>
      <c r="L858" s="12" t="str" cm="1">
        <f t="array" ref="L85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59" spans="1:12" x14ac:dyDescent="0.3">
      <c r="A859" s="12" t="s">
        <v>106</v>
      </c>
      <c r="B859" s="12" t="s">
        <v>16</v>
      </c>
      <c r="C859" s="13">
        <f t="shared" si="13"/>
        <v>42005</v>
      </c>
      <c r="D859" s="13" t="str">
        <f>IF(AND(fiche_bonification[[#This Row],[fiche_date_fin]]="",fiche_bonification[[#This Row],[bonification_date_fin]]=""),"",MIN(I859,L859))</f>
        <v/>
      </c>
      <c r="E859" s="13"/>
      <c r="F859" s="13"/>
      <c r="G859" s="12">
        <f>_xlfn.MAXIFS(fiche_version[index_version],fiche_version[code],fiche_bonification[[#This Row],[code_fiche]])</f>
        <v>17.100000000000001</v>
      </c>
      <c r="H859" s="13">
        <f>_xlfn.MINIFS(fiche_version[date_debut],fiche_version[code],fiche_bonification[[#This Row],[code_fiche]])</f>
        <v>42005</v>
      </c>
      <c r="I859" s="13" t="str" cm="1">
        <f t="array" ref="I859">INDEX(fiche_version[date_fin],MATCH(1,(fiche_version[index_version]=fiche_bonification[[#This Row],[fiche_version]]) * (fiche_version[code]=fiche_bonification[[#This Row],[code_fiche]]),0),1)</f>
        <v/>
      </c>
      <c r="J859" s="12">
        <f>_xlfn.MAXIFS(bonification_version[index_version],bonification_version[code],fiche_bonification[[#This Row],[code_bonification]])</f>
        <v>35.1</v>
      </c>
      <c r="K859" s="13">
        <f>_xlfn.MINIFS(bonification_version[date_debut],bonification_version[code],fiche_bonification[[#This Row],[code_bonification]])</f>
        <v>42005</v>
      </c>
      <c r="L859" s="12" t="str" cm="1">
        <f t="array" ref="L85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60" spans="1:12" x14ac:dyDescent="0.3">
      <c r="A860" s="12" t="s">
        <v>108</v>
      </c>
      <c r="B860" s="12" t="s">
        <v>16</v>
      </c>
      <c r="C860" s="13">
        <f t="shared" si="13"/>
        <v>42005</v>
      </c>
      <c r="D860" s="13" t="str">
        <f>IF(AND(fiche_bonification[[#This Row],[fiche_date_fin]]="",fiche_bonification[[#This Row],[bonification_date_fin]]=""),"",MIN(I860,L860))</f>
        <v/>
      </c>
      <c r="E860" s="13"/>
      <c r="F860" s="13"/>
      <c r="G860" s="12">
        <f>_xlfn.MAXIFS(fiche_version[index_version],fiche_version[code],fiche_bonification[[#This Row],[code_fiche]])</f>
        <v>46.3</v>
      </c>
      <c r="H860" s="13">
        <f>_xlfn.MINIFS(fiche_version[date_debut],fiche_version[code],fiche_bonification[[#This Row],[code_fiche]])</f>
        <v>42005</v>
      </c>
      <c r="I860" s="13" t="str" cm="1">
        <f t="array" ref="I860">INDEX(fiche_version[date_fin],MATCH(1,(fiche_version[index_version]=fiche_bonification[[#This Row],[fiche_version]]) * (fiche_version[code]=fiche_bonification[[#This Row],[code_fiche]]),0),1)</f>
        <v/>
      </c>
      <c r="J860" s="12">
        <f>_xlfn.MAXIFS(bonification_version[index_version],bonification_version[code],fiche_bonification[[#This Row],[code_bonification]])</f>
        <v>35.1</v>
      </c>
      <c r="K860" s="13">
        <f>_xlfn.MINIFS(bonification_version[date_debut],bonification_version[code],fiche_bonification[[#This Row],[code_bonification]])</f>
        <v>42005</v>
      </c>
      <c r="L860" s="12" t="str" cm="1">
        <f t="array" ref="L86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61" spans="1:12" x14ac:dyDescent="0.3">
      <c r="A861" s="12" t="s">
        <v>110</v>
      </c>
      <c r="B861" s="12" t="s">
        <v>16</v>
      </c>
      <c r="C861" s="13">
        <f t="shared" si="13"/>
        <v>42005</v>
      </c>
      <c r="D861" s="13" t="str">
        <f>IF(AND(fiche_bonification[[#This Row],[fiche_date_fin]]="",fiche_bonification[[#This Row],[bonification_date_fin]]=""),"",MIN(I861,L861))</f>
        <v/>
      </c>
      <c r="E861" s="13"/>
      <c r="F861" s="13"/>
      <c r="G861" s="12">
        <f>_xlfn.MAXIFS(fiche_version[index_version],fiche_version[code],fiche_bonification[[#This Row],[code_fiche]])</f>
        <v>41.3</v>
      </c>
      <c r="H861" s="13">
        <f>_xlfn.MINIFS(fiche_version[date_debut],fiche_version[code],fiche_bonification[[#This Row],[code_fiche]])</f>
        <v>42005</v>
      </c>
      <c r="I861" s="13" t="str" cm="1">
        <f t="array" ref="I861">INDEX(fiche_version[date_fin],MATCH(1,(fiche_version[index_version]=fiche_bonification[[#This Row],[fiche_version]]) * (fiche_version[code]=fiche_bonification[[#This Row],[code_fiche]]),0),1)</f>
        <v/>
      </c>
      <c r="J861" s="12">
        <f>_xlfn.MAXIFS(bonification_version[index_version],bonification_version[code],fiche_bonification[[#This Row],[code_bonification]])</f>
        <v>35.1</v>
      </c>
      <c r="K861" s="13">
        <f>_xlfn.MINIFS(bonification_version[date_debut],bonification_version[code],fiche_bonification[[#This Row],[code_bonification]])</f>
        <v>42005</v>
      </c>
      <c r="L861" s="12" t="str" cm="1">
        <f t="array" ref="L86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62" spans="1:12" x14ac:dyDescent="0.3">
      <c r="A862" s="12" t="s">
        <v>111</v>
      </c>
      <c r="B862" s="12" t="s">
        <v>16</v>
      </c>
      <c r="C862" s="13">
        <f t="shared" si="13"/>
        <v>42005</v>
      </c>
      <c r="D862" s="13">
        <f>IF(AND(fiche_bonification[[#This Row],[fiche_date_fin]]="",fiche_bonification[[#This Row],[bonification_date_fin]]=""),"",MIN(I862,L862))</f>
        <v>43190</v>
      </c>
      <c r="E862" s="13"/>
      <c r="F862" s="13"/>
      <c r="G862" s="12">
        <f>_xlfn.MAXIFS(fiche_version[index_version],fiche_version[code],fiche_bonification[[#This Row],[code_fiche]])</f>
        <v>20.2</v>
      </c>
      <c r="H862" s="13">
        <f>_xlfn.MINIFS(fiche_version[date_debut],fiche_version[code],fiche_bonification[[#This Row],[code_fiche]])</f>
        <v>42005</v>
      </c>
      <c r="I862" s="13" cm="1">
        <f t="array" ref="I862">INDEX(fiche_version[date_fin],MATCH(1,(fiche_version[index_version]=fiche_bonification[[#This Row],[fiche_version]]) * (fiche_version[code]=fiche_bonification[[#This Row],[code_fiche]]),0),1)</f>
        <v>43190</v>
      </c>
      <c r="J862" s="12">
        <f>_xlfn.MAXIFS(bonification_version[index_version],bonification_version[code],fiche_bonification[[#This Row],[code_bonification]])</f>
        <v>35.1</v>
      </c>
      <c r="K862" s="13">
        <f>_xlfn.MINIFS(bonification_version[date_debut],bonification_version[code],fiche_bonification[[#This Row],[code_bonification]])</f>
        <v>42005</v>
      </c>
      <c r="L862" s="12" t="str" cm="1">
        <f t="array" ref="L86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63" spans="1:12" x14ac:dyDescent="0.3">
      <c r="A863" s="12" t="s">
        <v>112</v>
      </c>
      <c r="B863" s="12" t="s">
        <v>16</v>
      </c>
      <c r="C863" s="13">
        <f t="shared" si="13"/>
        <v>42005</v>
      </c>
      <c r="D863" s="13" t="str">
        <f>IF(AND(fiche_bonification[[#This Row],[fiche_date_fin]]="",fiche_bonification[[#This Row],[bonification_date_fin]]=""),"",MIN(I863,L863))</f>
        <v/>
      </c>
      <c r="E863" s="13"/>
      <c r="F863" s="13"/>
      <c r="G863" s="12">
        <f>_xlfn.MAXIFS(fiche_version[index_version],fiche_version[code],fiche_bonification[[#This Row],[code_fiche]])</f>
        <v>17.100000000000001</v>
      </c>
      <c r="H863" s="13">
        <f>_xlfn.MINIFS(fiche_version[date_debut],fiche_version[code],fiche_bonification[[#This Row],[code_fiche]])</f>
        <v>42005</v>
      </c>
      <c r="I863" s="13" t="str" cm="1">
        <f t="array" ref="I863">INDEX(fiche_version[date_fin],MATCH(1,(fiche_version[index_version]=fiche_bonification[[#This Row],[fiche_version]]) * (fiche_version[code]=fiche_bonification[[#This Row],[code_fiche]]),0),1)</f>
        <v/>
      </c>
      <c r="J863" s="12">
        <f>_xlfn.MAXIFS(bonification_version[index_version],bonification_version[code],fiche_bonification[[#This Row],[code_bonification]])</f>
        <v>35.1</v>
      </c>
      <c r="K863" s="13">
        <f>_xlfn.MINIFS(bonification_version[date_debut],bonification_version[code],fiche_bonification[[#This Row],[code_bonification]])</f>
        <v>42005</v>
      </c>
      <c r="L863" s="12" t="str" cm="1">
        <f t="array" ref="L86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64" spans="1:12" x14ac:dyDescent="0.3">
      <c r="A864" s="12" t="s">
        <v>114</v>
      </c>
      <c r="B864" s="12" t="s">
        <v>16</v>
      </c>
      <c r="C864" s="13">
        <f t="shared" si="13"/>
        <v>42005</v>
      </c>
      <c r="D864" s="13" t="str">
        <f>IF(AND(fiche_bonification[[#This Row],[fiche_date_fin]]="",fiche_bonification[[#This Row],[bonification_date_fin]]=""),"",MIN(I864,L864))</f>
        <v/>
      </c>
      <c r="E864" s="13"/>
      <c r="F864" s="13"/>
      <c r="G864" s="12">
        <f>_xlfn.MAXIFS(fiche_version[index_version],fiche_version[code],fiche_bonification[[#This Row],[code_fiche]])</f>
        <v>14.1</v>
      </c>
      <c r="H864" s="13">
        <f>_xlfn.MINIFS(fiche_version[date_debut],fiche_version[code],fiche_bonification[[#This Row],[code_fiche]])</f>
        <v>42005</v>
      </c>
      <c r="I864" s="13" t="str" cm="1">
        <f t="array" ref="I864">INDEX(fiche_version[date_fin],MATCH(1,(fiche_version[index_version]=fiche_bonification[[#This Row],[fiche_version]]) * (fiche_version[code]=fiche_bonification[[#This Row],[code_fiche]]),0),1)</f>
        <v/>
      </c>
      <c r="J864" s="12">
        <f>_xlfn.MAXIFS(bonification_version[index_version],bonification_version[code],fiche_bonification[[#This Row],[code_bonification]])</f>
        <v>35.1</v>
      </c>
      <c r="K864" s="13">
        <f>_xlfn.MINIFS(bonification_version[date_debut],bonification_version[code],fiche_bonification[[#This Row],[code_bonification]])</f>
        <v>42005</v>
      </c>
      <c r="L864" s="12" t="str" cm="1">
        <f t="array" ref="L86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65" spans="1:12" x14ac:dyDescent="0.3">
      <c r="A865" s="12" t="s">
        <v>115</v>
      </c>
      <c r="B865" s="12" t="s">
        <v>16</v>
      </c>
      <c r="C865" s="13">
        <f t="shared" si="13"/>
        <v>42005</v>
      </c>
      <c r="D865" s="13">
        <f>IF(AND(fiche_bonification[[#This Row],[fiche_date_fin]]="",fiche_bonification[[#This Row],[bonification_date_fin]]=""),"",MIN(I865,L865))</f>
        <v>45291</v>
      </c>
      <c r="E865" s="13"/>
      <c r="F865" s="13"/>
      <c r="G865" s="12">
        <f>_xlfn.MAXIFS(fiche_version[index_version],fiche_version[code],fiche_bonification[[#This Row],[code_fiche]])</f>
        <v>14.1</v>
      </c>
      <c r="H865" s="13">
        <f>_xlfn.MINIFS(fiche_version[date_debut],fiche_version[code],fiche_bonification[[#This Row],[code_fiche]])</f>
        <v>42005</v>
      </c>
      <c r="I865" s="13" cm="1">
        <f t="array" ref="I865">INDEX(fiche_version[date_fin],MATCH(1,(fiche_version[index_version]=fiche_bonification[[#This Row],[fiche_version]]) * (fiche_version[code]=fiche_bonification[[#This Row],[code_fiche]]),0),1)</f>
        <v>45291</v>
      </c>
      <c r="J865" s="12">
        <f>_xlfn.MAXIFS(bonification_version[index_version],bonification_version[code],fiche_bonification[[#This Row],[code_bonification]])</f>
        <v>35.1</v>
      </c>
      <c r="K865" s="13">
        <f>_xlfn.MINIFS(bonification_version[date_debut],bonification_version[code],fiche_bonification[[#This Row],[code_bonification]])</f>
        <v>42005</v>
      </c>
      <c r="L865" s="12" t="str" cm="1">
        <f t="array" ref="L86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66" spans="1:12" x14ac:dyDescent="0.3">
      <c r="A866" s="12" t="s">
        <v>116</v>
      </c>
      <c r="B866" s="12" t="s">
        <v>16</v>
      </c>
      <c r="C866" s="13">
        <f t="shared" si="13"/>
        <v>42005</v>
      </c>
      <c r="D866" s="13">
        <f>IF(AND(fiche_bonification[[#This Row],[fiche_date_fin]]="",fiche_bonification[[#This Row],[bonification_date_fin]]=""),"",MIN(I866,L866))</f>
        <v>44104</v>
      </c>
      <c r="E866" s="13"/>
      <c r="F866" s="13"/>
      <c r="G866" s="12">
        <f>_xlfn.MAXIFS(fiche_version[index_version],fiche_version[code],fiche_bonification[[#This Row],[code_fiche]])</f>
        <v>27.2</v>
      </c>
      <c r="H866" s="13">
        <f>_xlfn.MINIFS(fiche_version[date_debut],fiche_version[code],fiche_bonification[[#This Row],[code_fiche]])</f>
        <v>42005</v>
      </c>
      <c r="I866" s="13" cm="1">
        <f t="array" ref="I866">INDEX(fiche_version[date_fin],MATCH(1,(fiche_version[index_version]=fiche_bonification[[#This Row],[fiche_version]]) * (fiche_version[code]=fiche_bonification[[#This Row],[code_fiche]]),0),1)</f>
        <v>44104</v>
      </c>
      <c r="J866" s="12">
        <f>_xlfn.MAXIFS(bonification_version[index_version],bonification_version[code],fiche_bonification[[#This Row],[code_bonification]])</f>
        <v>35.1</v>
      </c>
      <c r="K866" s="13">
        <f>_xlfn.MINIFS(bonification_version[date_debut],bonification_version[code],fiche_bonification[[#This Row],[code_bonification]])</f>
        <v>42005</v>
      </c>
      <c r="L866" s="12" t="str" cm="1">
        <f t="array" ref="L86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67" spans="1:12" x14ac:dyDescent="0.3">
      <c r="A867" s="12" t="s">
        <v>118</v>
      </c>
      <c r="B867" s="12" t="s">
        <v>16</v>
      </c>
      <c r="C867" s="13">
        <f t="shared" si="13"/>
        <v>42005</v>
      </c>
      <c r="D867" s="13" t="str">
        <f>IF(AND(fiche_bonification[[#This Row],[fiche_date_fin]]="",fiche_bonification[[#This Row],[bonification_date_fin]]=""),"",MIN(I867,L867))</f>
        <v/>
      </c>
      <c r="E867" s="13"/>
      <c r="F867" s="13"/>
      <c r="G867" s="12">
        <f>_xlfn.MAXIFS(fiche_version[index_version],fiche_version[code],fiche_bonification[[#This Row],[code_fiche]])</f>
        <v>15.1</v>
      </c>
      <c r="H867" s="13">
        <f>_xlfn.MINIFS(fiche_version[date_debut],fiche_version[code],fiche_bonification[[#This Row],[code_fiche]])</f>
        <v>42005</v>
      </c>
      <c r="I867" s="13" t="str" cm="1">
        <f t="array" ref="I867">INDEX(fiche_version[date_fin],MATCH(1,(fiche_version[index_version]=fiche_bonification[[#This Row],[fiche_version]]) * (fiche_version[code]=fiche_bonification[[#This Row],[code_fiche]]),0),1)</f>
        <v/>
      </c>
      <c r="J867" s="12">
        <f>_xlfn.MAXIFS(bonification_version[index_version],bonification_version[code],fiche_bonification[[#This Row],[code_bonification]])</f>
        <v>35.1</v>
      </c>
      <c r="K867" s="13">
        <f>_xlfn.MINIFS(bonification_version[date_debut],bonification_version[code],fiche_bonification[[#This Row],[code_bonification]])</f>
        <v>42005</v>
      </c>
      <c r="L867" s="12" t="str" cm="1">
        <f t="array" ref="L86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68" spans="1:12" x14ac:dyDescent="0.3">
      <c r="A868" s="12" t="s">
        <v>120</v>
      </c>
      <c r="B868" s="12" t="s">
        <v>16</v>
      </c>
      <c r="C868" s="13">
        <f t="shared" si="13"/>
        <v>42005</v>
      </c>
      <c r="D868" s="13">
        <f>IF(AND(fiche_bonification[[#This Row],[fiche_date_fin]]="",fiche_bonification[[#This Row],[bonification_date_fin]]=""),"",MIN(I868,L868))</f>
        <v>46934</v>
      </c>
      <c r="E868" s="13"/>
      <c r="F868" s="13"/>
      <c r="G868" s="12">
        <f>_xlfn.MAXIFS(fiche_version[index_version],fiche_version[code],fiche_bonification[[#This Row],[code_fiche]])</f>
        <v>54.2</v>
      </c>
      <c r="H868" s="13">
        <f>_xlfn.MINIFS(fiche_version[date_debut],fiche_version[code],fiche_bonification[[#This Row],[code_fiche]])</f>
        <v>42005</v>
      </c>
      <c r="I868" s="13" cm="1">
        <f t="array" ref="I868">INDEX(fiche_version[date_fin],MATCH(1,(fiche_version[index_version]=fiche_bonification[[#This Row],[fiche_version]]) * (fiche_version[code]=fiche_bonification[[#This Row],[code_fiche]]),0),1)</f>
        <v>46934</v>
      </c>
      <c r="J868" s="12">
        <f>_xlfn.MAXIFS(bonification_version[index_version],bonification_version[code],fiche_bonification[[#This Row],[code_bonification]])</f>
        <v>35.1</v>
      </c>
      <c r="K868" s="13">
        <f>_xlfn.MINIFS(bonification_version[date_debut],bonification_version[code],fiche_bonification[[#This Row],[code_bonification]])</f>
        <v>42005</v>
      </c>
      <c r="L868" s="12" t="str" cm="1">
        <f t="array" ref="L86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69" spans="1:12" x14ac:dyDescent="0.3">
      <c r="A869" s="12" t="s">
        <v>121</v>
      </c>
      <c r="B869" s="12" t="s">
        <v>16</v>
      </c>
      <c r="C869" s="13">
        <f t="shared" si="13"/>
        <v>42005</v>
      </c>
      <c r="D869" s="13" t="str">
        <f>IF(AND(fiche_bonification[[#This Row],[fiche_date_fin]]="",fiche_bonification[[#This Row],[bonification_date_fin]]=""),"",MIN(I869,L869))</f>
        <v/>
      </c>
      <c r="E869" s="13"/>
      <c r="F869" s="13"/>
      <c r="G869" s="12">
        <f>_xlfn.MAXIFS(fiche_version[index_version],fiche_version[code],fiche_bonification[[#This Row],[code_fiche]])</f>
        <v>35.299999999999997</v>
      </c>
      <c r="H869" s="13">
        <f>_xlfn.MINIFS(fiche_version[date_debut],fiche_version[code],fiche_bonification[[#This Row],[code_fiche]])</f>
        <v>42005</v>
      </c>
      <c r="I869" s="13" t="str" cm="1">
        <f t="array" ref="I869">INDEX(fiche_version[date_fin],MATCH(1,(fiche_version[index_version]=fiche_bonification[[#This Row],[fiche_version]]) * (fiche_version[code]=fiche_bonification[[#This Row],[code_fiche]]),0),1)</f>
        <v/>
      </c>
      <c r="J869" s="12">
        <f>_xlfn.MAXIFS(bonification_version[index_version],bonification_version[code],fiche_bonification[[#This Row],[code_bonification]])</f>
        <v>35.1</v>
      </c>
      <c r="K869" s="13">
        <f>_xlfn.MINIFS(bonification_version[date_debut],bonification_version[code],fiche_bonification[[#This Row],[code_bonification]])</f>
        <v>42005</v>
      </c>
      <c r="L869" s="12" t="str" cm="1">
        <f t="array" ref="L86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70" spans="1:12" x14ac:dyDescent="0.3">
      <c r="A870" s="12" t="s">
        <v>122</v>
      </c>
      <c r="B870" s="12" t="s">
        <v>16</v>
      </c>
      <c r="C870" s="13">
        <f t="shared" si="13"/>
        <v>42005</v>
      </c>
      <c r="D870" s="13">
        <f>IF(AND(fiche_bonification[[#This Row],[fiche_date_fin]]="",fiche_bonification[[#This Row],[bonification_date_fin]]=""),"",MIN(I870,L870))</f>
        <v>46934</v>
      </c>
      <c r="E870" s="13"/>
      <c r="F870" s="13"/>
      <c r="G870" s="12">
        <f>_xlfn.MAXIFS(fiche_version[index_version],fiche_version[code],fiche_bonification[[#This Row],[code_fiche]])</f>
        <v>54.5</v>
      </c>
      <c r="H870" s="13">
        <f>_xlfn.MINIFS(fiche_version[date_debut],fiche_version[code],fiche_bonification[[#This Row],[code_fiche]])</f>
        <v>42005</v>
      </c>
      <c r="I870" s="13" cm="1">
        <f t="array" ref="I870">INDEX(fiche_version[date_fin],MATCH(1,(fiche_version[index_version]=fiche_bonification[[#This Row],[fiche_version]]) * (fiche_version[code]=fiche_bonification[[#This Row],[code_fiche]]),0),1)</f>
        <v>46934</v>
      </c>
      <c r="J870" s="12">
        <f>_xlfn.MAXIFS(bonification_version[index_version],bonification_version[code],fiche_bonification[[#This Row],[code_bonification]])</f>
        <v>35.1</v>
      </c>
      <c r="K870" s="13">
        <f>_xlfn.MINIFS(bonification_version[date_debut],bonification_version[code],fiche_bonification[[#This Row],[code_bonification]])</f>
        <v>42005</v>
      </c>
      <c r="L870" s="12" t="str" cm="1">
        <f t="array" ref="L87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71" spans="1:12" x14ac:dyDescent="0.3">
      <c r="A871" s="12" t="s">
        <v>124</v>
      </c>
      <c r="B871" s="12" t="s">
        <v>16</v>
      </c>
      <c r="C871" s="13">
        <f t="shared" si="13"/>
        <v>42005</v>
      </c>
      <c r="D871" s="13">
        <f>IF(AND(fiche_bonification[[#This Row],[fiche_date_fin]]="",fiche_bonification[[#This Row],[bonification_date_fin]]=""),"",MIN(I871,L871))</f>
        <v>46934</v>
      </c>
      <c r="E871" s="13"/>
      <c r="F871" s="13"/>
      <c r="G871" s="12">
        <f>_xlfn.MAXIFS(fiche_version[index_version],fiche_version[code],fiche_bonification[[#This Row],[code_fiche]])</f>
        <v>58.6</v>
      </c>
      <c r="H871" s="13">
        <f>_xlfn.MINIFS(fiche_version[date_debut],fiche_version[code],fiche_bonification[[#This Row],[code_fiche]])</f>
        <v>42005</v>
      </c>
      <c r="I871" s="13" cm="1">
        <f t="array" ref="I871">INDEX(fiche_version[date_fin],MATCH(1,(fiche_version[index_version]=fiche_bonification[[#This Row],[fiche_version]]) * (fiche_version[code]=fiche_bonification[[#This Row],[code_fiche]]),0),1)</f>
        <v>46934</v>
      </c>
      <c r="J871" s="12">
        <f>_xlfn.MAXIFS(bonification_version[index_version],bonification_version[code],fiche_bonification[[#This Row],[code_bonification]])</f>
        <v>35.1</v>
      </c>
      <c r="K871" s="13">
        <f>_xlfn.MINIFS(bonification_version[date_debut],bonification_version[code],fiche_bonification[[#This Row],[code_bonification]])</f>
        <v>42005</v>
      </c>
      <c r="L871" s="12" t="str" cm="1">
        <f t="array" ref="L87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72" spans="1:12" x14ac:dyDescent="0.3">
      <c r="A872" s="12" t="s">
        <v>126</v>
      </c>
      <c r="B872" s="12" t="s">
        <v>16</v>
      </c>
      <c r="C872" s="13">
        <f t="shared" si="13"/>
        <v>42005</v>
      </c>
      <c r="D872" s="13" t="str">
        <f>IF(AND(fiche_bonification[[#This Row],[fiche_date_fin]]="",fiche_bonification[[#This Row],[bonification_date_fin]]=""),"",MIN(I872,L872))</f>
        <v/>
      </c>
      <c r="E872" s="13"/>
      <c r="F872" s="13"/>
      <c r="G872" s="12">
        <f>_xlfn.MAXIFS(fiche_version[index_version],fiche_version[code],fiche_bonification[[#This Row],[code_fiche]])</f>
        <v>27.3</v>
      </c>
      <c r="H872" s="13">
        <f>_xlfn.MINIFS(fiche_version[date_debut],fiche_version[code],fiche_bonification[[#This Row],[code_fiche]])</f>
        <v>42005</v>
      </c>
      <c r="I872" s="13" t="str" cm="1">
        <f t="array" ref="I872">INDEX(fiche_version[date_fin],MATCH(1,(fiche_version[index_version]=fiche_bonification[[#This Row],[fiche_version]]) * (fiche_version[code]=fiche_bonification[[#This Row],[code_fiche]]),0),1)</f>
        <v/>
      </c>
      <c r="J872" s="12">
        <f>_xlfn.MAXIFS(bonification_version[index_version],bonification_version[code],fiche_bonification[[#This Row],[code_bonification]])</f>
        <v>35.1</v>
      </c>
      <c r="K872" s="13">
        <f>_xlfn.MINIFS(bonification_version[date_debut],bonification_version[code],fiche_bonification[[#This Row],[code_bonification]])</f>
        <v>42005</v>
      </c>
      <c r="L872" s="12" t="str" cm="1">
        <f t="array" ref="L87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73" spans="1:12" x14ac:dyDescent="0.3">
      <c r="A873" s="12" t="s">
        <v>127</v>
      </c>
      <c r="B873" s="12" t="s">
        <v>16</v>
      </c>
      <c r="C873" s="13">
        <f t="shared" si="13"/>
        <v>42005</v>
      </c>
      <c r="D873" s="13">
        <f>IF(AND(fiche_bonification[[#This Row],[fiche_date_fin]]="",fiche_bonification[[#This Row],[bonification_date_fin]]=""),"",MIN(I873,L873))</f>
        <v>46752</v>
      </c>
      <c r="E873" s="13"/>
      <c r="F873" s="13"/>
      <c r="G873" s="12">
        <f>_xlfn.MAXIFS(fiche_version[index_version],fiche_version[code],fiche_bonification[[#This Row],[code_fiche]])</f>
        <v>58.3</v>
      </c>
      <c r="H873" s="13">
        <f>_xlfn.MINIFS(fiche_version[date_debut],fiche_version[code],fiche_bonification[[#This Row],[code_fiche]])</f>
        <v>42005</v>
      </c>
      <c r="I873" s="13" cm="1">
        <f t="array" ref="I873">INDEX(fiche_version[date_fin],MATCH(1,(fiche_version[index_version]=fiche_bonification[[#This Row],[fiche_version]]) * (fiche_version[code]=fiche_bonification[[#This Row],[code_fiche]]),0),1)</f>
        <v>46752</v>
      </c>
      <c r="J873" s="12">
        <f>_xlfn.MAXIFS(bonification_version[index_version],bonification_version[code],fiche_bonification[[#This Row],[code_bonification]])</f>
        <v>35.1</v>
      </c>
      <c r="K873" s="13">
        <f>_xlfn.MINIFS(bonification_version[date_debut],bonification_version[code],fiche_bonification[[#This Row],[code_bonification]])</f>
        <v>42005</v>
      </c>
      <c r="L873" s="12" t="str" cm="1">
        <f t="array" ref="L87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74" spans="1:12" x14ac:dyDescent="0.3">
      <c r="A874" s="12" t="s">
        <v>128</v>
      </c>
      <c r="B874" s="12" t="s">
        <v>16</v>
      </c>
      <c r="C874" s="13">
        <f t="shared" si="13"/>
        <v>42005</v>
      </c>
      <c r="D874" s="13">
        <f>IF(AND(fiche_bonification[[#This Row],[fiche_date_fin]]="",fiche_bonification[[#This Row],[bonification_date_fin]]=""),"",MIN(I874,L874))</f>
        <v>43190</v>
      </c>
      <c r="E874" s="13"/>
      <c r="F874" s="13"/>
      <c r="G874" s="12">
        <f>_xlfn.MAXIFS(fiche_version[index_version],fiche_version[code],fiche_bonification[[#This Row],[code_fiche]])</f>
        <v>20.2</v>
      </c>
      <c r="H874" s="13">
        <f>_xlfn.MINIFS(fiche_version[date_debut],fiche_version[code],fiche_bonification[[#This Row],[code_fiche]])</f>
        <v>42005</v>
      </c>
      <c r="I874" s="13" cm="1">
        <f t="array" ref="I874">INDEX(fiche_version[date_fin],MATCH(1,(fiche_version[index_version]=fiche_bonification[[#This Row],[fiche_version]]) * (fiche_version[code]=fiche_bonification[[#This Row],[code_fiche]]),0),1)</f>
        <v>43190</v>
      </c>
      <c r="J874" s="12">
        <f>_xlfn.MAXIFS(bonification_version[index_version],bonification_version[code],fiche_bonification[[#This Row],[code_bonification]])</f>
        <v>35.1</v>
      </c>
      <c r="K874" s="13">
        <f>_xlfn.MINIFS(bonification_version[date_debut],bonification_version[code],fiche_bonification[[#This Row],[code_bonification]])</f>
        <v>42005</v>
      </c>
      <c r="L874" s="12" t="str" cm="1">
        <f t="array" ref="L87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75" spans="1:12" x14ac:dyDescent="0.3">
      <c r="A875" s="12" t="s">
        <v>129</v>
      </c>
      <c r="B875" s="12" t="s">
        <v>16</v>
      </c>
      <c r="C875" s="13">
        <f t="shared" si="13"/>
        <v>42005</v>
      </c>
      <c r="D875" s="13" t="str">
        <f>IF(AND(fiche_bonification[[#This Row],[fiche_date_fin]]="",fiche_bonification[[#This Row],[bonification_date_fin]]=""),"",MIN(I875,L875))</f>
        <v/>
      </c>
      <c r="E875" s="13"/>
      <c r="F875" s="13"/>
      <c r="G875" s="12">
        <f>_xlfn.MAXIFS(fiche_version[index_version],fiche_version[code],fiche_bonification[[#This Row],[code_fiche]])</f>
        <v>35.200000000000003</v>
      </c>
      <c r="H875" s="13">
        <f>_xlfn.MINIFS(fiche_version[date_debut],fiche_version[code],fiche_bonification[[#This Row],[code_fiche]])</f>
        <v>42005</v>
      </c>
      <c r="I875" s="13" t="str" cm="1">
        <f t="array" ref="I875">INDEX(fiche_version[date_fin],MATCH(1,(fiche_version[index_version]=fiche_bonification[[#This Row],[fiche_version]]) * (fiche_version[code]=fiche_bonification[[#This Row],[code_fiche]]),0),1)</f>
        <v/>
      </c>
      <c r="J875" s="12">
        <f>_xlfn.MAXIFS(bonification_version[index_version],bonification_version[code],fiche_bonification[[#This Row],[code_bonification]])</f>
        <v>35.1</v>
      </c>
      <c r="K875" s="13">
        <f>_xlfn.MINIFS(bonification_version[date_debut],bonification_version[code],fiche_bonification[[#This Row],[code_bonification]])</f>
        <v>42005</v>
      </c>
      <c r="L875" s="12" t="str" cm="1">
        <f t="array" ref="L87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76" spans="1:12" x14ac:dyDescent="0.3">
      <c r="A876" s="12" t="s">
        <v>130</v>
      </c>
      <c r="B876" s="12" t="s">
        <v>16</v>
      </c>
      <c r="C876" s="13">
        <f t="shared" si="13"/>
        <v>42005</v>
      </c>
      <c r="D876" s="13" t="str">
        <f>IF(AND(fiche_bonification[[#This Row],[fiche_date_fin]]="",fiche_bonification[[#This Row],[bonification_date_fin]]=""),"",MIN(I876,L876))</f>
        <v/>
      </c>
      <c r="E876" s="13"/>
      <c r="F876" s="13"/>
      <c r="G876" s="12">
        <f>_xlfn.MAXIFS(fiche_version[index_version],fiche_version[code],fiche_bonification[[#This Row],[code_fiche]])</f>
        <v>45.3</v>
      </c>
      <c r="H876" s="13">
        <f>_xlfn.MINIFS(fiche_version[date_debut],fiche_version[code],fiche_bonification[[#This Row],[code_fiche]])</f>
        <v>42005</v>
      </c>
      <c r="I876" s="13" t="str" cm="1">
        <f t="array" ref="I876">INDEX(fiche_version[date_fin],MATCH(1,(fiche_version[index_version]=fiche_bonification[[#This Row],[fiche_version]]) * (fiche_version[code]=fiche_bonification[[#This Row],[code_fiche]]),0),1)</f>
        <v/>
      </c>
      <c r="J876" s="12">
        <f>_xlfn.MAXIFS(bonification_version[index_version],bonification_version[code],fiche_bonification[[#This Row],[code_bonification]])</f>
        <v>35.1</v>
      </c>
      <c r="K876" s="13">
        <f>_xlfn.MINIFS(bonification_version[date_debut],bonification_version[code],fiche_bonification[[#This Row],[code_bonification]])</f>
        <v>42005</v>
      </c>
      <c r="L876" s="12" t="str" cm="1">
        <f t="array" ref="L87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77" spans="1:12" x14ac:dyDescent="0.3">
      <c r="A877" s="12" t="s">
        <v>132</v>
      </c>
      <c r="B877" s="12" t="s">
        <v>16</v>
      </c>
      <c r="C877" s="13">
        <f t="shared" si="13"/>
        <v>42005</v>
      </c>
      <c r="D877" s="13" t="str">
        <f>IF(AND(fiche_bonification[[#This Row],[fiche_date_fin]]="",fiche_bonification[[#This Row],[bonification_date_fin]]=""),"",MIN(I877,L877))</f>
        <v/>
      </c>
      <c r="E877" s="13"/>
      <c r="F877" s="13"/>
      <c r="G877" s="12">
        <f>_xlfn.MAXIFS(fiche_version[index_version],fiche_version[code],fiche_bonification[[#This Row],[code_fiche]])</f>
        <v>23.2</v>
      </c>
      <c r="H877" s="13">
        <f>_xlfn.MINIFS(fiche_version[date_debut],fiche_version[code],fiche_bonification[[#This Row],[code_fiche]])</f>
        <v>42005</v>
      </c>
      <c r="I877" s="13" t="str" cm="1">
        <f t="array" ref="I877">INDEX(fiche_version[date_fin],MATCH(1,(fiche_version[index_version]=fiche_bonification[[#This Row],[fiche_version]]) * (fiche_version[code]=fiche_bonification[[#This Row],[code_fiche]]),0),1)</f>
        <v/>
      </c>
      <c r="J877" s="12">
        <f>_xlfn.MAXIFS(bonification_version[index_version],bonification_version[code],fiche_bonification[[#This Row],[code_bonification]])</f>
        <v>35.1</v>
      </c>
      <c r="K877" s="13">
        <f>_xlfn.MINIFS(bonification_version[date_debut],bonification_version[code],fiche_bonification[[#This Row],[code_bonification]])</f>
        <v>42005</v>
      </c>
      <c r="L877" s="12" t="str" cm="1">
        <f t="array" ref="L87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78" spans="1:12" x14ac:dyDescent="0.3">
      <c r="A878" s="12" t="s">
        <v>134</v>
      </c>
      <c r="B878" s="12" t="s">
        <v>16</v>
      </c>
      <c r="C878" s="13">
        <f t="shared" si="13"/>
        <v>42005</v>
      </c>
      <c r="D878" s="13" t="str">
        <f>IF(AND(fiche_bonification[[#This Row],[fiche_date_fin]]="",fiche_bonification[[#This Row],[bonification_date_fin]]=""),"",MIN(I878,L878))</f>
        <v/>
      </c>
      <c r="E878" s="13"/>
      <c r="F878" s="13"/>
      <c r="G878" s="12">
        <f>_xlfn.MAXIFS(fiche_version[index_version],fiche_version[code],fiche_bonification[[#This Row],[code_fiche]])</f>
        <v>15.1</v>
      </c>
      <c r="H878" s="13">
        <f>_xlfn.MINIFS(fiche_version[date_debut],fiche_version[code],fiche_bonification[[#This Row],[code_fiche]])</f>
        <v>42005</v>
      </c>
      <c r="I878" s="13" t="str" cm="1">
        <f t="array" ref="I878">INDEX(fiche_version[date_fin],MATCH(1,(fiche_version[index_version]=fiche_bonification[[#This Row],[fiche_version]]) * (fiche_version[code]=fiche_bonification[[#This Row],[code_fiche]]),0),1)</f>
        <v/>
      </c>
      <c r="J878" s="12">
        <f>_xlfn.MAXIFS(bonification_version[index_version],bonification_version[code],fiche_bonification[[#This Row],[code_bonification]])</f>
        <v>35.1</v>
      </c>
      <c r="K878" s="13">
        <f>_xlfn.MINIFS(bonification_version[date_debut],bonification_version[code],fiche_bonification[[#This Row],[code_bonification]])</f>
        <v>42005</v>
      </c>
      <c r="L878" s="12" t="str" cm="1">
        <f t="array" ref="L87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79" spans="1:12" x14ac:dyDescent="0.3">
      <c r="A879" s="12" t="s">
        <v>135</v>
      </c>
      <c r="B879" s="12" t="s">
        <v>16</v>
      </c>
      <c r="C879" s="13">
        <f t="shared" si="13"/>
        <v>42005</v>
      </c>
      <c r="D879" s="13" t="str">
        <f>IF(AND(fiche_bonification[[#This Row],[fiche_date_fin]]="",fiche_bonification[[#This Row],[bonification_date_fin]]=""),"",MIN(I879,L879))</f>
        <v/>
      </c>
      <c r="E879" s="13"/>
      <c r="F879" s="13"/>
      <c r="G879" s="12">
        <f>_xlfn.MAXIFS(fiche_version[index_version],fiche_version[code],fiche_bonification[[#This Row],[code_fiche]])</f>
        <v>51.5</v>
      </c>
      <c r="H879" s="13">
        <f>_xlfn.MINIFS(fiche_version[date_debut],fiche_version[code],fiche_bonification[[#This Row],[code_fiche]])</f>
        <v>42005</v>
      </c>
      <c r="I879" s="13" t="str" cm="1">
        <f t="array" ref="I879">INDEX(fiche_version[date_fin],MATCH(1,(fiche_version[index_version]=fiche_bonification[[#This Row],[fiche_version]]) * (fiche_version[code]=fiche_bonification[[#This Row],[code_fiche]]),0),1)</f>
        <v/>
      </c>
      <c r="J879" s="12">
        <f>_xlfn.MAXIFS(bonification_version[index_version],bonification_version[code],fiche_bonification[[#This Row],[code_bonification]])</f>
        <v>35.1</v>
      </c>
      <c r="K879" s="13">
        <f>_xlfn.MINIFS(bonification_version[date_debut],bonification_version[code],fiche_bonification[[#This Row],[code_bonification]])</f>
        <v>42005</v>
      </c>
      <c r="L879" s="12" t="str" cm="1">
        <f t="array" ref="L87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80" spans="1:12" x14ac:dyDescent="0.3">
      <c r="A880" s="12" t="s">
        <v>136</v>
      </c>
      <c r="B880" s="12" t="s">
        <v>16</v>
      </c>
      <c r="C880" s="13">
        <f t="shared" si="13"/>
        <v>42005</v>
      </c>
      <c r="D880" s="13" t="str">
        <f>IF(AND(fiche_bonification[[#This Row],[fiche_date_fin]]="",fiche_bonification[[#This Row],[bonification_date_fin]]=""),"",MIN(I880,L880))</f>
        <v/>
      </c>
      <c r="E880" s="13"/>
      <c r="F880" s="13"/>
      <c r="G880" s="12">
        <f>_xlfn.MAXIFS(fiche_version[index_version],fiche_version[code],fiche_bonification[[#This Row],[code_fiche]])</f>
        <v>52.4</v>
      </c>
      <c r="H880" s="13">
        <f>_xlfn.MINIFS(fiche_version[date_debut],fiche_version[code],fiche_bonification[[#This Row],[code_fiche]])</f>
        <v>42005</v>
      </c>
      <c r="I880" s="13" t="str" cm="1">
        <f t="array" ref="I880">INDEX(fiche_version[date_fin],MATCH(1,(fiche_version[index_version]=fiche_bonification[[#This Row],[fiche_version]]) * (fiche_version[code]=fiche_bonification[[#This Row],[code_fiche]]),0),1)</f>
        <v/>
      </c>
      <c r="J880" s="12">
        <f>_xlfn.MAXIFS(bonification_version[index_version],bonification_version[code],fiche_bonification[[#This Row],[code_bonification]])</f>
        <v>35.1</v>
      </c>
      <c r="K880" s="13">
        <f>_xlfn.MINIFS(bonification_version[date_debut],bonification_version[code],fiche_bonification[[#This Row],[code_bonification]])</f>
        <v>42005</v>
      </c>
      <c r="L880" s="12" t="str" cm="1">
        <f t="array" ref="L88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81" spans="1:12" x14ac:dyDescent="0.3">
      <c r="A881" s="12" t="s">
        <v>138</v>
      </c>
      <c r="B881" s="12" t="s">
        <v>16</v>
      </c>
      <c r="C881" s="13">
        <f t="shared" si="13"/>
        <v>42005</v>
      </c>
      <c r="D881" s="13" t="str">
        <f>IF(AND(fiche_bonification[[#This Row],[fiche_date_fin]]="",fiche_bonification[[#This Row],[bonification_date_fin]]=""),"",MIN(I881,L881))</f>
        <v/>
      </c>
      <c r="E881" s="13"/>
      <c r="F881" s="13"/>
      <c r="G881" s="12">
        <f>_xlfn.MAXIFS(fiche_version[index_version],fiche_version[code],fiche_bonification[[#This Row],[code_fiche]])</f>
        <v>15.2</v>
      </c>
      <c r="H881" s="13">
        <f>_xlfn.MINIFS(fiche_version[date_debut],fiche_version[code],fiche_bonification[[#This Row],[code_fiche]])</f>
        <v>42005</v>
      </c>
      <c r="I881" s="13" t="str" cm="1">
        <f t="array" ref="I881">INDEX(fiche_version[date_fin],MATCH(1,(fiche_version[index_version]=fiche_bonification[[#This Row],[fiche_version]]) * (fiche_version[code]=fiche_bonification[[#This Row],[code_fiche]]),0),1)</f>
        <v/>
      </c>
      <c r="J881" s="12">
        <f>_xlfn.MAXIFS(bonification_version[index_version],bonification_version[code],fiche_bonification[[#This Row],[code_bonification]])</f>
        <v>35.1</v>
      </c>
      <c r="K881" s="13">
        <f>_xlfn.MINIFS(bonification_version[date_debut],bonification_version[code],fiche_bonification[[#This Row],[code_bonification]])</f>
        <v>42005</v>
      </c>
      <c r="L881" s="12" t="str" cm="1">
        <f t="array" ref="L88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82" spans="1:12" x14ac:dyDescent="0.3">
      <c r="A882" s="12" t="s">
        <v>140</v>
      </c>
      <c r="B882" s="12" t="s">
        <v>16</v>
      </c>
      <c r="C882" s="13">
        <f t="shared" si="13"/>
        <v>42005</v>
      </c>
      <c r="D882" s="13" t="str">
        <f>IF(AND(fiche_bonification[[#This Row],[fiche_date_fin]]="",fiche_bonification[[#This Row],[bonification_date_fin]]=""),"",MIN(I882,L882))</f>
        <v/>
      </c>
      <c r="E882" s="13"/>
      <c r="F882" s="13"/>
      <c r="G882" s="12">
        <f>_xlfn.MAXIFS(fiche_version[index_version],fiche_version[code],fiche_bonification[[#This Row],[code_fiche]])</f>
        <v>14.1</v>
      </c>
      <c r="H882" s="13">
        <f>_xlfn.MINIFS(fiche_version[date_debut],fiche_version[code],fiche_bonification[[#This Row],[code_fiche]])</f>
        <v>42005</v>
      </c>
      <c r="I882" s="13" t="str" cm="1">
        <f t="array" ref="I882">INDEX(fiche_version[date_fin],MATCH(1,(fiche_version[index_version]=fiche_bonification[[#This Row],[fiche_version]]) * (fiche_version[code]=fiche_bonification[[#This Row],[code_fiche]]),0),1)</f>
        <v/>
      </c>
      <c r="J882" s="12">
        <f>_xlfn.MAXIFS(bonification_version[index_version],bonification_version[code],fiche_bonification[[#This Row],[code_bonification]])</f>
        <v>35.1</v>
      </c>
      <c r="K882" s="13">
        <f>_xlfn.MINIFS(bonification_version[date_debut],bonification_version[code],fiche_bonification[[#This Row],[code_bonification]])</f>
        <v>42005</v>
      </c>
      <c r="L882" s="12" t="str" cm="1">
        <f t="array" ref="L88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83" spans="1:12" x14ac:dyDescent="0.3">
      <c r="A883" s="12" t="s">
        <v>142</v>
      </c>
      <c r="B883" s="12" t="s">
        <v>16</v>
      </c>
      <c r="C883" s="13">
        <f t="shared" si="13"/>
        <v>42005</v>
      </c>
      <c r="D883" s="13" t="str">
        <f>IF(AND(fiche_bonification[[#This Row],[fiche_date_fin]]="",fiche_bonification[[#This Row],[bonification_date_fin]]=""),"",MIN(I883,L883))</f>
        <v/>
      </c>
      <c r="E883" s="13"/>
      <c r="F883" s="13"/>
      <c r="G883" s="12">
        <f>_xlfn.MAXIFS(fiche_version[index_version],fiche_version[code],fiche_bonification[[#This Row],[code_fiche]])</f>
        <v>40.4</v>
      </c>
      <c r="H883" s="13">
        <f>_xlfn.MINIFS(fiche_version[date_debut],fiche_version[code],fiche_bonification[[#This Row],[code_fiche]])</f>
        <v>42005</v>
      </c>
      <c r="I883" s="13" t="str" cm="1">
        <f t="array" ref="I883">INDEX(fiche_version[date_fin],MATCH(1,(fiche_version[index_version]=fiche_bonification[[#This Row],[fiche_version]]) * (fiche_version[code]=fiche_bonification[[#This Row],[code_fiche]]),0),1)</f>
        <v/>
      </c>
      <c r="J883" s="12">
        <f>_xlfn.MAXIFS(bonification_version[index_version],bonification_version[code],fiche_bonification[[#This Row],[code_bonification]])</f>
        <v>35.1</v>
      </c>
      <c r="K883" s="13">
        <f>_xlfn.MINIFS(bonification_version[date_debut],bonification_version[code],fiche_bonification[[#This Row],[code_bonification]])</f>
        <v>42005</v>
      </c>
      <c r="L883" s="12" t="str" cm="1">
        <f t="array" ref="L88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84" spans="1:12" x14ac:dyDescent="0.3">
      <c r="A884" s="12" t="s">
        <v>143</v>
      </c>
      <c r="B884" s="12" t="s">
        <v>16</v>
      </c>
      <c r="C884" s="13">
        <f t="shared" si="13"/>
        <v>42005</v>
      </c>
      <c r="D884" s="13" t="str">
        <f>IF(AND(fiche_bonification[[#This Row],[fiche_date_fin]]="",fiche_bonification[[#This Row],[bonification_date_fin]]=""),"",MIN(I884,L884))</f>
        <v/>
      </c>
      <c r="E884" s="13"/>
      <c r="F884" s="13"/>
      <c r="G884" s="12">
        <f>_xlfn.MAXIFS(fiche_version[index_version],fiche_version[code],fiche_bonification[[#This Row],[code_fiche]])</f>
        <v>35.200000000000003</v>
      </c>
      <c r="H884" s="13">
        <f>_xlfn.MINIFS(fiche_version[date_debut],fiche_version[code],fiche_bonification[[#This Row],[code_fiche]])</f>
        <v>42005</v>
      </c>
      <c r="I884" s="13" t="str" cm="1">
        <f t="array" ref="I884">INDEX(fiche_version[date_fin],MATCH(1,(fiche_version[index_version]=fiche_bonification[[#This Row],[fiche_version]]) * (fiche_version[code]=fiche_bonification[[#This Row],[code_fiche]]),0),1)</f>
        <v/>
      </c>
      <c r="J884" s="12">
        <f>_xlfn.MAXIFS(bonification_version[index_version],bonification_version[code],fiche_bonification[[#This Row],[code_bonification]])</f>
        <v>35.1</v>
      </c>
      <c r="K884" s="13">
        <f>_xlfn.MINIFS(bonification_version[date_debut],bonification_version[code],fiche_bonification[[#This Row],[code_bonification]])</f>
        <v>42005</v>
      </c>
      <c r="L884" s="12" t="str" cm="1">
        <f t="array" ref="L88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85" spans="1:12" x14ac:dyDescent="0.3">
      <c r="A885" s="12" t="s">
        <v>145</v>
      </c>
      <c r="B885" s="12" t="s">
        <v>16</v>
      </c>
      <c r="C885" s="13">
        <f t="shared" si="13"/>
        <v>42956</v>
      </c>
      <c r="D885" s="13" t="str">
        <f>IF(AND(fiche_bonification[[#This Row],[fiche_date_fin]]="",fiche_bonification[[#This Row],[bonification_date_fin]]=""),"",MIN(I885,L885))</f>
        <v/>
      </c>
      <c r="E885" s="13"/>
      <c r="F885" s="13"/>
      <c r="G885" s="12">
        <f>_xlfn.MAXIFS(fiche_version[index_version],fiche_version[code],fiche_bonification[[#This Row],[code_fiche]])</f>
        <v>50.4</v>
      </c>
      <c r="H885" s="13">
        <f>_xlfn.MINIFS(fiche_version[date_debut],fiche_version[code],fiche_bonification[[#This Row],[code_fiche]])</f>
        <v>42956</v>
      </c>
      <c r="I885" s="13" t="str" cm="1">
        <f t="array" ref="I885">INDEX(fiche_version[date_fin],MATCH(1,(fiche_version[index_version]=fiche_bonification[[#This Row],[fiche_version]]) * (fiche_version[code]=fiche_bonification[[#This Row],[code_fiche]]),0),1)</f>
        <v/>
      </c>
      <c r="J885" s="12">
        <f>_xlfn.MAXIFS(bonification_version[index_version],bonification_version[code],fiche_bonification[[#This Row],[code_bonification]])</f>
        <v>35.1</v>
      </c>
      <c r="K885" s="13">
        <f>_xlfn.MINIFS(bonification_version[date_debut],bonification_version[code],fiche_bonification[[#This Row],[code_bonification]])</f>
        <v>42005</v>
      </c>
      <c r="L885" s="12" t="str" cm="1">
        <f t="array" ref="L88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86" spans="1:12" x14ac:dyDescent="0.3">
      <c r="A886" s="12" t="s">
        <v>146</v>
      </c>
      <c r="B886" s="12" t="s">
        <v>16</v>
      </c>
      <c r="C886" s="13">
        <f t="shared" si="13"/>
        <v>43191</v>
      </c>
      <c r="D886" s="13">
        <f>IF(AND(fiche_bonification[[#This Row],[fiche_date_fin]]="",fiche_bonification[[#This Row],[bonification_date_fin]]=""),"",MIN(I886,L886))</f>
        <v>46843</v>
      </c>
      <c r="E886" s="13"/>
      <c r="F886" s="13"/>
      <c r="G886" s="12">
        <f>_xlfn.MAXIFS(fiche_version[index_version],fiche_version[code],fiche_bonification[[#This Row],[code_fiche]])</f>
        <v>54.4</v>
      </c>
      <c r="H886" s="13">
        <f>_xlfn.MINIFS(fiche_version[date_debut],fiche_version[code],fiche_bonification[[#This Row],[code_fiche]])</f>
        <v>43191</v>
      </c>
      <c r="I886" s="13" cm="1">
        <f t="array" ref="I886">INDEX(fiche_version[date_fin],MATCH(1,(fiche_version[index_version]=fiche_bonification[[#This Row],[fiche_version]]) * (fiche_version[code]=fiche_bonification[[#This Row],[code_fiche]]),0),1)</f>
        <v>46843</v>
      </c>
      <c r="J886" s="12">
        <f>_xlfn.MAXIFS(bonification_version[index_version],bonification_version[code],fiche_bonification[[#This Row],[code_bonification]])</f>
        <v>35.1</v>
      </c>
      <c r="K886" s="13">
        <f>_xlfn.MINIFS(bonification_version[date_debut],bonification_version[code],fiche_bonification[[#This Row],[code_bonification]])</f>
        <v>42005</v>
      </c>
      <c r="L886" s="12" t="str" cm="1">
        <f t="array" ref="L88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87" spans="1:12" x14ac:dyDescent="0.3">
      <c r="A887" s="12" t="s">
        <v>148</v>
      </c>
      <c r="B887" s="12" t="s">
        <v>16</v>
      </c>
      <c r="C887" s="13">
        <f t="shared" si="13"/>
        <v>43453</v>
      </c>
      <c r="D887" s="13" t="str">
        <f>IF(AND(fiche_bonification[[#This Row],[fiche_date_fin]]="",fiche_bonification[[#This Row],[bonification_date_fin]]=""),"",MIN(I887,L887))</f>
        <v/>
      </c>
      <c r="E887" s="13"/>
      <c r="F887" s="13"/>
      <c r="G887" s="12">
        <f>_xlfn.MAXIFS(fiche_version[index_version],fiche_version[code],fiche_bonification[[#This Row],[code_fiche]])</f>
        <v>54.2</v>
      </c>
      <c r="H887" s="13">
        <f>_xlfn.MINIFS(fiche_version[date_debut],fiche_version[code],fiche_bonification[[#This Row],[code_fiche]])</f>
        <v>43453</v>
      </c>
      <c r="I887" s="13" t="str" cm="1">
        <f t="array" ref="I887">INDEX(fiche_version[date_fin],MATCH(1,(fiche_version[index_version]=fiche_bonification[[#This Row],[fiche_version]]) * (fiche_version[code]=fiche_bonification[[#This Row],[code_fiche]]),0),1)</f>
        <v/>
      </c>
      <c r="J887" s="12">
        <f>_xlfn.MAXIFS(bonification_version[index_version],bonification_version[code],fiche_bonification[[#This Row],[code_bonification]])</f>
        <v>35.1</v>
      </c>
      <c r="K887" s="13">
        <f>_xlfn.MINIFS(bonification_version[date_debut],bonification_version[code],fiche_bonification[[#This Row],[code_bonification]])</f>
        <v>42005</v>
      </c>
      <c r="L887" s="12" t="str" cm="1">
        <f t="array" ref="L88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88" spans="1:12" x14ac:dyDescent="0.3">
      <c r="A888" s="12" t="s">
        <v>149</v>
      </c>
      <c r="B888" s="12" t="s">
        <v>16</v>
      </c>
      <c r="C888" s="13">
        <f t="shared" si="13"/>
        <v>43453</v>
      </c>
      <c r="D888" s="13" t="str">
        <f>IF(AND(fiche_bonification[[#This Row],[fiche_date_fin]]="",fiche_bonification[[#This Row],[bonification_date_fin]]=""),"",MIN(I888,L888))</f>
        <v/>
      </c>
      <c r="E888" s="13"/>
      <c r="F888" s="13"/>
      <c r="G888" s="12">
        <f>_xlfn.MAXIFS(fiche_version[index_version],fiche_version[code],fiche_bonification[[#This Row],[code_fiche]])</f>
        <v>28.1</v>
      </c>
      <c r="H888" s="13">
        <f>_xlfn.MINIFS(fiche_version[date_debut],fiche_version[code],fiche_bonification[[#This Row],[code_fiche]])</f>
        <v>43453</v>
      </c>
      <c r="I888" s="13" t="str" cm="1">
        <f t="array" ref="I888">INDEX(fiche_version[date_fin],MATCH(1,(fiche_version[index_version]=fiche_bonification[[#This Row],[fiche_version]]) * (fiche_version[code]=fiche_bonification[[#This Row],[code_fiche]]),0),1)</f>
        <v/>
      </c>
      <c r="J888" s="12">
        <f>_xlfn.MAXIFS(bonification_version[index_version],bonification_version[code],fiche_bonification[[#This Row],[code_bonification]])</f>
        <v>35.1</v>
      </c>
      <c r="K888" s="13">
        <f>_xlfn.MINIFS(bonification_version[date_debut],bonification_version[code],fiche_bonification[[#This Row],[code_bonification]])</f>
        <v>42005</v>
      </c>
      <c r="L888" s="12" t="str" cm="1">
        <f t="array" ref="L88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89" spans="1:12" x14ac:dyDescent="0.3">
      <c r="A889" s="12" t="s">
        <v>150</v>
      </c>
      <c r="B889" s="12" t="s">
        <v>16</v>
      </c>
      <c r="C889" s="13">
        <f t="shared" si="13"/>
        <v>43626</v>
      </c>
      <c r="D889" s="13" t="str">
        <f>IF(AND(fiche_bonification[[#This Row],[fiche_date_fin]]="",fiche_bonification[[#This Row],[bonification_date_fin]]=""),"",MIN(I889,L889))</f>
        <v/>
      </c>
      <c r="E889" s="13"/>
      <c r="F889" s="13"/>
      <c r="G889" s="12">
        <f>_xlfn.MAXIFS(fiche_version[index_version],fiche_version[code],fiche_bonification[[#This Row],[code_fiche]])</f>
        <v>38.200000000000003</v>
      </c>
      <c r="H889" s="13">
        <f>_xlfn.MINIFS(fiche_version[date_debut],fiche_version[code],fiche_bonification[[#This Row],[code_fiche]])</f>
        <v>43626</v>
      </c>
      <c r="I889" s="13" t="str" cm="1">
        <f t="array" ref="I889">INDEX(fiche_version[date_fin],MATCH(1,(fiche_version[index_version]=fiche_bonification[[#This Row],[fiche_version]]) * (fiche_version[code]=fiche_bonification[[#This Row],[code_fiche]]),0),1)</f>
        <v/>
      </c>
      <c r="J889" s="12">
        <f>_xlfn.MAXIFS(bonification_version[index_version],bonification_version[code],fiche_bonification[[#This Row],[code_bonification]])</f>
        <v>35.1</v>
      </c>
      <c r="K889" s="13">
        <f>_xlfn.MINIFS(bonification_version[date_debut],bonification_version[code],fiche_bonification[[#This Row],[code_bonification]])</f>
        <v>42005</v>
      </c>
      <c r="L889" s="12" t="str" cm="1">
        <f t="array" ref="L88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90" spans="1:12" x14ac:dyDescent="0.3">
      <c r="A890" s="12" t="s">
        <v>151</v>
      </c>
      <c r="B890" s="12" t="s">
        <v>16</v>
      </c>
      <c r="C890" s="13">
        <f t="shared" si="13"/>
        <v>43709</v>
      </c>
      <c r="D890" s="13">
        <f>IF(AND(fiche_bonification[[#This Row],[fiche_date_fin]]="",fiche_bonification[[#This Row],[bonification_date_fin]]=""),"",MIN(I890,L890))</f>
        <v>45657</v>
      </c>
      <c r="E890" s="13"/>
      <c r="F890" s="13"/>
      <c r="G890" s="12">
        <f>_xlfn.MAXIFS(fiche_version[index_version],fiche_version[code],fiche_bonification[[#This Row],[code_fiche]])</f>
        <v>52.3</v>
      </c>
      <c r="H890" s="13">
        <f>_xlfn.MINIFS(fiche_version[date_debut],fiche_version[code],fiche_bonification[[#This Row],[code_fiche]])</f>
        <v>43709</v>
      </c>
      <c r="I890" s="13" cm="1">
        <f t="array" ref="I890">INDEX(fiche_version[date_fin],MATCH(1,(fiche_version[index_version]=fiche_bonification[[#This Row],[fiche_version]]) * (fiche_version[code]=fiche_bonification[[#This Row],[code_fiche]]),0),1)</f>
        <v>45657</v>
      </c>
      <c r="J890" s="12">
        <f>_xlfn.MAXIFS(bonification_version[index_version],bonification_version[code],fiche_bonification[[#This Row],[code_bonification]])</f>
        <v>35.1</v>
      </c>
      <c r="K890" s="13">
        <f>_xlfn.MINIFS(bonification_version[date_debut],bonification_version[code],fiche_bonification[[#This Row],[code_bonification]])</f>
        <v>42005</v>
      </c>
      <c r="L890" s="12" t="str" cm="1">
        <f t="array" ref="L89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91" spans="1:12" x14ac:dyDescent="0.3">
      <c r="A891" s="12" t="s">
        <v>153</v>
      </c>
      <c r="B891" s="12" t="s">
        <v>16</v>
      </c>
      <c r="C891" s="13">
        <f t="shared" si="13"/>
        <v>43971</v>
      </c>
      <c r="D891" s="13" t="str">
        <f>IF(AND(fiche_bonification[[#This Row],[fiche_date_fin]]="",fiche_bonification[[#This Row],[bonification_date_fin]]=""),"",MIN(I891,L891))</f>
        <v/>
      </c>
      <c r="E891" s="13"/>
      <c r="F891" s="13"/>
      <c r="G891" s="12">
        <f>_xlfn.MAXIFS(fiche_version[index_version],fiche_version[code],fiche_bonification[[#This Row],[code_fiche]])</f>
        <v>34.1</v>
      </c>
      <c r="H891" s="13">
        <f>_xlfn.MINIFS(fiche_version[date_debut],fiche_version[code],fiche_bonification[[#This Row],[code_fiche]])</f>
        <v>43971</v>
      </c>
      <c r="I891" s="13" t="str" cm="1">
        <f t="array" ref="I891">INDEX(fiche_version[date_fin],MATCH(1,(fiche_version[index_version]=fiche_bonification[[#This Row],[fiche_version]]) * (fiche_version[code]=fiche_bonification[[#This Row],[code_fiche]]),0),1)</f>
        <v/>
      </c>
      <c r="J891" s="12">
        <f>_xlfn.MAXIFS(bonification_version[index_version],bonification_version[code],fiche_bonification[[#This Row],[code_bonification]])</f>
        <v>35.1</v>
      </c>
      <c r="K891" s="13">
        <f>_xlfn.MINIFS(bonification_version[date_debut],bonification_version[code],fiche_bonification[[#This Row],[code_bonification]])</f>
        <v>42005</v>
      </c>
      <c r="L891" s="12" t="str" cm="1">
        <f t="array" ref="L89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92" spans="1:12" x14ac:dyDescent="0.3">
      <c r="A892" s="12" t="s">
        <v>154</v>
      </c>
      <c r="B892" s="12" t="s">
        <v>16</v>
      </c>
      <c r="C892" s="13">
        <f t="shared" si="13"/>
        <v>44408</v>
      </c>
      <c r="D892" s="13" t="str">
        <f>IF(AND(fiche_bonification[[#This Row],[fiche_date_fin]]="",fiche_bonification[[#This Row],[bonification_date_fin]]=""),"",MIN(I892,L892))</f>
        <v/>
      </c>
      <c r="E892" s="13"/>
      <c r="F892" s="13"/>
      <c r="G892" s="12">
        <f>_xlfn.MAXIFS(fiche_version[index_version],fiche_version[code],fiche_bonification[[#This Row],[code_fiche]])</f>
        <v>38.1</v>
      </c>
      <c r="H892" s="13">
        <f>_xlfn.MINIFS(fiche_version[date_debut],fiche_version[code],fiche_bonification[[#This Row],[code_fiche]])</f>
        <v>44408</v>
      </c>
      <c r="I892" s="13" t="str" cm="1">
        <f t="array" ref="I892">INDEX(fiche_version[date_fin],MATCH(1,(fiche_version[index_version]=fiche_bonification[[#This Row],[fiche_version]]) * (fiche_version[code]=fiche_bonification[[#This Row],[code_fiche]]),0),1)</f>
        <v/>
      </c>
      <c r="J892" s="12">
        <f>_xlfn.MAXIFS(bonification_version[index_version],bonification_version[code],fiche_bonification[[#This Row],[code_bonification]])</f>
        <v>35.1</v>
      </c>
      <c r="K892" s="13">
        <f>_xlfn.MINIFS(bonification_version[date_debut],bonification_version[code],fiche_bonification[[#This Row],[code_bonification]])</f>
        <v>42005</v>
      </c>
      <c r="L892" s="12" t="str" cm="1">
        <f t="array" ref="L89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93" spans="1:12" x14ac:dyDescent="0.3">
      <c r="A893" s="12" t="s">
        <v>155</v>
      </c>
      <c r="B893" s="12" t="s">
        <v>16</v>
      </c>
      <c r="C893" s="13">
        <f t="shared" si="13"/>
        <v>44408</v>
      </c>
      <c r="D893" s="13" t="str">
        <f>IF(AND(fiche_bonification[[#This Row],[fiche_date_fin]]="",fiche_bonification[[#This Row],[bonification_date_fin]]=""),"",MIN(I893,L893))</f>
        <v/>
      </c>
      <c r="E893" s="13"/>
      <c r="F893" s="13"/>
      <c r="G893" s="12">
        <f>_xlfn.MAXIFS(fiche_version[index_version],fiche_version[code],fiche_bonification[[#This Row],[code_fiche]])</f>
        <v>38.1</v>
      </c>
      <c r="H893" s="13">
        <f>_xlfn.MINIFS(fiche_version[date_debut],fiche_version[code],fiche_bonification[[#This Row],[code_fiche]])</f>
        <v>44408</v>
      </c>
      <c r="I893" s="13" t="str" cm="1">
        <f t="array" ref="I893">INDEX(fiche_version[date_fin],MATCH(1,(fiche_version[index_version]=fiche_bonification[[#This Row],[fiche_version]]) * (fiche_version[code]=fiche_bonification[[#This Row],[code_fiche]]),0),1)</f>
        <v/>
      </c>
      <c r="J893" s="12">
        <f>_xlfn.MAXIFS(bonification_version[index_version],bonification_version[code],fiche_bonification[[#This Row],[code_bonification]])</f>
        <v>35.1</v>
      </c>
      <c r="K893" s="13">
        <f>_xlfn.MINIFS(bonification_version[date_debut],bonification_version[code],fiche_bonification[[#This Row],[code_bonification]])</f>
        <v>42005</v>
      </c>
      <c r="L893" s="12" t="str" cm="1">
        <f t="array" ref="L89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94" spans="1:12" x14ac:dyDescent="0.3">
      <c r="A894" s="12" t="s">
        <v>156</v>
      </c>
      <c r="B894" s="12" t="s">
        <v>16</v>
      </c>
      <c r="C894" s="13">
        <f t="shared" si="13"/>
        <v>44559</v>
      </c>
      <c r="D894" s="13" t="str">
        <f>IF(AND(fiche_bonification[[#This Row],[fiche_date_fin]]="",fiche_bonification[[#This Row],[bonification_date_fin]]=""),"",MIN(I894,L894))</f>
        <v/>
      </c>
      <c r="E894" s="13"/>
      <c r="F894" s="13"/>
      <c r="G894" s="12">
        <f>_xlfn.MAXIFS(fiche_version[index_version],fiche_version[code],fiche_bonification[[#This Row],[code_fiche]])</f>
        <v>40.1</v>
      </c>
      <c r="H894" s="13">
        <f>_xlfn.MINIFS(fiche_version[date_debut],fiche_version[code],fiche_bonification[[#This Row],[code_fiche]])</f>
        <v>44559</v>
      </c>
      <c r="I894" s="13" t="str" cm="1">
        <f t="array" ref="I894">INDEX(fiche_version[date_fin],MATCH(1,(fiche_version[index_version]=fiche_bonification[[#This Row],[fiche_version]]) * (fiche_version[code]=fiche_bonification[[#This Row],[code_fiche]]),0),1)</f>
        <v/>
      </c>
      <c r="J894" s="12">
        <f>_xlfn.MAXIFS(bonification_version[index_version],bonification_version[code],fiche_bonification[[#This Row],[code_bonification]])</f>
        <v>35.1</v>
      </c>
      <c r="K894" s="13">
        <f>_xlfn.MINIFS(bonification_version[date_debut],bonification_version[code],fiche_bonification[[#This Row],[code_bonification]])</f>
        <v>42005</v>
      </c>
      <c r="L894" s="12" t="str" cm="1">
        <f t="array" ref="L89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95" spans="1:12" x14ac:dyDescent="0.3">
      <c r="A895" s="12" t="s">
        <v>416</v>
      </c>
      <c r="B895" s="12" t="s">
        <v>16</v>
      </c>
      <c r="C895" s="13">
        <f t="shared" si="13"/>
        <v>44778</v>
      </c>
      <c r="D895" s="13" t="str">
        <f>IF(AND(fiche_bonification[[#This Row],[fiche_date_fin]]="",fiche_bonification[[#This Row],[bonification_date_fin]]=""),"",MIN(I895,L895))</f>
        <v/>
      </c>
      <c r="E895" s="13"/>
      <c r="F895" s="13"/>
      <c r="G895" s="12">
        <f>_xlfn.MAXIFS(fiche_version[index_version],fiche_version[code],fiche_bonification[[#This Row],[code_fiche]])</f>
        <v>46.1</v>
      </c>
      <c r="H895" s="13">
        <f>_xlfn.MINIFS(fiche_version[date_debut],fiche_version[code],fiche_bonification[[#This Row],[code_fiche]])</f>
        <v>44778</v>
      </c>
      <c r="I895" s="13" t="str" cm="1">
        <f t="array" ref="I895">INDEX(fiche_version[date_fin],MATCH(1,(fiche_version[index_version]=fiche_bonification[[#This Row],[fiche_version]]) * (fiche_version[code]=fiche_bonification[[#This Row],[code_fiche]]),0),1)</f>
        <v/>
      </c>
      <c r="J895" s="12">
        <f>_xlfn.MAXIFS(bonification_version[index_version],bonification_version[code],fiche_bonification[[#This Row],[code_bonification]])</f>
        <v>35.1</v>
      </c>
      <c r="K895" s="13">
        <f>_xlfn.MINIFS(bonification_version[date_debut],bonification_version[code],fiche_bonification[[#This Row],[code_bonification]])</f>
        <v>42005</v>
      </c>
      <c r="L895" s="12" t="str" cm="1">
        <f t="array" ref="L89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96" spans="1:12" x14ac:dyDescent="0.3">
      <c r="A896" s="12" t="s">
        <v>678</v>
      </c>
      <c r="B896" s="12" t="s">
        <v>16</v>
      </c>
      <c r="C896" s="13">
        <f t="shared" si="13"/>
        <v>45199</v>
      </c>
      <c r="D896" s="13">
        <f>IF(AND(fiche_bonification[[#This Row],[fiche_date_fin]]="",fiche_bonification[[#This Row],[bonification_date_fin]]=""),"",MIN(I896,L896))</f>
        <v>46934</v>
      </c>
      <c r="E896" s="13"/>
      <c r="F896" s="13"/>
      <c r="G896" s="12">
        <f>_xlfn.MAXIFS(fiche_version[index_version],fiche_version[code],fiche_bonification[[#This Row],[code_fiche]])</f>
        <v>54.1</v>
      </c>
      <c r="H896" s="13">
        <f>_xlfn.MINIFS(fiche_version[date_debut],fiche_version[code],fiche_bonification[[#This Row],[code_fiche]])</f>
        <v>45199</v>
      </c>
      <c r="I896" s="13" cm="1">
        <f t="array" ref="I896">INDEX(fiche_version[date_fin],MATCH(1,(fiche_version[index_version]=fiche_bonification[[#This Row],[fiche_version]]) * (fiche_version[code]=fiche_bonification[[#This Row],[code_fiche]]),0),1)</f>
        <v>46934</v>
      </c>
      <c r="J896" s="12">
        <f>_xlfn.MAXIFS(bonification_version[index_version],bonification_version[code],fiche_bonification[[#This Row],[code_bonification]])</f>
        <v>35.1</v>
      </c>
      <c r="K896" s="13">
        <f>_xlfn.MINIFS(bonification_version[date_debut],bonification_version[code],fiche_bonification[[#This Row],[code_bonification]])</f>
        <v>42005</v>
      </c>
      <c r="L896" s="12" t="str" cm="1">
        <f t="array" ref="L89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97" spans="1:12" x14ac:dyDescent="0.3">
      <c r="A897" s="12" t="s">
        <v>692</v>
      </c>
      <c r="B897" s="12" t="s">
        <v>16</v>
      </c>
      <c r="C897" s="13">
        <f t="shared" si="13"/>
        <v>45292</v>
      </c>
      <c r="D897" s="13">
        <f>IF(AND(fiche_bonification[[#This Row],[fiche_date_fin]]="",fiche_bonification[[#This Row],[bonification_date_fin]]=""),"",MIN(I897,L897))</f>
        <v>46934</v>
      </c>
      <c r="E897" s="13"/>
      <c r="F897" s="13"/>
      <c r="G897" s="12">
        <f>_xlfn.MAXIFS(fiche_version[index_version],fiche_version[code],fiche_bonification[[#This Row],[code_fiche]])</f>
        <v>55.1</v>
      </c>
      <c r="H897" s="13">
        <f>_xlfn.MINIFS(fiche_version[date_debut],fiche_version[code],fiche_bonification[[#This Row],[code_fiche]])</f>
        <v>45292</v>
      </c>
      <c r="I897" s="13" cm="1">
        <f t="array" ref="I897">INDEX(fiche_version[date_fin],MATCH(1,(fiche_version[index_version]=fiche_bonification[[#This Row],[fiche_version]]) * (fiche_version[code]=fiche_bonification[[#This Row],[code_fiche]]),0),1)</f>
        <v>46934</v>
      </c>
      <c r="J897" s="12">
        <f>_xlfn.MAXIFS(bonification_version[index_version],bonification_version[code],fiche_bonification[[#This Row],[code_bonification]])</f>
        <v>35.1</v>
      </c>
      <c r="K897" s="13">
        <f>_xlfn.MINIFS(bonification_version[date_debut],bonification_version[code],fiche_bonification[[#This Row],[code_bonification]])</f>
        <v>42005</v>
      </c>
      <c r="L897" s="12" t="str" cm="1">
        <f t="array" ref="L89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98" spans="1:12" x14ac:dyDescent="0.3">
      <c r="A898" s="12" t="s">
        <v>693</v>
      </c>
      <c r="B898" s="12" t="s">
        <v>16</v>
      </c>
      <c r="C898" s="13">
        <f t="shared" si="13"/>
        <v>45292</v>
      </c>
      <c r="D898" s="13">
        <f>IF(AND(fiche_bonification[[#This Row],[fiche_date_fin]]="",fiche_bonification[[#This Row],[bonification_date_fin]]=""),"",MIN(I898,L898))</f>
        <v>46934</v>
      </c>
      <c r="E898" s="13"/>
      <c r="F898" s="13"/>
      <c r="G898" s="12">
        <f>_xlfn.MAXIFS(fiche_version[index_version],fiche_version[code],fiche_bonification[[#This Row],[code_fiche]])</f>
        <v>55.1</v>
      </c>
      <c r="H898" s="13">
        <f>_xlfn.MINIFS(fiche_version[date_debut],fiche_version[code],fiche_bonification[[#This Row],[code_fiche]])</f>
        <v>45292</v>
      </c>
      <c r="I898" s="13" cm="1">
        <f t="array" ref="I898">INDEX(fiche_version[date_fin],MATCH(1,(fiche_version[index_version]=fiche_bonification[[#This Row],[fiche_version]]) * (fiche_version[code]=fiche_bonification[[#This Row],[code_fiche]]),0),1)</f>
        <v>46934</v>
      </c>
      <c r="J898" s="12">
        <f>_xlfn.MAXIFS(bonification_version[index_version],bonification_version[code],fiche_bonification[[#This Row],[code_bonification]])</f>
        <v>35.1</v>
      </c>
      <c r="K898" s="13">
        <f>_xlfn.MINIFS(bonification_version[date_debut],bonification_version[code],fiche_bonification[[#This Row],[code_bonification]])</f>
        <v>42005</v>
      </c>
      <c r="L898" s="12" t="str" cm="1">
        <f t="array" ref="L89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899" spans="1:12" x14ac:dyDescent="0.3">
      <c r="A899" s="12" t="s">
        <v>715</v>
      </c>
      <c r="B899" s="12" t="s">
        <v>16</v>
      </c>
      <c r="C899" s="13">
        <f t="shared" ref="C899:C962" si="14">MAX(H899,K899)</f>
        <v>45260</v>
      </c>
      <c r="D899" s="13">
        <f>IF(AND(fiche_bonification[[#This Row],[fiche_date_fin]]="",fiche_bonification[[#This Row],[bonification_date_fin]]=""),"",MIN(I899,L899))</f>
        <v>46387</v>
      </c>
      <c r="E899" s="13"/>
      <c r="F899" s="13"/>
      <c r="G899" s="12">
        <f>_xlfn.MAXIFS(fiche_version[index_version],fiche_version[code],fiche_bonification[[#This Row],[code_fiche]])</f>
        <v>56.1</v>
      </c>
      <c r="H899" s="13">
        <f>_xlfn.MINIFS(fiche_version[date_debut],fiche_version[code],fiche_bonification[[#This Row],[code_fiche]])</f>
        <v>45260</v>
      </c>
      <c r="I899" s="13" cm="1">
        <f t="array" ref="I899">INDEX(fiche_version[date_fin],MATCH(1,(fiche_version[index_version]=fiche_bonification[[#This Row],[fiche_version]]) * (fiche_version[code]=fiche_bonification[[#This Row],[code_fiche]]),0),1)</f>
        <v>46387</v>
      </c>
      <c r="J899" s="12">
        <f>_xlfn.MAXIFS(bonification_version[index_version],bonification_version[code],fiche_bonification[[#This Row],[code_bonification]])</f>
        <v>35.1</v>
      </c>
      <c r="K899" s="13">
        <f>_xlfn.MINIFS(bonification_version[date_debut],bonification_version[code],fiche_bonification[[#This Row],[code_bonification]])</f>
        <v>42005</v>
      </c>
      <c r="L899" s="12" t="str" cm="1">
        <f t="array" ref="L89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00" spans="1:12" x14ac:dyDescent="0.3">
      <c r="A900" s="12" t="s">
        <v>717</v>
      </c>
      <c r="B900" s="12" t="s">
        <v>16</v>
      </c>
      <c r="C900" s="13">
        <f t="shared" si="14"/>
        <v>45292</v>
      </c>
      <c r="D900" s="13">
        <f>IF(AND(fiche_bonification[[#This Row],[fiche_date_fin]]="",fiche_bonification[[#This Row],[bonification_date_fin]]=""),"",MIN(I900,L900))</f>
        <v>47118</v>
      </c>
      <c r="E900" s="13"/>
      <c r="F900" s="13"/>
      <c r="G900" s="12">
        <f>_xlfn.MAXIFS(fiche_version[index_version],fiche_version[code],fiche_bonification[[#This Row],[code_fiche]])</f>
        <v>57.1</v>
      </c>
      <c r="H900" s="13">
        <f>_xlfn.MINIFS(fiche_version[date_debut],fiche_version[code],fiche_bonification[[#This Row],[code_fiche]])</f>
        <v>45292</v>
      </c>
      <c r="I900" s="13" cm="1">
        <f t="array" ref="I900">INDEX(fiche_version[date_fin],MATCH(1,(fiche_version[index_version]=fiche_bonification[[#This Row],[fiche_version]]) * (fiche_version[code]=fiche_bonification[[#This Row],[code_fiche]]),0),1)</f>
        <v>47118</v>
      </c>
      <c r="J900" s="12">
        <f>_xlfn.MAXIFS(bonification_version[index_version],bonification_version[code],fiche_bonification[[#This Row],[code_bonification]])</f>
        <v>35.1</v>
      </c>
      <c r="K900" s="13">
        <f>_xlfn.MINIFS(bonification_version[date_debut],bonification_version[code],fiche_bonification[[#This Row],[code_bonification]])</f>
        <v>42005</v>
      </c>
      <c r="L900" s="12" t="str" cm="1">
        <f t="array" ref="L90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01" spans="1:12" x14ac:dyDescent="0.3">
      <c r="A901" s="12" t="s">
        <v>718</v>
      </c>
      <c r="B901" s="12" t="s">
        <v>16</v>
      </c>
      <c r="C901" s="13">
        <f t="shared" si="14"/>
        <v>45292</v>
      </c>
      <c r="D901" s="13">
        <f>IF(AND(fiche_bonification[[#This Row],[fiche_date_fin]]="",fiche_bonification[[#This Row],[bonification_date_fin]]=""),"",MIN(I901,L901))</f>
        <v>47118</v>
      </c>
      <c r="E901" s="13"/>
      <c r="F901" s="13"/>
      <c r="G901" s="12">
        <f>_xlfn.MAXIFS(fiche_version[index_version],fiche_version[code],fiche_bonification[[#This Row],[code_fiche]])</f>
        <v>57.1</v>
      </c>
      <c r="H901" s="13">
        <f>_xlfn.MINIFS(fiche_version[date_debut],fiche_version[code],fiche_bonification[[#This Row],[code_fiche]])</f>
        <v>45292</v>
      </c>
      <c r="I901" s="13" cm="1">
        <f t="array" ref="I901">INDEX(fiche_version[date_fin],MATCH(1,(fiche_version[index_version]=fiche_bonification[[#This Row],[fiche_version]]) * (fiche_version[code]=fiche_bonification[[#This Row],[code_fiche]]),0),1)</f>
        <v>47118</v>
      </c>
      <c r="J901" s="12">
        <f>_xlfn.MAXIFS(bonification_version[index_version],bonification_version[code],fiche_bonification[[#This Row],[code_bonification]])</f>
        <v>35.1</v>
      </c>
      <c r="K901" s="13">
        <f>_xlfn.MINIFS(bonification_version[date_debut],bonification_version[code],fiche_bonification[[#This Row],[code_bonification]])</f>
        <v>42005</v>
      </c>
      <c r="L901" s="12" t="str" cm="1">
        <f t="array" ref="L90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02" spans="1:12" x14ac:dyDescent="0.3">
      <c r="A902" s="12" t="s">
        <v>724</v>
      </c>
      <c r="B902" s="12" t="s">
        <v>16</v>
      </c>
      <c r="C902" s="13">
        <f t="shared" si="14"/>
        <v>45289</v>
      </c>
      <c r="D902" s="13">
        <f>IF(AND(fiche_bonification[[#This Row],[fiche_date_fin]]="",fiche_bonification[[#This Row],[bonification_date_fin]]=""),"",MIN(I902,L902))</f>
        <v>47118</v>
      </c>
      <c r="E902" s="13"/>
      <c r="F902" s="13"/>
      <c r="G902" s="12">
        <f>_xlfn.MAXIFS(fiche_version[index_version],fiche_version[code],fiche_bonification[[#This Row],[code_fiche]])</f>
        <v>58.1</v>
      </c>
      <c r="H902" s="13">
        <f>_xlfn.MINIFS(fiche_version[date_debut],fiche_version[code],fiche_bonification[[#This Row],[code_fiche]])</f>
        <v>45289</v>
      </c>
      <c r="I902" s="13" cm="1">
        <f t="array" ref="I902">INDEX(fiche_version[date_fin],MATCH(1,(fiche_version[index_version]=fiche_bonification[[#This Row],[fiche_version]]) * (fiche_version[code]=fiche_bonification[[#This Row],[code_fiche]]),0),1)</f>
        <v>47118</v>
      </c>
      <c r="J902" s="12">
        <f>_xlfn.MAXIFS(bonification_version[index_version],bonification_version[code],fiche_bonification[[#This Row],[code_bonification]])</f>
        <v>35.1</v>
      </c>
      <c r="K902" s="13">
        <f>_xlfn.MINIFS(bonification_version[date_debut],bonification_version[code],fiche_bonification[[#This Row],[code_bonification]])</f>
        <v>42005</v>
      </c>
      <c r="L902" s="12" t="str" cm="1">
        <f t="array" ref="L90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03" spans="1:12" x14ac:dyDescent="0.3">
      <c r="A903" s="12" t="s">
        <v>157</v>
      </c>
      <c r="B903" s="12" t="s">
        <v>16</v>
      </c>
      <c r="C903" s="13">
        <f t="shared" si="14"/>
        <v>42005</v>
      </c>
      <c r="D903" s="13" t="str">
        <f>IF(AND(fiche_bonification[[#This Row],[fiche_date_fin]]="",fiche_bonification[[#This Row],[bonification_date_fin]]=""),"",MIN(I903,L903))</f>
        <v/>
      </c>
      <c r="E903" s="13"/>
      <c r="F903" s="13"/>
      <c r="G903" s="12">
        <f>_xlfn.MAXIFS(fiche_version[index_version],fiche_version[code],fiche_bonification[[#This Row],[code_fiche]])</f>
        <v>33.299999999999997</v>
      </c>
      <c r="H903" s="13">
        <f>_xlfn.MINIFS(fiche_version[date_debut],fiche_version[code],fiche_bonification[[#This Row],[code_fiche]])</f>
        <v>42005</v>
      </c>
      <c r="I903" s="13" t="str" cm="1">
        <f t="array" ref="I903">INDEX(fiche_version[date_fin],MATCH(1,(fiche_version[index_version]=fiche_bonification[[#This Row],[fiche_version]]) * (fiche_version[code]=fiche_bonification[[#This Row],[code_fiche]]),0),1)</f>
        <v/>
      </c>
      <c r="J903" s="12">
        <f>_xlfn.MAXIFS(bonification_version[index_version],bonification_version[code],fiche_bonification[[#This Row],[code_bonification]])</f>
        <v>35.1</v>
      </c>
      <c r="K903" s="13">
        <f>_xlfn.MINIFS(bonification_version[date_debut],bonification_version[code],fiche_bonification[[#This Row],[code_bonification]])</f>
        <v>42005</v>
      </c>
      <c r="L903" s="12" t="str" cm="1">
        <f t="array" ref="L90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04" spans="1:12" x14ac:dyDescent="0.3">
      <c r="A904" s="12" t="s">
        <v>158</v>
      </c>
      <c r="B904" s="12" t="s">
        <v>16</v>
      </c>
      <c r="C904" s="13">
        <f t="shared" si="14"/>
        <v>42005</v>
      </c>
      <c r="D904" s="13" t="str">
        <f>IF(AND(fiche_bonification[[#This Row],[fiche_date_fin]]="",fiche_bonification[[#This Row],[bonification_date_fin]]=""),"",MIN(I904,L904))</f>
        <v/>
      </c>
      <c r="E904" s="13"/>
      <c r="F904" s="13"/>
      <c r="G904" s="12">
        <f>_xlfn.MAXIFS(fiche_version[index_version],fiche_version[code],fiche_bonification[[#This Row],[code_fiche]])</f>
        <v>27.2</v>
      </c>
      <c r="H904" s="13">
        <f>_xlfn.MINIFS(fiche_version[date_debut],fiche_version[code],fiche_bonification[[#This Row],[code_fiche]])</f>
        <v>42005</v>
      </c>
      <c r="I904" s="13" t="str" cm="1">
        <f t="array" ref="I904">INDEX(fiche_version[date_fin],MATCH(1,(fiche_version[index_version]=fiche_bonification[[#This Row],[fiche_version]]) * (fiche_version[code]=fiche_bonification[[#This Row],[code_fiche]]),0),1)</f>
        <v/>
      </c>
      <c r="J904" s="12">
        <f>_xlfn.MAXIFS(bonification_version[index_version],bonification_version[code],fiche_bonification[[#This Row],[code_bonification]])</f>
        <v>35.1</v>
      </c>
      <c r="K904" s="13">
        <f>_xlfn.MINIFS(bonification_version[date_debut],bonification_version[code],fiche_bonification[[#This Row],[code_bonification]])</f>
        <v>42005</v>
      </c>
      <c r="L904" s="12" t="str" cm="1">
        <f t="array" ref="L90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05" spans="1:12" x14ac:dyDescent="0.3">
      <c r="A905" s="12" t="s">
        <v>159</v>
      </c>
      <c r="B905" s="12" t="s">
        <v>16</v>
      </c>
      <c r="C905" s="13">
        <f t="shared" si="14"/>
        <v>42005</v>
      </c>
      <c r="D905" s="13" t="str">
        <f>IF(AND(fiche_bonification[[#This Row],[fiche_date_fin]]="",fiche_bonification[[#This Row],[bonification_date_fin]]=""),"",MIN(I905,L905))</f>
        <v/>
      </c>
      <c r="E905" s="13"/>
      <c r="F905" s="13"/>
      <c r="G905" s="12">
        <f>_xlfn.MAXIFS(fiche_version[index_version],fiche_version[code],fiche_bonification[[#This Row],[code_fiche]])</f>
        <v>33.299999999999997</v>
      </c>
      <c r="H905" s="13">
        <f>_xlfn.MINIFS(fiche_version[date_debut],fiche_version[code],fiche_bonification[[#This Row],[code_fiche]])</f>
        <v>42005</v>
      </c>
      <c r="I905" s="13" t="str" cm="1">
        <f t="array" ref="I905">INDEX(fiche_version[date_fin],MATCH(1,(fiche_version[index_version]=fiche_bonification[[#This Row],[fiche_version]]) * (fiche_version[code]=fiche_bonification[[#This Row],[code_fiche]]),0),1)</f>
        <v/>
      </c>
      <c r="J905" s="12">
        <f>_xlfn.MAXIFS(bonification_version[index_version],bonification_version[code],fiche_bonification[[#This Row],[code_bonification]])</f>
        <v>35.1</v>
      </c>
      <c r="K905" s="13">
        <f>_xlfn.MINIFS(bonification_version[date_debut],bonification_version[code],fiche_bonification[[#This Row],[code_bonification]])</f>
        <v>42005</v>
      </c>
      <c r="L905" s="12" t="str" cm="1">
        <f t="array" ref="L90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06" spans="1:12" x14ac:dyDescent="0.3">
      <c r="A906" s="12" t="s">
        <v>160</v>
      </c>
      <c r="B906" s="12" t="s">
        <v>16</v>
      </c>
      <c r="C906" s="13">
        <f t="shared" si="14"/>
        <v>42005</v>
      </c>
      <c r="D906" s="13">
        <f>IF(AND(fiche_bonification[[#This Row],[fiche_date_fin]]="",fiche_bonification[[#This Row],[bonification_date_fin]]=""),"",MIN(I906,L906))</f>
        <v>46934</v>
      </c>
      <c r="E906" s="13"/>
      <c r="F906" s="13"/>
      <c r="G906" s="12">
        <f>_xlfn.MAXIFS(fiche_version[index_version],fiche_version[code],fiche_bonification[[#This Row],[code_fiche]])</f>
        <v>54.3</v>
      </c>
      <c r="H906" s="13">
        <f>_xlfn.MINIFS(fiche_version[date_debut],fiche_version[code],fiche_bonification[[#This Row],[code_fiche]])</f>
        <v>42005</v>
      </c>
      <c r="I906" s="13" cm="1">
        <f t="array" ref="I906">INDEX(fiche_version[date_fin],MATCH(1,(fiche_version[index_version]=fiche_bonification[[#This Row],[fiche_version]]) * (fiche_version[code]=fiche_bonification[[#This Row],[code_fiche]]),0),1)</f>
        <v>46934</v>
      </c>
      <c r="J906" s="12">
        <f>_xlfn.MAXIFS(bonification_version[index_version],bonification_version[code],fiche_bonification[[#This Row],[code_bonification]])</f>
        <v>35.1</v>
      </c>
      <c r="K906" s="13">
        <f>_xlfn.MINIFS(bonification_version[date_debut],bonification_version[code],fiche_bonification[[#This Row],[code_bonification]])</f>
        <v>42005</v>
      </c>
      <c r="L906" s="12" t="str" cm="1">
        <f t="array" ref="L90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07" spans="1:12" x14ac:dyDescent="0.3">
      <c r="A907" s="12" t="s">
        <v>162</v>
      </c>
      <c r="B907" s="12" t="s">
        <v>16</v>
      </c>
      <c r="C907" s="13">
        <f t="shared" si="14"/>
        <v>42373</v>
      </c>
      <c r="D907" s="13" t="str">
        <f>IF(AND(fiche_bonification[[#This Row],[fiche_date_fin]]="",fiche_bonification[[#This Row],[bonification_date_fin]]=""),"",MIN(I907,L907))</f>
        <v/>
      </c>
      <c r="E907" s="13"/>
      <c r="F907" s="13"/>
      <c r="G907" s="12">
        <f>_xlfn.MAXIFS(fiche_version[index_version],fiche_version[code],fiche_bonification[[#This Row],[code_fiche]])</f>
        <v>33.200000000000003</v>
      </c>
      <c r="H907" s="13">
        <f>_xlfn.MINIFS(fiche_version[date_debut],fiche_version[code],fiche_bonification[[#This Row],[code_fiche]])</f>
        <v>42373</v>
      </c>
      <c r="I907" s="13" t="str" cm="1">
        <f t="array" ref="I907">INDEX(fiche_version[date_fin],MATCH(1,(fiche_version[index_version]=fiche_bonification[[#This Row],[fiche_version]]) * (fiche_version[code]=fiche_bonification[[#This Row],[code_fiche]]),0),1)</f>
        <v/>
      </c>
      <c r="J907" s="12">
        <f>_xlfn.MAXIFS(bonification_version[index_version],bonification_version[code],fiche_bonification[[#This Row],[code_bonification]])</f>
        <v>35.1</v>
      </c>
      <c r="K907" s="13">
        <f>_xlfn.MINIFS(bonification_version[date_debut],bonification_version[code],fiche_bonification[[#This Row],[code_bonification]])</f>
        <v>42005</v>
      </c>
      <c r="L907" s="12" t="str" cm="1">
        <f t="array" ref="L90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08" spans="1:12" x14ac:dyDescent="0.3">
      <c r="A908" s="12" t="s">
        <v>163</v>
      </c>
      <c r="B908" s="12" t="s">
        <v>16</v>
      </c>
      <c r="C908" s="13">
        <f t="shared" si="14"/>
        <v>42005</v>
      </c>
      <c r="D908" s="13" t="str">
        <f>IF(AND(fiche_bonification[[#This Row],[fiche_date_fin]]="",fiche_bonification[[#This Row],[bonification_date_fin]]=""),"",MIN(I908,L908))</f>
        <v/>
      </c>
      <c r="E908" s="13"/>
      <c r="F908" s="13"/>
      <c r="G908" s="12">
        <f>_xlfn.MAXIFS(fiche_version[index_version],fiche_version[code],fiche_bonification[[#This Row],[code_fiche]])</f>
        <v>27.2</v>
      </c>
      <c r="H908" s="13">
        <f>_xlfn.MINIFS(fiche_version[date_debut],fiche_version[code],fiche_bonification[[#This Row],[code_fiche]])</f>
        <v>42005</v>
      </c>
      <c r="I908" s="13" t="str" cm="1">
        <f t="array" ref="I908">INDEX(fiche_version[date_fin],MATCH(1,(fiche_version[index_version]=fiche_bonification[[#This Row],[fiche_version]]) * (fiche_version[code]=fiche_bonification[[#This Row],[code_fiche]]),0),1)</f>
        <v/>
      </c>
      <c r="J908" s="12">
        <f>_xlfn.MAXIFS(bonification_version[index_version],bonification_version[code],fiche_bonification[[#This Row],[code_bonification]])</f>
        <v>35.1</v>
      </c>
      <c r="K908" s="13">
        <f>_xlfn.MINIFS(bonification_version[date_debut],bonification_version[code],fiche_bonification[[#This Row],[code_bonification]])</f>
        <v>42005</v>
      </c>
      <c r="L908" s="12" t="str" cm="1">
        <f t="array" ref="L90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09" spans="1:12" x14ac:dyDescent="0.3">
      <c r="A909" s="12" t="s">
        <v>164</v>
      </c>
      <c r="B909" s="12" t="s">
        <v>16</v>
      </c>
      <c r="C909" s="13">
        <f t="shared" si="14"/>
        <v>42373</v>
      </c>
      <c r="D909" s="13" t="str">
        <f>IF(AND(fiche_bonification[[#This Row],[fiche_date_fin]]="",fiche_bonification[[#This Row],[bonification_date_fin]]=""),"",MIN(I909,L909))</f>
        <v/>
      </c>
      <c r="E909" s="13"/>
      <c r="F909" s="13"/>
      <c r="G909" s="12">
        <f>_xlfn.MAXIFS(fiche_version[index_version],fiche_version[code],fiche_bonification[[#This Row],[code_fiche]])</f>
        <v>19.100000000000001</v>
      </c>
      <c r="H909" s="13">
        <f>_xlfn.MINIFS(fiche_version[date_debut],fiche_version[code],fiche_bonification[[#This Row],[code_fiche]])</f>
        <v>42373</v>
      </c>
      <c r="I909" s="13" t="str" cm="1">
        <f t="array" ref="I909">INDEX(fiche_version[date_fin],MATCH(1,(fiche_version[index_version]=fiche_bonification[[#This Row],[fiche_version]]) * (fiche_version[code]=fiche_bonification[[#This Row],[code_fiche]]),0),1)</f>
        <v/>
      </c>
      <c r="J909" s="12">
        <f>_xlfn.MAXIFS(bonification_version[index_version],bonification_version[code],fiche_bonification[[#This Row],[code_bonification]])</f>
        <v>35.1</v>
      </c>
      <c r="K909" s="13">
        <f>_xlfn.MINIFS(bonification_version[date_debut],bonification_version[code],fiche_bonification[[#This Row],[code_bonification]])</f>
        <v>42005</v>
      </c>
      <c r="L909" s="12" t="str" cm="1">
        <f t="array" ref="L90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10" spans="1:12" x14ac:dyDescent="0.3">
      <c r="A910" s="12" t="s">
        <v>165</v>
      </c>
      <c r="B910" s="12" t="s">
        <v>16</v>
      </c>
      <c r="C910" s="13">
        <f t="shared" si="14"/>
        <v>42727</v>
      </c>
      <c r="D910" s="13" t="str">
        <f>IF(AND(fiche_bonification[[#This Row],[fiche_date_fin]]="",fiche_bonification[[#This Row],[bonification_date_fin]]=""),"",MIN(I910,L910))</f>
        <v/>
      </c>
      <c r="E910" s="13"/>
      <c r="F910" s="13"/>
      <c r="G910" s="12">
        <f>_xlfn.MAXIFS(fiche_version[index_version],fiche_version[code],fiche_bonification[[#This Row],[code_fiche]])</f>
        <v>24.1</v>
      </c>
      <c r="H910" s="13">
        <f>_xlfn.MINIFS(fiche_version[date_debut],fiche_version[code],fiche_bonification[[#This Row],[code_fiche]])</f>
        <v>42727</v>
      </c>
      <c r="I910" s="13" t="str" cm="1">
        <f t="array" ref="I910">INDEX(fiche_version[date_fin],MATCH(1,(fiche_version[index_version]=fiche_bonification[[#This Row],[fiche_version]]) * (fiche_version[code]=fiche_bonification[[#This Row],[code_fiche]]),0),1)</f>
        <v/>
      </c>
      <c r="J910" s="12">
        <f>_xlfn.MAXIFS(bonification_version[index_version],bonification_version[code],fiche_bonification[[#This Row],[code_bonification]])</f>
        <v>35.1</v>
      </c>
      <c r="K910" s="13">
        <f>_xlfn.MINIFS(bonification_version[date_debut],bonification_version[code],fiche_bonification[[#This Row],[code_bonification]])</f>
        <v>42005</v>
      </c>
      <c r="L910" s="12" t="str" cm="1">
        <f t="array" ref="L91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11" spans="1:12" x14ac:dyDescent="0.3">
      <c r="A911" s="12" t="s">
        <v>166</v>
      </c>
      <c r="B911" s="12" t="s">
        <v>16</v>
      </c>
      <c r="C911" s="13">
        <f t="shared" si="14"/>
        <v>42005</v>
      </c>
      <c r="D911" s="13" t="str">
        <f>IF(AND(fiche_bonification[[#This Row],[fiche_date_fin]]="",fiche_bonification[[#This Row],[bonification_date_fin]]=""),"",MIN(I911,L911))</f>
        <v/>
      </c>
      <c r="E911" s="13"/>
      <c r="F911" s="13"/>
      <c r="G911" s="12">
        <f>_xlfn.MAXIFS(fiche_version[index_version],fiche_version[code],fiche_bonification[[#This Row],[code_fiche]])</f>
        <v>25.1</v>
      </c>
      <c r="H911" s="13">
        <f>_xlfn.MINIFS(fiche_version[date_debut],fiche_version[code],fiche_bonification[[#This Row],[code_fiche]])</f>
        <v>42005</v>
      </c>
      <c r="I911" s="13" t="str" cm="1">
        <f t="array" ref="I911">INDEX(fiche_version[date_fin],MATCH(1,(fiche_version[index_version]=fiche_bonification[[#This Row],[fiche_version]]) * (fiche_version[code]=fiche_bonification[[#This Row],[code_fiche]]),0),1)</f>
        <v/>
      </c>
      <c r="J911" s="12">
        <f>_xlfn.MAXIFS(bonification_version[index_version],bonification_version[code],fiche_bonification[[#This Row],[code_bonification]])</f>
        <v>35.1</v>
      </c>
      <c r="K911" s="13">
        <f>_xlfn.MINIFS(bonification_version[date_debut],bonification_version[code],fiche_bonification[[#This Row],[code_bonification]])</f>
        <v>42005</v>
      </c>
      <c r="L911" s="12" t="str" cm="1">
        <f t="array" ref="L91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12" spans="1:12" x14ac:dyDescent="0.3">
      <c r="A912" s="12" t="s">
        <v>167</v>
      </c>
      <c r="B912" s="12" t="s">
        <v>16</v>
      </c>
      <c r="C912" s="13">
        <f t="shared" si="14"/>
        <v>44408</v>
      </c>
      <c r="D912" s="13" t="str">
        <f>IF(AND(fiche_bonification[[#This Row],[fiche_date_fin]]="",fiche_bonification[[#This Row],[bonification_date_fin]]=""),"",MIN(I912,L912))</f>
        <v/>
      </c>
      <c r="E912" s="13"/>
      <c r="F912" s="13"/>
      <c r="G912" s="12">
        <f>_xlfn.MAXIFS(fiche_version[index_version],fiche_version[code],fiche_bonification[[#This Row],[code_fiche]])</f>
        <v>38.1</v>
      </c>
      <c r="H912" s="13">
        <f>_xlfn.MINIFS(fiche_version[date_debut],fiche_version[code],fiche_bonification[[#This Row],[code_fiche]])</f>
        <v>44408</v>
      </c>
      <c r="I912" s="13" t="str" cm="1">
        <f t="array" ref="I912">INDEX(fiche_version[date_fin],MATCH(1,(fiche_version[index_version]=fiche_bonification[[#This Row],[fiche_version]]) * (fiche_version[code]=fiche_bonification[[#This Row],[code_fiche]]),0),1)</f>
        <v/>
      </c>
      <c r="J912" s="12">
        <f>_xlfn.MAXIFS(bonification_version[index_version],bonification_version[code],fiche_bonification[[#This Row],[code_bonification]])</f>
        <v>35.1</v>
      </c>
      <c r="K912" s="13">
        <f>_xlfn.MINIFS(bonification_version[date_debut],bonification_version[code],fiche_bonification[[#This Row],[code_bonification]])</f>
        <v>42005</v>
      </c>
      <c r="L912" s="12" t="str" cm="1">
        <f t="array" ref="L91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13" spans="1:12" x14ac:dyDescent="0.3">
      <c r="A913" s="12" t="s">
        <v>169</v>
      </c>
      <c r="B913" s="12" t="s">
        <v>16</v>
      </c>
      <c r="C913" s="13">
        <f t="shared" si="14"/>
        <v>44408</v>
      </c>
      <c r="D913" s="13" t="str">
        <f>IF(AND(fiche_bonification[[#This Row],[fiche_date_fin]]="",fiche_bonification[[#This Row],[bonification_date_fin]]=""),"",MIN(I913,L913))</f>
        <v/>
      </c>
      <c r="E913" s="13"/>
      <c r="F913" s="13"/>
      <c r="G913" s="12">
        <f>_xlfn.MAXIFS(fiche_version[index_version],fiche_version[code],fiche_bonification[[#This Row],[code_fiche]])</f>
        <v>38.1</v>
      </c>
      <c r="H913" s="13">
        <f>_xlfn.MINIFS(fiche_version[date_debut],fiche_version[code],fiche_bonification[[#This Row],[code_fiche]])</f>
        <v>44408</v>
      </c>
      <c r="I913" s="13" t="str" cm="1">
        <f t="array" ref="I913">INDEX(fiche_version[date_fin],MATCH(1,(fiche_version[index_version]=fiche_bonification[[#This Row],[fiche_version]]) * (fiche_version[code]=fiche_bonification[[#This Row],[code_fiche]]),0),1)</f>
        <v/>
      </c>
      <c r="J913" s="12">
        <f>_xlfn.MAXIFS(bonification_version[index_version],bonification_version[code],fiche_bonification[[#This Row],[code_bonification]])</f>
        <v>35.1</v>
      </c>
      <c r="K913" s="13">
        <f>_xlfn.MINIFS(bonification_version[date_debut],bonification_version[code],fiche_bonification[[#This Row],[code_bonification]])</f>
        <v>42005</v>
      </c>
      <c r="L913" s="12" t="str" cm="1">
        <f t="array" ref="L91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14" spans="1:12" x14ac:dyDescent="0.3">
      <c r="A914" s="12" t="s">
        <v>679</v>
      </c>
      <c r="B914" s="12" t="s">
        <v>16</v>
      </c>
      <c r="C914" s="13">
        <f t="shared" si="14"/>
        <v>45199</v>
      </c>
      <c r="D914" s="13" t="str">
        <f>IF(AND(fiche_bonification[[#This Row],[fiche_date_fin]]="",fiche_bonification[[#This Row],[bonification_date_fin]]=""),"",MIN(I914,L914))</f>
        <v/>
      </c>
      <c r="E914" s="13"/>
      <c r="F914" s="13"/>
      <c r="G914" s="12">
        <f>_xlfn.MAXIFS(fiche_version[index_version],fiche_version[code],fiche_bonification[[#This Row],[code_fiche]])</f>
        <v>54.1</v>
      </c>
      <c r="H914" s="13">
        <f>_xlfn.MINIFS(fiche_version[date_debut],fiche_version[code],fiche_bonification[[#This Row],[code_fiche]])</f>
        <v>45199</v>
      </c>
      <c r="I914" s="13" t="str" cm="1">
        <f t="array" ref="I914">INDEX(fiche_version[date_fin],MATCH(1,(fiche_version[index_version]=fiche_bonification[[#This Row],[fiche_version]]) * (fiche_version[code]=fiche_bonification[[#This Row],[code_fiche]]),0),1)</f>
        <v/>
      </c>
      <c r="J914" s="12">
        <f>_xlfn.MAXIFS(bonification_version[index_version],bonification_version[code],fiche_bonification[[#This Row],[code_bonification]])</f>
        <v>35.1</v>
      </c>
      <c r="K914" s="13">
        <f>_xlfn.MINIFS(bonification_version[date_debut],bonification_version[code],fiche_bonification[[#This Row],[code_bonification]])</f>
        <v>42005</v>
      </c>
      <c r="L914" s="12" t="str" cm="1">
        <f t="array" ref="L91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15" spans="1:12" x14ac:dyDescent="0.3">
      <c r="A915" s="12" t="s">
        <v>170</v>
      </c>
      <c r="B915" s="12" t="s">
        <v>16</v>
      </c>
      <c r="C915" s="13">
        <f t="shared" si="14"/>
        <v>42005</v>
      </c>
      <c r="D915" s="13">
        <f>IF(AND(fiche_bonification[[#This Row],[fiche_date_fin]]="",fiche_bonification[[#This Row],[bonification_date_fin]]=""),"",MIN(I915,L915))</f>
        <v>43555</v>
      </c>
      <c r="E915" s="13"/>
      <c r="F915" s="13"/>
      <c r="G915" s="12">
        <f>_xlfn.MAXIFS(fiche_version[index_version],fiche_version[code],fiche_bonification[[#This Row],[code_fiche]])</f>
        <v>16.100000000000001</v>
      </c>
      <c r="H915" s="13">
        <f>_xlfn.MINIFS(fiche_version[date_debut],fiche_version[code],fiche_bonification[[#This Row],[code_fiche]])</f>
        <v>42005</v>
      </c>
      <c r="I915" s="13" cm="1">
        <f t="array" ref="I915">INDEX(fiche_version[date_fin],MATCH(1,(fiche_version[index_version]=fiche_bonification[[#This Row],[fiche_version]]) * (fiche_version[code]=fiche_bonification[[#This Row],[code_fiche]]),0),1)</f>
        <v>43555</v>
      </c>
      <c r="J915" s="12">
        <f>_xlfn.MAXIFS(bonification_version[index_version],bonification_version[code],fiche_bonification[[#This Row],[code_bonification]])</f>
        <v>35.1</v>
      </c>
      <c r="K915" s="13">
        <f>_xlfn.MINIFS(bonification_version[date_debut],bonification_version[code],fiche_bonification[[#This Row],[code_bonification]])</f>
        <v>42005</v>
      </c>
      <c r="L915" s="12" t="str" cm="1">
        <f t="array" ref="L91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16" spans="1:12" x14ac:dyDescent="0.3">
      <c r="A916" s="12" t="s">
        <v>171</v>
      </c>
      <c r="B916" s="12" t="s">
        <v>16</v>
      </c>
      <c r="C916" s="13">
        <f t="shared" si="14"/>
        <v>42727</v>
      </c>
      <c r="D916" s="13">
        <f>IF(AND(fiche_bonification[[#This Row],[fiche_date_fin]]="",fiche_bonification[[#This Row],[bonification_date_fin]]=""),"",MIN(I916,L916))</f>
        <v>43555</v>
      </c>
      <c r="E916" s="13"/>
      <c r="F916" s="13"/>
      <c r="G916" s="12">
        <f>_xlfn.MAXIFS(fiche_version[index_version],fiche_version[code],fiche_bonification[[#This Row],[code_fiche]])</f>
        <v>24.1</v>
      </c>
      <c r="H916" s="13">
        <f>_xlfn.MINIFS(fiche_version[date_debut],fiche_version[code],fiche_bonification[[#This Row],[code_fiche]])</f>
        <v>42727</v>
      </c>
      <c r="I916" s="13" cm="1">
        <f t="array" ref="I916">INDEX(fiche_version[date_fin],MATCH(1,(fiche_version[index_version]=fiche_bonification[[#This Row],[fiche_version]]) * (fiche_version[code]=fiche_bonification[[#This Row],[code_fiche]]),0),1)</f>
        <v>43555</v>
      </c>
      <c r="J916" s="12">
        <f>_xlfn.MAXIFS(bonification_version[index_version],bonification_version[code],fiche_bonification[[#This Row],[code_bonification]])</f>
        <v>35.1</v>
      </c>
      <c r="K916" s="13">
        <f>_xlfn.MINIFS(bonification_version[date_debut],bonification_version[code],fiche_bonification[[#This Row],[code_bonification]])</f>
        <v>42005</v>
      </c>
      <c r="L916" s="12" t="str" cm="1">
        <f t="array" ref="L91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17" spans="1:12" x14ac:dyDescent="0.3">
      <c r="A917" s="12" t="s">
        <v>172</v>
      </c>
      <c r="B917" s="12" t="s">
        <v>16</v>
      </c>
      <c r="C917" s="13">
        <f t="shared" si="14"/>
        <v>42005</v>
      </c>
      <c r="D917" s="13">
        <f>IF(AND(fiche_bonification[[#This Row],[fiche_date_fin]]="",fiche_bonification[[#This Row],[bonification_date_fin]]=""),"",MIN(I917,L917))</f>
        <v>43190</v>
      </c>
      <c r="E917" s="13"/>
      <c r="F917" s="13"/>
      <c r="G917" s="12">
        <f>_xlfn.MAXIFS(fiche_version[index_version],fiche_version[code],fiche_bonification[[#This Row],[code_fiche]])</f>
        <v>14.1</v>
      </c>
      <c r="H917" s="13">
        <f>_xlfn.MINIFS(fiche_version[date_debut],fiche_version[code],fiche_bonification[[#This Row],[code_fiche]])</f>
        <v>42005</v>
      </c>
      <c r="I917" s="13" cm="1">
        <f t="array" ref="I917">INDEX(fiche_version[date_fin],MATCH(1,(fiche_version[index_version]=fiche_bonification[[#This Row],[fiche_version]]) * (fiche_version[code]=fiche_bonification[[#This Row],[code_fiche]]),0),1)</f>
        <v>43190</v>
      </c>
      <c r="J917" s="12">
        <f>_xlfn.MAXIFS(bonification_version[index_version],bonification_version[code],fiche_bonification[[#This Row],[code_bonification]])</f>
        <v>35.1</v>
      </c>
      <c r="K917" s="13">
        <f>_xlfn.MINIFS(bonification_version[date_debut],bonification_version[code],fiche_bonification[[#This Row],[code_bonification]])</f>
        <v>42005</v>
      </c>
      <c r="L917" s="12" t="str" cm="1">
        <f t="array" ref="L91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18" spans="1:12" x14ac:dyDescent="0.3">
      <c r="A918" s="12" t="s">
        <v>173</v>
      </c>
      <c r="B918" s="12" t="s">
        <v>16</v>
      </c>
      <c r="C918" s="13">
        <f t="shared" si="14"/>
        <v>42727</v>
      </c>
      <c r="D918" s="13" t="str">
        <f>IF(AND(fiche_bonification[[#This Row],[fiche_date_fin]]="",fiche_bonification[[#This Row],[bonification_date_fin]]=""),"",MIN(I918,L918))</f>
        <v/>
      </c>
      <c r="E918" s="13"/>
      <c r="F918" s="13"/>
      <c r="G918" s="12">
        <f>_xlfn.MAXIFS(fiche_version[index_version],fiche_version[code],fiche_bonification[[#This Row],[code_fiche]])</f>
        <v>40.200000000000003</v>
      </c>
      <c r="H918" s="13">
        <f>_xlfn.MINIFS(fiche_version[date_debut],fiche_version[code],fiche_bonification[[#This Row],[code_fiche]])</f>
        <v>42727</v>
      </c>
      <c r="I918" s="13" t="str" cm="1">
        <f t="array" ref="I918">INDEX(fiche_version[date_fin],MATCH(1,(fiche_version[index_version]=fiche_bonification[[#This Row],[fiche_version]]) * (fiche_version[code]=fiche_bonification[[#This Row],[code_fiche]]),0),1)</f>
        <v/>
      </c>
      <c r="J918" s="12">
        <f>_xlfn.MAXIFS(bonification_version[index_version],bonification_version[code],fiche_bonification[[#This Row],[code_bonification]])</f>
        <v>35.1</v>
      </c>
      <c r="K918" s="13">
        <f>_xlfn.MINIFS(bonification_version[date_debut],bonification_version[code],fiche_bonification[[#This Row],[code_bonification]])</f>
        <v>42005</v>
      </c>
      <c r="L918" s="12" t="str" cm="1">
        <f t="array" ref="L91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19" spans="1:12" x14ac:dyDescent="0.3">
      <c r="A919" s="12" t="s">
        <v>174</v>
      </c>
      <c r="B919" s="12" t="s">
        <v>16</v>
      </c>
      <c r="C919" s="13">
        <f t="shared" si="14"/>
        <v>42522</v>
      </c>
      <c r="D919" s="13" t="str">
        <f>IF(AND(fiche_bonification[[#This Row],[fiche_date_fin]]="",fiche_bonification[[#This Row],[bonification_date_fin]]=""),"",MIN(I919,L919))</f>
        <v/>
      </c>
      <c r="E919" s="13"/>
      <c r="F919" s="13"/>
      <c r="G919" s="12">
        <f>_xlfn.MAXIFS(fiche_version[index_version],fiche_version[code],fiche_bonification[[#This Row],[code_fiche]])</f>
        <v>25.2</v>
      </c>
      <c r="H919" s="13">
        <f>_xlfn.MINIFS(fiche_version[date_debut],fiche_version[code],fiche_bonification[[#This Row],[code_fiche]])</f>
        <v>42522</v>
      </c>
      <c r="I919" s="13" t="str" cm="1">
        <f t="array" ref="I919">INDEX(fiche_version[date_fin],MATCH(1,(fiche_version[index_version]=fiche_bonification[[#This Row],[fiche_version]]) * (fiche_version[code]=fiche_bonification[[#This Row],[code_fiche]]),0),1)</f>
        <v/>
      </c>
      <c r="J919" s="12">
        <f>_xlfn.MAXIFS(bonification_version[index_version],bonification_version[code],fiche_bonification[[#This Row],[code_bonification]])</f>
        <v>35.1</v>
      </c>
      <c r="K919" s="13">
        <f>_xlfn.MINIFS(bonification_version[date_debut],bonification_version[code],fiche_bonification[[#This Row],[code_bonification]])</f>
        <v>42005</v>
      </c>
      <c r="L919" s="12" t="str" cm="1">
        <f t="array" ref="L91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20" spans="1:12" x14ac:dyDescent="0.3">
      <c r="A920" s="12" t="s">
        <v>176</v>
      </c>
      <c r="B920" s="12" t="s">
        <v>16</v>
      </c>
      <c r="C920" s="13">
        <f t="shared" si="14"/>
        <v>42005</v>
      </c>
      <c r="D920" s="13" t="str">
        <f>IF(AND(fiche_bonification[[#This Row],[fiche_date_fin]]="",fiche_bonification[[#This Row],[bonification_date_fin]]=""),"",MIN(I920,L920))</f>
        <v/>
      </c>
      <c r="E920" s="13"/>
      <c r="F920" s="13"/>
      <c r="G920" s="12">
        <f>_xlfn.MAXIFS(fiche_version[index_version],fiche_version[code],fiche_bonification[[#This Row],[code_fiche]])</f>
        <v>15.1</v>
      </c>
      <c r="H920" s="13">
        <f>_xlfn.MINIFS(fiche_version[date_debut],fiche_version[code],fiche_bonification[[#This Row],[code_fiche]])</f>
        <v>42005</v>
      </c>
      <c r="I920" s="13" t="str" cm="1">
        <f t="array" ref="I920">INDEX(fiche_version[date_fin],MATCH(1,(fiche_version[index_version]=fiche_bonification[[#This Row],[fiche_version]]) * (fiche_version[code]=fiche_bonification[[#This Row],[code_fiche]]),0),1)</f>
        <v/>
      </c>
      <c r="J920" s="12">
        <f>_xlfn.MAXIFS(bonification_version[index_version],bonification_version[code],fiche_bonification[[#This Row],[code_bonification]])</f>
        <v>35.1</v>
      </c>
      <c r="K920" s="13">
        <f>_xlfn.MINIFS(bonification_version[date_debut],bonification_version[code],fiche_bonification[[#This Row],[code_bonification]])</f>
        <v>42005</v>
      </c>
      <c r="L920" s="12" t="str" cm="1">
        <f t="array" ref="L92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21" spans="1:12" x14ac:dyDescent="0.3">
      <c r="A921" s="12" t="s">
        <v>178</v>
      </c>
      <c r="B921" s="12" t="s">
        <v>16</v>
      </c>
      <c r="C921" s="13">
        <f t="shared" si="14"/>
        <v>42522</v>
      </c>
      <c r="D921" s="13" t="str">
        <f>IF(AND(fiche_bonification[[#This Row],[fiche_date_fin]]="",fiche_bonification[[#This Row],[bonification_date_fin]]=""),"",MIN(I921,L921))</f>
        <v/>
      </c>
      <c r="E921" s="13"/>
      <c r="F921" s="13"/>
      <c r="G921" s="12">
        <f>_xlfn.MAXIFS(fiche_version[index_version],fiche_version[code],fiche_bonification[[#This Row],[code_fiche]])</f>
        <v>22.1</v>
      </c>
      <c r="H921" s="13">
        <f>_xlfn.MINIFS(fiche_version[date_debut],fiche_version[code],fiche_bonification[[#This Row],[code_fiche]])</f>
        <v>42522</v>
      </c>
      <c r="I921" s="13" t="str" cm="1">
        <f t="array" ref="I921">INDEX(fiche_version[date_fin],MATCH(1,(fiche_version[index_version]=fiche_bonification[[#This Row],[fiche_version]]) * (fiche_version[code]=fiche_bonification[[#This Row],[code_fiche]]),0),1)</f>
        <v/>
      </c>
      <c r="J921" s="12">
        <f>_xlfn.MAXIFS(bonification_version[index_version],bonification_version[code],fiche_bonification[[#This Row],[code_bonification]])</f>
        <v>35.1</v>
      </c>
      <c r="K921" s="13">
        <f>_xlfn.MINIFS(bonification_version[date_debut],bonification_version[code],fiche_bonification[[#This Row],[code_bonification]])</f>
        <v>42005</v>
      </c>
      <c r="L921" s="12" t="str" cm="1">
        <f t="array" ref="L92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22" spans="1:12" x14ac:dyDescent="0.3">
      <c r="A922" s="12" t="s">
        <v>180</v>
      </c>
      <c r="B922" s="12" t="s">
        <v>16</v>
      </c>
      <c r="C922" s="13">
        <f t="shared" si="14"/>
        <v>42005</v>
      </c>
      <c r="D922" s="13">
        <f>IF(AND(fiche_bonification[[#This Row],[fiche_date_fin]]="",fiche_bonification[[#This Row],[bonification_date_fin]]=""),"",MIN(I922,L922))</f>
        <v>43190</v>
      </c>
      <c r="E922" s="13"/>
      <c r="F922" s="13"/>
      <c r="G922" s="12">
        <f>_xlfn.MAXIFS(fiche_version[index_version],fiche_version[code],fiche_bonification[[#This Row],[code_fiche]])</f>
        <v>16.100000000000001</v>
      </c>
      <c r="H922" s="13">
        <f>_xlfn.MINIFS(fiche_version[date_debut],fiche_version[code],fiche_bonification[[#This Row],[code_fiche]])</f>
        <v>42005</v>
      </c>
      <c r="I922" s="13" cm="1">
        <f t="array" ref="I922">INDEX(fiche_version[date_fin],MATCH(1,(fiche_version[index_version]=fiche_bonification[[#This Row],[fiche_version]]) * (fiche_version[code]=fiche_bonification[[#This Row],[code_fiche]]),0),1)</f>
        <v>43190</v>
      </c>
      <c r="J922" s="12">
        <f>_xlfn.MAXIFS(bonification_version[index_version],bonification_version[code],fiche_bonification[[#This Row],[code_bonification]])</f>
        <v>35.1</v>
      </c>
      <c r="K922" s="13">
        <f>_xlfn.MINIFS(bonification_version[date_debut],bonification_version[code],fiche_bonification[[#This Row],[code_bonification]])</f>
        <v>42005</v>
      </c>
      <c r="L922" s="12" t="str" cm="1">
        <f t="array" ref="L92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23" spans="1:12" x14ac:dyDescent="0.3">
      <c r="A923" s="12" t="s">
        <v>182</v>
      </c>
      <c r="B923" s="12" t="s">
        <v>16</v>
      </c>
      <c r="C923" s="13">
        <f t="shared" si="14"/>
        <v>42005</v>
      </c>
      <c r="D923" s="13" t="str">
        <f>IF(AND(fiche_bonification[[#This Row],[fiche_date_fin]]="",fiche_bonification[[#This Row],[bonification_date_fin]]=""),"",MIN(I923,L923))</f>
        <v/>
      </c>
      <c r="E923" s="13"/>
      <c r="F923" s="13"/>
      <c r="G923" s="12">
        <f>_xlfn.MAXIFS(fiche_version[index_version],fiche_version[code],fiche_bonification[[#This Row],[code_fiche]])</f>
        <v>40.4</v>
      </c>
      <c r="H923" s="13">
        <f>_xlfn.MINIFS(fiche_version[date_debut],fiche_version[code],fiche_bonification[[#This Row],[code_fiche]])</f>
        <v>42005</v>
      </c>
      <c r="I923" s="13" t="str" cm="1">
        <f t="array" ref="I923">INDEX(fiche_version[date_fin],MATCH(1,(fiche_version[index_version]=fiche_bonification[[#This Row],[fiche_version]]) * (fiche_version[code]=fiche_bonification[[#This Row],[code_fiche]]),0),1)</f>
        <v/>
      </c>
      <c r="J923" s="12">
        <f>_xlfn.MAXIFS(bonification_version[index_version],bonification_version[code],fiche_bonification[[#This Row],[code_bonification]])</f>
        <v>35.1</v>
      </c>
      <c r="K923" s="13">
        <f>_xlfn.MINIFS(bonification_version[date_debut],bonification_version[code],fiche_bonification[[#This Row],[code_bonification]])</f>
        <v>42005</v>
      </c>
      <c r="L923" s="12" t="str" cm="1">
        <f t="array" ref="L92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24" spans="1:12" x14ac:dyDescent="0.3">
      <c r="A924" s="12" t="s">
        <v>183</v>
      </c>
      <c r="B924" s="12" t="s">
        <v>16</v>
      </c>
      <c r="C924" s="13">
        <f t="shared" si="14"/>
        <v>42005</v>
      </c>
      <c r="D924" s="13" t="str">
        <f>IF(AND(fiche_bonification[[#This Row],[fiche_date_fin]]="",fiche_bonification[[#This Row],[bonification_date_fin]]=""),"",MIN(I924,L924))</f>
        <v/>
      </c>
      <c r="E924" s="13"/>
      <c r="F924" s="13"/>
      <c r="G924" s="12">
        <f>_xlfn.MAXIFS(fiche_version[index_version],fiche_version[code],fiche_bonification[[#This Row],[code_fiche]])</f>
        <v>26.1</v>
      </c>
      <c r="H924" s="13">
        <f>_xlfn.MINIFS(fiche_version[date_debut],fiche_version[code],fiche_bonification[[#This Row],[code_fiche]])</f>
        <v>42005</v>
      </c>
      <c r="I924" s="13" t="str" cm="1">
        <f t="array" ref="I924">INDEX(fiche_version[date_fin],MATCH(1,(fiche_version[index_version]=fiche_bonification[[#This Row],[fiche_version]]) * (fiche_version[code]=fiche_bonification[[#This Row],[code_fiche]]),0),1)</f>
        <v/>
      </c>
      <c r="J924" s="12">
        <f>_xlfn.MAXIFS(bonification_version[index_version],bonification_version[code],fiche_bonification[[#This Row],[code_bonification]])</f>
        <v>35.1</v>
      </c>
      <c r="K924" s="13">
        <f>_xlfn.MINIFS(bonification_version[date_debut],bonification_version[code],fiche_bonification[[#This Row],[code_bonification]])</f>
        <v>42005</v>
      </c>
      <c r="L924" s="12" t="str" cm="1">
        <f t="array" ref="L92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25" spans="1:12" x14ac:dyDescent="0.3">
      <c r="A925" s="12" t="s">
        <v>184</v>
      </c>
      <c r="B925" s="12" t="s">
        <v>16</v>
      </c>
      <c r="C925" s="13">
        <f t="shared" si="14"/>
        <v>42522</v>
      </c>
      <c r="D925" s="13" t="str">
        <f>IF(AND(fiche_bonification[[#This Row],[fiche_date_fin]]="",fiche_bonification[[#This Row],[bonification_date_fin]]=""),"",MIN(I925,L925))</f>
        <v/>
      </c>
      <c r="E925" s="13"/>
      <c r="F925" s="13"/>
      <c r="G925" s="12">
        <f>_xlfn.MAXIFS(fiche_version[index_version],fiche_version[code],fiche_bonification[[#This Row],[code_fiche]])</f>
        <v>22.1</v>
      </c>
      <c r="H925" s="13">
        <f>_xlfn.MINIFS(fiche_version[date_debut],fiche_version[code],fiche_bonification[[#This Row],[code_fiche]])</f>
        <v>42522</v>
      </c>
      <c r="I925" s="13" t="str" cm="1">
        <f t="array" ref="I925">INDEX(fiche_version[date_fin],MATCH(1,(fiche_version[index_version]=fiche_bonification[[#This Row],[fiche_version]]) * (fiche_version[code]=fiche_bonification[[#This Row],[code_fiche]]),0),1)</f>
        <v/>
      </c>
      <c r="J925" s="12">
        <f>_xlfn.MAXIFS(bonification_version[index_version],bonification_version[code],fiche_bonification[[#This Row],[code_bonification]])</f>
        <v>35.1</v>
      </c>
      <c r="K925" s="13">
        <f>_xlfn.MINIFS(bonification_version[date_debut],bonification_version[code],fiche_bonification[[#This Row],[code_bonification]])</f>
        <v>42005</v>
      </c>
      <c r="L925" s="12" t="str" cm="1">
        <f t="array" ref="L92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26" spans="1:12" x14ac:dyDescent="0.3">
      <c r="A926" s="12" t="s">
        <v>186</v>
      </c>
      <c r="B926" s="12" t="s">
        <v>16</v>
      </c>
      <c r="C926" s="13">
        <f t="shared" si="14"/>
        <v>42005</v>
      </c>
      <c r="D926" s="13" t="str">
        <f>IF(AND(fiche_bonification[[#This Row],[fiche_date_fin]]="",fiche_bonification[[#This Row],[bonification_date_fin]]=""),"",MIN(I926,L926))</f>
        <v/>
      </c>
      <c r="E926" s="13"/>
      <c r="F926" s="13"/>
      <c r="G926" s="12">
        <f>_xlfn.MAXIFS(fiche_version[index_version],fiche_version[code],fiche_bonification[[#This Row],[code_fiche]])</f>
        <v>15.1</v>
      </c>
      <c r="H926" s="13">
        <f>_xlfn.MINIFS(fiche_version[date_debut],fiche_version[code],fiche_bonification[[#This Row],[code_fiche]])</f>
        <v>42005</v>
      </c>
      <c r="I926" s="13" t="str" cm="1">
        <f t="array" ref="I926">INDEX(fiche_version[date_fin],MATCH(1,(fiche_version[index_version]=fiche_bonification[[#This Row],[fiche_version]]) * (fiche_version[code]=fiche_bonification[[#This Row],[code_fiche]]),0),1)</f>
        <v/>
      </c>
      <c r="J926" s="12">
        <f>_xlfn.MAXIFS(bonification_version[index_version],bonification_version[code],fiche_bonification[[#This Row],[code_bonification]])</f>
        <v>35.1</v>
      </c>
      <c r="K926" s="13">
        <f>_xlfn.MINIFS(bonification_version[date_debut],bonification_version[code],fiche_bonification[[#This Row],[code_bonification]])</f>
        <v>42005</v>
      </c>
      <c r="L926" s="12" t="str" cm="1">
        <f t="array" ref="L92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27" spans="1:12" x14ac:dyDescent="0.3">
      <c r="A927" s="12" t="s">
        <v>188</v>
      </c>
      <c r="B927" s="12" t="s">
        <v>16</v>
      </c>
      <c r="C927" s="13">
        <f t="shared" si="14"/>
        <v>42005</v>
      </c>
      <c r="D927" s="13">
        <f>IF(AND(fiche_bonification[[#This Row],[fiche_date_fin]]="",fiche_bonification[[#This Row],[bonification_date_fin]]=""),"",MIN(I927,L927))</f>
        <v>43555</v>
      </c>
      <c r="E927" s="13"/>
      <c r="F927" s="13"/>
      <c r="G927" s="12">
        <f>_xlfn.MAXIFS(fiche_version[index_version],fiche_version[code],fiche_bonification[[#This Row],[code_fiche]])</f>
        <v>19.2</v>
      </c>
      <c r="H927" s="13">
        <f>_xlfn.MINIFS(fiche_version[date_debut],fiche_version[code],fiche_bonification[[#This Row],[code_fiche]])</f>
        <v>42005</v>
      </c>
      <c r="I927" s="13" cm="1">
        <f t="array" ref="I927">INDEX(fiche_version[date_fin],MATCH(1,(fiche_version[index_version]=fiche_bonification[[#This Row],[fiche_version]]) * (fiche_version[code]=fiche_bonification[[#This Row],[code_fiche]]),0),1)</f>
        <v>43555</v>
      </c>
      <c r="J927" s="12">
        <f>_xlfn.MAXIFS(bonification_version[index_version],bonification_version[code],fiche_bonification[[#This Row],[code_bonification]])</f>
        <v>35.1</v>
      </c>
      <c r="K927" s="13">
        <f>_xlfn.MINIFS(bonification_version[date_debut],bonification_version[code],fiche_bonification[[#This Row],[code_bonification]])</f>
        <v>42005</v>
      </c>
      <c r="L927" s="12" t="str" cm="1">
        <f t="array" ref="L92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28" spans="1:12" x14ac:dyDescent="0.3">
      <c r="A928" s="12" t="s">
        <v>189</v>
      </c>
      <c r="B928" s="12" t="s">
        <v>16</v>
      </c>
      <c r="C928" s="13">
        <f t="shared" si="14"/>
        <v>42005</v>
      </c>
      <c r="D928" s="13" t="str">
        <f>IF(AND(fiche_bonification[[#This Row],[fiche_date_fin]]="",fiche_bonification[[#This Row],[bonification_date_fin]]=""),"",MIN(I928,L928))</f>
        <v/>
      </c>
      <c r="E928" s="13"/>
      <c r="F928" s="13"/>
      <c r="G928" s="12">
        <f>_xlfn.MAXIFS(fiche_version[index_version],fiche_version[code],fiche_bonification[[#This Row],[code_fiche]])</f>
        <v>17.100000000000001</v>
      </c>
      <c r="H928" s="13">
        <f>_xlfn.MINIFS(fiche_version[date_debut],fiche_version[code],fiche_bonification[[#This Row],[code_fiche]])</f>
        <v>42005</v>
      </c>
      <c r="I928" s="13" t="str" cm="1">
        <f t="array" ref="I928">INDEX(fiche_version[date_fin],MATCH(1,(fiche_version[index_version]=fiche_bonification[[#This Row],[fiche_version]]) * (fiche_version[code]=fiche_bonification[[#This Row],[code_fiche]]),0),1)</f>
        <v/>
      </c>
      <c r="J928" s="12">
        <f>_xlfn.MAXIFS(bonification_version[index_version],bonification_version[code],fiche_bonification[[#This Row],[code_bonification]])</f>
        <v>35.1</v>
      </c>
      <c r="K928" s="13">
        <f>_xlfn.MINIFS(bonification_version[date_debut],bonification_version[code],fiche_bonification[[#This Row],[code_bonification]])</f>
        <v>42005</v>
      </c>
      <c r="L928" s="12" t="str" cm="1">
        <f t="array" ref="L92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29" spans="1:12" x14ac:dyDescent="0.3">
      <c r="A929" s="12" t="s">
        <v>190</v>
      </c>
      <c r="B929" s="12" t="s">
        <v>16</v>
      </c>
      <c r="C929" s="13">
        <f t="shared" si="14"/>
        <v>44559</v>
      </c>
      <c r="D929" s="13">
        <f>IF(AND(fiche_bonification[[#This Row],[fiche_date_fin]]="",fiche_bonification[[#This Row],[bonification_date_fin]]=""),"",MIN(I929,L929))</f>
        <v>47118</v>
      </c>
      <c r="E929" s="13"/>
      <c r="F929" s="13"/>
      <c r="G929" s="12">
        <f>_xlfn.MAXIFS(fiche_version[index_version],fiche_version[code],fiche_bonification[[#This Row],[code_fiche]])</f>
        <v>58.2</v>
      </c>
      <c r="H929" s="13">
        <f>_xlfn.MINIFS(fiche_version[date_debut],fiche_version[code],fiche_bonification[[#This Row],[code_fiche]])</f>
        <v>44559</v>
      </c>
      <c r="I929" s="13" cm="1">
        <f t="array" ref="I929">INDEX(fiche_version[date_fin],MATCH(1,(fiche_version[index_version]=fiche_bonification[[#This Row],[fiche_version]]) * (fiche_version[code]=fiche_bonification[[#This Row],[code_fiche]]),0),1)</f>
        <v>47118</v>
      </c>
      <c r="J929" s="12">
        <f>_xlfn.MAXIFS(bonification_version[index_version],bonification_version[code],fiche_bonification[[#This Row],[code_bonification]])</f>
        <v>35.1</v>
      </c>
      <c r="K929" s="13">
        <f>_xlfn.MINIFS(bonification_version[date_debut],bonification_version[code],fiche_bonification[[#This Row],[code_bonification]])</f>
        <v>42005</v>
      </c>
      <c r="L929" s="12" t="str" cm="1">
        <f t="array" ref="L92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30" spans="1:12" x14ac:dyDescent="0.3">
      <c r="A930" s="12" t="s">
        <v>191</v>
      </c>
      <c r="B930" s="12" t="s">
        <v>16</v>
      </c>
      <c r="C930" s="13">
        <f t="shared" si="14"/>
        <v>42373</v>
      </c>
      <c r="D930" s="13" t="str">
        <f>IF(AND(fiche_bonification[[#This Row],[fiche_date_fin]]="",fiche_bonification[[#This Row],[bonification_date_fin]]=""),"",MIN(I930,L930))</f>
        <v/>
      </c>
      <c r="E930" s="13"/>
      <c r="F930" s="13"/>
      <c r="G930" s="12">
        <f>_xlfn.MAXIFS(fiche_version[index_version],fiche_version[code],fiche_bonification[[#This Row],[code_fiche]])</f>
        <v>19.100000000000001</v>
      </c>
      <c r="H930" s="13">
        <f>_xlfn.MINIFS(fiche_version[date_debut],fiche_version[code],fiche_bonification[[#This Row],[code_fiche]])</f>
        <v>42373</v>
      </c>
      <c r="I930" s="13" t="str" cm="1">
        <f t="array" ref="I930">INDEX(fiche_version[date_fin],MATCH(1,(fiche_version[index_version]=fiche_bonification[[#This Row],[fiche_version]]) * (fiche_version[code]=fiche_bonification[[#This Row],[code_fiche]]),0),1)</f>
        <v/>
      </c>
      <c r="J930" s="12">
        <f>_xlfn.MAXIFS(bonification_version[index_version],bonification_version[code],fiche_bonification[[#This Row],[code_bonification]])</f>
        <v>35.1</v>
      </c>
      <c r="K930" s="13">
        <f>_xlfn.MINIFS(bonification_version[date_debut],bonification_version[code],fiche_bonification[[#This Row],[code_bonification]])</f>
        <v>42005</v>
      </c>
      <c r="L930" s="12" t="str" cm="1">
        <f t="array" ref="L93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31" spans="1:12" x14ac:dyDescent="0.3">
      <c r="A931" s="12" t="s">
        <v>192</v>
      </c>
      <c r="B931" s="12" t="s">
        <v>16</v>
      </c>
      <c r="C931" s="13">
        <f t="shared" si="14"/>
        <v>43709</v>
      </c>
      <c r="D931" s="13" t="str">
        <f>IF(AND(fiche_bonification[[#This Row],[fiche_date_fin]]="",fiche_bonification[[#This Row],[bonification_date_fin]]=""),"",MIN(I931,L931))</f>
        <v/>
      </c>
      <c r="E931" s="13"/>
      <c r="F931" s="13"/>
      <c r="G931" s="12">
        <f>_xlfn.MAXIFS(fiche_version[index_version],fiche_version[code],fiche_bonification[[#This Row],[code_fiche]])</f>
        <v>31.1</v>
      </c>
      <c r="H931" s="13">
        <f>_xlfn.MINIFS(fiche_version[date_debut],fiche_version[code],fiche_bonification[[#This Row],[code_fiche]])</f>
        <v>43709</v>
      </c>
      <c r="I931" s="13" t="str" cm="1">
        <f t="array" ref="I931">INDEX(fiche_version[date_fin],MATCH(1,(fiche_version[index_version]=fiche_bonification[[#This Row],[fiche_version]]) * (fiche_version[code]=fiche_bonification[[#This Row],[code_fiche]]),0),1)</f>
        <v/>
      </c>
      <c r="J931" s="12">
        <f>_xlfn.MAXIFS(bonification_version[index_version],bonification_version[code],fiche_bonification[[#This Row],[code_bonification]])</f>
        <v>35.1</v>
      </c>
      <c r="K931" s="13">
        <f>_xlfn.MINIFS(bonification_version[date_debut],bonification_version[code],fiche_bonification[[#This Row],[code_bonification]])</f>
        <v>42005</v>
      </c>
      <c r="L931" s="12" t="str" cm="1">
        <f t="array" ref="L93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32" spans="1:12" x14ac:dyDescent="0.3">
      <c r="A932" s="12" t="s">
        <v>832</v>
      </c>
      <c r="B932" s="12" t="s">
        <v>16</v>
      </c>
      <c r="C932" s="13">
        <f t="shared" si="14"/>
        <v>43861</v>
      </c>
      <c r="D932" s="13" t="str">
        <f>IF(AND(fiche_bonification[[#This Row],[fiche_date_fin]]="",fiche_bonification[[#This Row],[bonification_date_fin]]=""),"",MIN(I932,L932))</f>
        <v/>
      </c>
      <c r="E932" s="13"/>
      <c r="F932" s="13"/>
      <c r="G932" s="12">
        <f>_xlfn.MAXIFS(fiche_version[index_version],fiche_version[code],fiche_bonification[[#This Row],[code_fiche]])</f>
        <v>32.1</v>
      </c>
      <c r="H932" s="13">
        <f>_xlfn.MINIFS(fiche_version[date_debut],fiche_version[code],fiche_bonification[[#This Row],[code_fiche]])</f>
        <v>43861</v>
      </c>
      <c r="I932" s="13" t="str" cm="1">
        <f t="array" ref="I932">INDEX(fiche_version[date_fin],MATCH(1,(fiche_version[index_version]=fiche_bonification[[#This Row],[fiche_version]]) * (fiche_version[code]=fiche_bonification[[#This Row],[code_fiche]]),0),1)</f>
        <v/>
      </c>
      <c r="J932" s="12">
        <f>_xlfn.MAXIFS(bonification_version[index_version],bonification_version[code],fiche_bonification[[#This Row],[code_bonification]])</f>
        <v>35.1</v>
      </c>
      <c r="K932" s="13">
        <f>_xlfn.MINIFS(bonification_version[date_debut],bonification_version[code],fiche_bonification[[#This Row],[code_bonification]])</f>
        <v>42005</v>
      </c>
      <c r="L932" s="12" t="str" cm="1">
        <f t="array" ref="L93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33" spans="1:12" x14ac:dyDescent="0.3">
      <c r="A933" s="12" t="s">
        <v>193</v>
      </c>
      <c r="B933" s="12" t="s">
        <v>16</v>
      </c>
      <c r="C933" s="13">
        <f t="shared" si="14"/>
        <v>42005</v>
      </c>
      <c r="D933" s="13" t="str">
        <f>IF(AND(fiche_bonification[[#This Row],[fiche_date_fin]]="",fiche_bonification[[#This Row],[bonification_date_fin]]=""),"",MIN(I933,L933))</f>
        <v/>
      </c>
      <c r="E933" s="13"/>
      <c r="F933" s="13"/>
      <c r="G933" s="12">
        <f>_xlfn.MAXIFS(fiche_version[index_version],fiche_version[code],fiche_bonification[[#This Row],[code_fiche]])</f>
        <v>28.2</v>
      </c>
      <c r="H933" s="13">
        <f>_xlfn.MINIFS(fiche_version[date_debut],fiche_version[code],fiche_bonification[[#This Row],[code_fiche]])</f>
        <v>42005</v>
      </c>
      <c r="I933" s="13" t="str" cm="1">
        <f t="array" ref="I933">INDEX(fiche_version[date_fin],MATCH(1,(fiche_version[index_version]=fiche_bonification[[#This Row],[fiche_version]]) * (fiche_version[code]=fiche_bonification[[#This Row],[code_fiche]]),0),1)</f>
        <v/>
      </c>
      <c r="J933" s="12">
        <f>_xlfn.MAXIFS(bonification_version[index_version],bonification_version[code],fiche_bonification[[#This Row],[code_bonification]])</f>
        <v>35.1</v>
      </c>
      <c r="K933" s="13">
        <f>_xlfn.MINIFS(bonification_version[date_debut],bonification_version[code],fiche_bonification[[#This Row],[code_bonification]])</f>
        <v>42005</v>
      </c>
      <c r="L933" s="12" t="str" cm="1">
        <f t="array" ref="L93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34" spans="1:12" x14ac:dyDescent="0.3">
      <c r="A934" s="12" t="s">
        <v>194</v>
      </c>
      <c r="B934" s="12" t="s">
        <v>16</v>
      </c>
      <c r="C934" s="13">
        <f t="shared" si="14"/>
        <v>42005</v>
      </c>
      <c r="D934" s="13" t="str">
        <f>IF(AND(fiche_bonification[[#This Row],[fiche_date_fin]]="",fiche_bonification[[#This Row],[bonification_date_fin]]=""),"",MIN(I934,L934))</f>
        <v/>
      </c>
      <c r="E934" s="13"/>
      <c r="F934" s="13"/>
      <c r="G934" s="12">
        <f>_xlfn.MAXIFS(fiche_version[index_version],fiche_version[code],fiche_bonification[[#This Row],[code_fiche]])</f>
        <v>31.2</v>
      </c>
      <c r="H934" s="13">
        <f>_xlfn.MINIFS(fiche_version[date_debut],fiche_version[code],fiche_bonification[[#This Row],[code_fiche]])</f>
        <v>42005</v>
      </c>
      <c r="I934" s="13" t="str" cm="1">
        <f t="array" ref="I934">INDEX(fiche_version[date_fin],MATCH(1,(fiche_version[index_version]=fiche_bonification[[#This Row],[fiche_version]]) * (fiche_version[code]=fiche_bonification[[#This Row],[code_fiche]]),0),1)</f>
        <v/>
      </c>
      <c r="J934" s="12">
        <f>_xlfn.MAXIFS(bonification_version[index_version],bonification_version[code],fiche_bonification[[#This Row],[code_bonification]])</f>
        <v>35.1</v>
      </c>
      <c r="K934" s="13">
        <f>_xlfn.MINIFS(bonification_version[date_debut],bonification_version[code],fiche_bonification[[#This Row],[code_bonification]])</f>
        <v>42005</v>
      </c>
      <c r="L934" s="12" t="str" cm="1">
        <f t="array" ref="L93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35" spans="1:12" x14ac:dyDescent="0.3">
      <c r="A935" s="12" t="s">
        <v>195</v>
      </c>
      <c r="B935" s="12" t="s">
        <v>16</v>
      </c>
      <c r="C935" s="13">
        <f t="shared" si="14"/>
        <v>42005</v>
      </c>
      <c r="D935" s="13" t="str">
        <f>IF(AND(fiche_bonification[[#This Row],[fiche_date_fin]]="",fiche_bonification[[#This Row],[bonification_date_fin]]=""),"",MIN(I935,L935))</f>
        <v/>
      </c>
      <c r="E935" s="13"/>
      <c r="F935" s="13"/>
      <c r="G935" s="12">
        <f>_xlfn.MAXIFS(fiche_version[index_version],fiche_version[code],fiche_bonification[[#This Row],[code_fiche]])</f>
        <v>32.200000000000003</v>
      </c>
      <c r="H935" s="13">
        <f>_xlfn.MINIFS(fiche_version[date_debut],fiche_version[code],fiche_bonification[[#This Row],[code_fiche]])</f>
        <v>42005</v>
      </c>
      <c r="I935" s="13" t="str" cm="1">
        <f t="array" ref="I935">INDEX(fiche_version[date_fin],MATCH(1,(fiche_version[index_version]=fiche_bonification[[#This Row],[fiche_version]]) * (fiche_version[code]=fiche_bonification[[#This Row],[code_fiche]]),0),1)</f>
        <v/>
      </c>
      <c r="J935" s="12">
        <f>_xlfn.MAXIFS(bonification_version[index_version],bonification_version[code],fiche_bonification[[#This Row],[code_bonification]])</f>
        <v>35.1</v>
      </c>
      <c r="K935" s="13">
        <f>_xlfn.MINIFS(bonification_version[date_debut],bonification_version[code],fiche_bonification[[#This Row],[code_bonification]])</f>
        <v>42005</v>
      </c>
      <c r="L935" s="12" t="str" cm="1">
        <f t="array" ref="L93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36" spans="1:12" x14ac:dyDescent="0.3">
      <c r="A936" s="12" t="s">
        <v>196</v>
      </c>
      <c r="B936" s="12" t="s">
        <v>16</v>
      </c>
      <c r="C936" s="13">
        <f t="shared" si="14"/>
        <v>42005</v>
      </c>
      <c r="D936" s="13" t="str">
        <f>IF(AND(fiche_bonification[[#This Row],[fiche_date_fin]]="",fiche_bonification[[#This Row],[bonification_date_fin]]=""),"",MIN(I936,L936))</f>
        <v/>
      </c>
      <c r="E936" s="13"/>
      <c r="F936" s="13"/>
      <c r="G936" s="12">
        <f>_xlfn.MAXIFS(fiche_version[index_version],fiche_version[code],fiche_bonification[[#This Row],[code_fiche]])</f>
        <v>32.200000000000003</v>
      </c>
      <c r="H936" s="13">
        <f>_xlfn.MINIFS(fiche_version[date_debut],fiche_version[code],fiche_bonification[[#This Row],[code_fiche]])</f>
        <v>42005</v>
      </c>
      <c r="I936" s="13" t="str" cm="1">
        <f t="array" ref="I936">INDEX(fiche_version[date_fin],MATCH(1,(fiche_version[index_version]=fiche_bonification[[#This Row],[fiche_version]]) * (fiche_version[code]=fiche_bonification[[#This Row],[code_fiche]]),0),1)</f>
        <v/>
      </c>
      <c r="J936" s="12">
        <f>_xlfn.MAXIFS(bonification_version[index_version],bonification_version[code],fiche_bonification[[#This Row],[code_bonification]])</f>
        <v>35.1</v>
      </c>
      <c r="K936" s="13">
        <f>_xlfn.MINIFS(bonification_version[date_debut],bonification_version[code],fiche_bonification[[#This Row],[code_bonification]])</f>
        <v>42005</v>
      </c>
      <c r="L936" s="12" t="str" cm="1">
        <f t="array" ref="L93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37" spans="1:12" x14ac:dyDescent="0.3">
      <c r="A937" s="12" t="s">
        <v>197</v>
      </c>
      <c r="B937" s="12" t="s">
        <v>16</v>
      </c>
      <c r="C937" s="13">
        <f t="shared" si="14"/>
        <v>42005</v>
      </c>
      <c r="D937" s="13" t="str">
        <f>IF(AND(fiche_bonification[[#This Row],[fiche_date_fin]]="",fiche_bonification[[#This Row],[bonification_date_fin]]=""),"",MIN(I937,L937))</f>
        <v/>
      </c>
      <c r="E937" s="13"/>
      <c r="F937" s="13"/>
      <c r="G937" s="12">
        <f>_xlfn.MAXIFS(fiche_version[index_version],fiche_version[code],fiche_bonification[[#This Row],[code_fiche]])</f>
        <v>20.2</v>
      </c>
      <c r="H937" s="13">
        <f>_xlfn.MINIFS(fiche_version[date_debut],fiche_version[code],fiche_bonification[[#This Row],[code_fiche]])</f>
        <v>42005</v>
      </c>
      <c r="I937" s="13" t="str" cm="1">
        <f t="array" ref="I937">INDEX(fiche_version[date_fin],MATCH(1,(fiche_version[index_version]=fiche_bonification[[#This Row],[fiche_version]]) * (fiche_version[code]=fiche_bonification[[#This Row],[code_fiche]]),0),1)</f>
        <v/>
      </c>
      <c r="J937" s="12">
        <f>_xlfn.MAXIFS(bonification_version[index_version],bonification_version[code],fiche_bonification[[#This Row],[code_bonification]])</f>
        <v>35.1</v>
      </c>
      <c r="K937" s="13">
        <f>_xlfn.MINIFS(bonification_version[date_debut],bonification_version[code],fiche_bonification[[#This Row],[code_bonification]])</f>
        <v>42005</v>
      </c>
      <c r="L937" s="12" t="str" cm="1">
        <f t="array" ref="L93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38" spans="1:12" x14ac:dyDescent="0.3">
      <c r="A938" s="12" t="s">
        <v>198</v>
      </c>
      <c r="B938" s="12" t="s">
        <v>16</v>
      </c>
      <c r="C938" s="13">
        <f t="shared" si="14"/>
        <v>42522</v>
      </c>
      <c r="D938" s="13" t="str">
        <f>IF(AND(fiche_bonification[[#This Row],[fiche_date_fin]]="",fiche_bonification[[#This Row],[bonification_date_fin]]=""),"",MIN(I938,L938))</f>
        <v/>
      </c>
      <c r="E938" s="13"/>
      <c r="F938" s="13"/>
      <c r="G938" s="12">
        <f>_xlfn.MAXIFS(fiche_version[index_version],fiche_version[code],fiche_bonification[[#This Row],[code_fiche]])</f>
        <v>22.1</v>
      </c>
      <c r="H938" s="13">
        <f>_xlfn.MINIFS(fiche_version[date_debut],fiche_version[code],fiche_bonification[[#This Row],[code_fiche]])</f>
        <v>42522</v>
      </c>
      <c r="I938" s="13" t="str" cm="1">
        <f t="array" ref="I938">INDEX(fiche_version[date_fin],MATCH(1,(fiche_version[index_version]=fiche_bonification[[#This Row],[fiche_version]]) * (fiche_version[code]=fiche_bonification[[#This Row],[code_fiche]]),0),1)</f>
        <v/>
      </c>
      <c r="J938" s="12">
        <f>_xlfn.MAXIFS(bonification_version[index_version],bonification_version[code],fiche_bonification[[#This Row],[code_bonification]])</f>
        <v>35.1</v>
      </c>
      <c r="K938" s="13">
        <f>_xlfn.MINIFS(bonification_version[date_debut],bonification_version[code],fiche_bonification[[#This Row],[code_bonification]])</f>
        <v>42005</v>
      </c>
      <c r="L938" s="12" t="str" cm="1">
        <f t="array" ref="L93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39" spans="1:12" x14ac:dyDescent="0.3">
      <c r="A939" s="12" t="s">
        <v>199</v>
      </c>
      <c r="B939" s="12" t="s">
        <v>16</v>
      </c>
      <c r="C939" s="13">
        <f t="shared" si="14"/>
        <v>42522</v>
      </c>
      <c r="D939" s="13">
        <f>IF(AND(fiche_bonification[[#This Row],[fiche_date_fin]]="",fiche_bonification[[#This Row],[bonification_date_fin]]=""),"",MIN(I939,L939))</f>
        <v>46934</v>
      </c>
      <c r="E939" s="13"/>
      <c r="F939" s="13"/>
      <c r="G939" s="12">
        <f>_xlfn.MAXIFS(fiche_version[index_version],fiche_version[code],fiche_bonification[[#This Row],[code_fiche]])</f>
        <v>54.3</v>
      </c>
      <c r="H939" s="13">
        <f>_xlfn.MINIFS(fiche_version[date_debut],fiche_version[code],fiche_bonification[[#This Row],[code_fiche]])</f>
        <v>42522</v>
      </c>
      <c r="I939" s="13" cm="1">
        <f t="array" ref="I939">INDEX(fiche_version[date_fin],MATCH(1,(fiche_version[index_version]=fiche_bonification[[#This Row],[fiche_version]]) * (fiche_version[code]=fiche_bonification[[#This Row],[code_fiche]]),0),1)</f>
        <v>46934</v>
      </c>
      <c r="J939" s="12">
        <f>_xlfn.MAXIFS(bonification_version[index_version],bonification_version[code],fiche_bonification[[#This Row],[code_bonification]])</f>
        <v>35.1</v>
      </c>
      <c r="K939" s="13">
        <f>_xlfn.MINIFS(bonification_version[date_debut],bonification_version[code],fiche_bonification[[#This Row],[code_bonification]])</f>
        <v>42005</v>
      </c>
      <c r="L939" s="12" t="str" cm="1">
        <f t="array" ref="L93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40" spans="1:12" x14ac:dyDescent="0.3">
      <c r="A940" s="12" t="s">
        <v>200</v>
      </c>
      <c r="B940" s="12" t="s">
        <v>16</v>
      </c>
      <c r="C940" s="13">
        <f t="shared" si="14"/>
        <v>42005</v>
      </c>
      <c r="D940" s="13" t="str">
        <f>IF(AND(fiche_bonification[[#This Row],[fiche_date_fin]]="",fiche_bonification[[#This Row],[bonification_date_fin]]=""),"",MIN(I940,L940))</f>
        <v/>
      </c>
      <c r="E940" s="13"/>
      <c r="F940" s="13"/>
      <c r="G940" s="12">
        <f>_xlfn.MAXIFS(fiche_version[index_version],fiche_version[code],fiche_bonification[[#This Row],[code_fiche]])</f>
        <v>15.1</v>
      </c>
      <c r="H940" s="13">
        <f>_xlfn.MINIFS(fiche_version[date_debut],fiche_version[code],fiche_bonification[[#This Row],[code_fiche]])</f>
        <v>42005</v>
      </c>
      <c r="I940" s="13" t="str" cm="1">
        <f t="array" ref="I940">INDEX(fiche_version[date_fin],MATCH(1,(fiche_version[index_version]=fiche_bonification[[#This Row],[fiche_version]]) * (fiche_version[code]=fiche_bonification[[#This Row],[code_fiche]]),0),1)</f>
        <v/>
      </c>
      <c r="J940" s="12">
        <f>_xlfn.MAXIFS(bonification_version[index_version],bonification_version[code],fiche_bonification[[#This Row],[code_bonification]])</f>
        <v>35.1</v>
      </c>
      <c r="K940" s="13">
        <f>_xlfn.MINIFS(bonification_version[date_debut],bonification_version[code],fiche_bonification[[#This Row],[code_bonification]])</f>
        <v>42005</v>
      </c>
      <c r="L940" s="12" t="str" cm="1">
        <f t="array" ref="L94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41" spans="1:12" x14ac:dyDescent="0.3">
      <c r="A941" s="12" t="s">
        <v>201</v>
      </c>
      <c r="B941" s="12" t="s">
        <v>16</v>
      </c>
      <c r="C941" s="13">
        <f t="shared" si="14"/>
        <v>42005</v>
      </c>
      <c r="D941" s="13" t="str">
        <f>IF(AND(fiche_bonification[[#This Row],[fiche_date_fin]]="",fiche_bonification[[#This Row],[bonification_date_fin]]=""),"",MIN(I941,L941))</f>
        <v/>
      </c>
      <c r="E941" s="13"/>
      <c r="F941" s="13"/>
      <c r="G941" s="12">
        <f>_xlfn.MAXIFS(fiche_version[index_version],fiche_version[code],fiche_bonification[[#This Row],[code_fiche]])</f>
        <v>17.100000000000001</v>
      </c>
      <c r="H941" s="13">
        <f>_xlfn.MINIFS(fiche_version[date_debut],fiche_version[code],fiche_bonification[[#This Row],[code_fiche]])</f>
        <v>42005</v>
      </c>
      <c r="I941" s="13" t="str" cm="1">
        <f t="array" ref="I941">INDEX(fiche_version[date_fin],MATCH(1,(fiche_version[index_version]=fiche_bonification[[#This Row],[fiche_version]]) * (fiche_version[code]=fiche_bonification[[#This Row],[code_fiche]]),0),1)</f>
        <v/>
      </c>
      <c r="J941" s="12">
        <f>_xlfn.MAXIFS(bonification_version[index_version],bonification_version[code],fiche_bonification[[#This Row],[code_bonification]])</f>
        <v>35.1</v>
      </c>
      <c r="K941" s="13">
        <f>_xlfn.MINIFS(bonification_version[date_debut],bonification_version[code],fiche_bonification[[#This Row],[code_bonification]])</f>
        <v>42005</v>
      </c>
      <c r="L941" s="12" t="str" cm="1">
        <f t="array" ref="L94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42" spans="1:12" x14ac:dyDescent="0.3">
      <c r="A942" s="12" t="s">
        <v>202</v>
      </c>
      <c r="B942" s="12" t="s">
        <v>16</v>
      </c>
      <c r="C942" s="13">
        <f t="shared" si="14"/>
        <v>42005</v>
      </c>
      <c r="D942" s="13" t="str">
        <f>IF(AND(fiche_bonification[[#This Row],[fiche_date_fin]]="",fiche_bonification[[#This Row],[bonification_date_fin]]=""),"",MIN(I942,L942))</f>
        <v/>
      </c>
      <c r="E942" s="13"/>
      <c r="F942" s="13"/>
      <c r="G942" s="12">
        <f>_xlfn.MAXIFS(fiche_version[index_version],fiche_version[code],fiche_bonification[[#This Row],[code_fiche]])</f>
        <v>22.2</v>
      </c>
      <c r="H942" s="13">
        <f>_xlfn.MINIFS(fiche_version[date_debut],fiche_version[code],fiche_bonification[[#This Row],[code_fiche]])</f>
        <v>42005</v>
      </c>
      <c r="I942" s="13" t="str" cm="1">
        <f t="array" ref="I942">INDEX(fiche_version[date_fin],MATCH(1,(fiche_version[index_version]=fiche_bonification[[#This Row],[fiche_version]]) * (fiche_version[code]=fiche_bonification[[#This Row],[code_fiche]]),0),1)</f>
        <v/>
      </c>
      <c r="J942" s="12">
        <f>_xlfn.MAXIFS(bonification_version[index_version],bonification_version[code],fiche_bonification[[#This Row],[code_bonification]])</f>
        <v>35.1</v>
      </c>
      <c r="K942" s="13">
        <f>_xlfn.MINIFS(bonification_version[date_debut],bonification_version[code],fiche_bonification[[#This Row],[code_bonification]])</f>
        <v>42005</v>
      </c>
      <c r="L942" s="12" t="str" cm="1">
        <f t="array" ref="L94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43" spans="1:12" x14ac:dyDescent="0.3">
      <c r="A943" s="12" t="s">
        <v>203</v>
      </c>
      <c r="B943" s="12" t="s">
        <v>16</v>
      </c>
      <c r="C943" s="13">
        <f t="shared" si="14"/>
        <v>42005</v>
      </c>
      <c r="D943" s="13" t="str">
        <f>IF(AND(fiche_bonification[[#This Row],[fiche_date_fin]]="",fiche_bonification[[#This Row],[bonification_date_fin]]=""),"",MIN(I943,L943))</f>
        <v/>
      </c>
      <c r="E943" s="13"/>
      <c r="F943" s="13"/>
      <c r="G943" s="12">
        <f>_xlfn.MAXIFS(fiche_version[index_version],fiche_version[code],fiche_bonification[[#This Row],[code_fiche]])</f>
        <v>54.4</v>
      </c>
      <c r="H943" s="13">
        <f>_xlfn.MINIFS(fiche_version[date_debut],fiche_version[code],fiche_bonification[[#This Row],[code_fiche]])</f>
        <v>42005</v>
      </c>
      <c r="I943" s="13" t="str" cm="1">
        <f t="array" ref="I943">INDEX(fiche_version[date_fin],MATCH(1,(fiche_version[index_version]=fiche_bonification[[#This Row],[fiche_version]]) * (fiche_version[code]=fiche_bonification[[#This Row],[code_fiche]]),0),1)</f>
        <v/>
      </c>
      <c r="J943" s="12">
        <f>_xlfn.MAXIFS(bonification_version[index_version],bonification_version[code],fiche_bonification[[#This Row],[code_bonification]])</f>
        <v>35.1</v>
      </c>
      <c r="K943" s="13">
        <f>_xlfn.MINIFS(bonification_version[date_debut],bonification_version[code],fiche_bonification[[#This Row],[code_bonification]])</f>
        <v>42005</v>
      </c>
      <c r="L943" s="12" t="str" cm="1">
        <f t="array" ref="L94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44" spans="1:12" x14ac:dyDescent="0.3">
      <c r="A944" s="12" t="s">
        <v>205</v>
      </c>
      <c r="B944" s="12" t="s">
        <v>16</v>
      </c>
      <c r="C944" s="13">
        <f t="shared" si="14"/>
        <v>42005</v>
      </c>
      <c r="D944" s="13" t="str">
        <f>IF(AND(fiche_bonification[[#This Row],[fiche_date_fin]]="",fiche_bonification[[#This Row],[bonification_date_fin]]=""),"",MIN(I944,L944))</f>
        <v/>
      </c>
      <c r="E944" s="13"/>
      <c r="F944" s="13"/>
      <c r="G944" s="12">
        <f>_xlfn.MAXIFS(fiche_version[index_version],fiche_version[code],fiche_bonification[[#This Row],[code_fiche]])</f>
        <v>15.2</v>
      </c>
      <c r="H944" s="13">
        <f>_xlfn.MINIFS(fiche_version[date_debut],fiche_version[code],fiche_bonification[[#This Row],[code_fiche]])</f>
        <v>42005</v>
      </c>
      <c r="I944" s="13" t="str" cm="1">
        <f t="array" ref="I944">INDEX(fiche_version[date_fin],MATCH(1,(fiche_version[index_version]=fiche_bonification[[#This Row],[fiche_version]]) * (fiche_version[code]=fiche_bonification[[#This Row],[code_fiche]]),0),1)</f>
        <v/>
      </c>
      <c r="J944" s="12">
        <f>_xlfn.MAXIFS(bonification_version[index_version],bonification_version[code],fiche_bonification[[#This Row],[code_bonification]])</f>
        <v>35.1</v>
      </c>
      <c r="K944" s="13">
        <f>_xlfn.MINIFS(bonification_version[date_debut],bonification_version[code],fiche_bonification[[#This Row],[code_bonification]])</f>
        <v>42005</v>
      </c>
      <c r="L944" s="12" t="str" cm="1">
        <f t="array" ref="L94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45" spans="1:12" x14ac:dyDescent="0.3">
      <c r="A945" s="12" t="s">
        <v>206</v>
      </c>
      <c r="B945" s="12" t="s">
        <v>16</v>
      </c>
      <c r="C945" s="13">
        <f t="shared" si="14"/>
        <v>42005</v>
      </c>
      <c r="D945" s="13">
        <f>IF(AND(fiche_bonification[[#This Row],[fiche_date_fin]]="",fiche_bonification[[#This Row],[bonification_date_fin]]=""),"",MIN(I945,L945))</f>
        <v>45657</v>
      </c>
      <c r="E945" s="13"/>
      <c r="F945" s="13"/>
      <c r="G945" s="12">
        <f>_xlfn.MAXIFS(fiche_version[index_version],fiche_version[code],fiche_bonification[[#This Row],[code_fiche]])</f>
        <v>59.5</v>
      </c>
      <c r="H945" s="13">
        <f>_xlfn.MINIFS(fiche_version[date_debut],fiche_version[code],fiche_bonification[[#This Row],[code_fiche]])</f>
        <v>42005</v>
      </c>
      <c r="I945" s="13" cm="1">
        <f t="array" ref="I945">INDEX(fiche_version[date_fin],MATCH(1,(fiche_version[index_version]=fiche_bonification[[#This Row],[fiche_version]]) * (fiche_version[code]=fiche_bonification[[#This Row],[code_fiche]]),0),1)</f>
        <v>45657</v>
      </c>
      <c r="J945" s="12">
        <f>_xlfn.MAXIFS(bonification_version[index_version],bonification_version[code],fiche_bonification[[#This Row],[code_bonification]])</f>
        <v>35.1</v>
      </c>
      <c r="K945" s="13">
        <f>_xlfn.MINIFS(bonification_version[date_debut],bonification_version[code],fiche_bonification[[#This Row],[code_bonification]])</f>
        <v>42005</v>
      </c>
      <c r="L945" s="12" t="str" cm="1">
        <f t="array" ref="L94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46" spans="1:12" x14ac:dyDescent="0.3">
      <c r="A946" s="12" t="s">
        <v>207</v>
      </c>
      <c r="B946" s="12" t="s">
        <v>16</v>
      </c>
      <c r="C946" s="13">
        <f t="shared" si="14"/>
        <v>42005</v>
      </c>
      <c r="D946" s="13" t="str">
        <f>IF(AND(fiche_bonification[[#This Row],[fiche_date_fin]]="",fiche_bonification[[#This Row],[bonification_date_fin]]=""),"",MIN(I946,L946))</f>
        <v/>
      </c>
      <c r="E946" s="13"/>
      <c r="F946" s="13"/>
      <c r="G946" s="12">
        <f>_xlfn.MAXIFS(fiche_version[index_version],fiche_version[code],fiche_bonification[[#This Row],[code_fiche]])</f>
        <v>20.2</v>
      </c>
      <c r="H946" s="13">
        <f>_xlfn.MINIFS(fiche_version[date_debut],fiche_version[code],fiche_bonification[[#This Row],[code_fiche]])</f>
        <v>42005</v>
      </c>
      <c r="I946" s="13" t="str" cm="1">
        <f t="array" ref="I946">INDEX(fiche_version[date_fin],MATCH(1,(fiche_version[index_version]=fiche_bonification[[#This Row],[fiche_version]]) * (fiche_version[code]=fiche_bonification[[#This Row],[code_fiche]]),0),1)</f>
        <v/>
      </c>
      <c r="J946" s="12">
        <f>_xlfn.MAXIFS(bonification_version[index_version],bonification_version[code],fiche_bonification[[#This Row],[code_bonification]])</f>
        <v>35.1</v>
      </c>
      <c r="K946" s="13">
        <f>_xlfn.MINIFS(bonification_version[date_debut],bonification_version[code],fiche_bonification[[#This Row],[code_bonification]])</f>
        <v>42005</v>
      </c>
      <c r="L946" s="12" t="str" cm="1">
        <f t="array" ref="L94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47" spans="1:12" x14ac:dyDescent="0.3">
      <c r="A947" s="12" t="s">
        <v>209</v>
      </c>
      <c r="B947" s="12" t="s">
        <v>16</v>
      </c>
      <c r="C947" s="13">
        <f t="shared" si="14"/>
        <v>42005</v>
      </c>
      <c r="D947" s="13" t="str">
        <f>IF(AND(fiche_bonification[[#This Row],[fiche_date_fin]]="",fiche_bonification[[#This Row],[bonification_date_fin]]=""),"",MIN(I947,L947))</f>
        <v/>
      </c>
      <c r="E947" s="13"/>
      <c r="F947" s="13"/>
      <c r="G947" s="12">
        <f>_xlfn.MAXIFS(fiche_version[index_version],fiche_version[code],fiche_bonification[[#This Row],[code_fiche]])</f>
        <v>35.299999999999997</v>
      </c>
      <c r="H947" s="13">
        <f>_xlfn.MINIFS(fiche_version[date_debut],fiche_version[code],fiche_bonification[[#This Row],[code_fiche]])</f>
        <v>42005</v>
      </c>
      <c r="I947" s="13" t="str" cm="1">
        <f t="array" ref="I947">INDEX(fiche_version[date_fin],MATCH(1,(fiche_version[index_version]=fiche_bonification[[#This Row],[fiche_version]]) * (fiche_version[code]=fiche_bonification[[#This Row],[code_fiche]]),0),1)</f>
        <v/>
      </c>
      <c r="J947" s="12">
        <f>_xlfn.MAXIFS(bonification_version[index_version],bonification_version[code],fiche_bonification[[#This Row],[code_bonification]])</f>
        <v>35.1</v>
      </c>
      <c r="K947" s="13">
        <f>_xlfn.MINIFS(bonification_version[date_debut],bonification_version[code],fiche_bonification[[#This Row],[code_bonification]])</f>
        <v>42005</v>
      </c>
      <c r="L947" s="12" t="str" cm="1">
        <f t="array" ref="L94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48" spans="1:12" x14ac:dyDescent="0.3">
      <c r="A948" s="12" t="s">
        <v>210</v>
      </c>
      <c r="B948" s="12" t="s">
        <v>16</v>
      </c>
      <c r="C948" s="13">
        <f t="shared" si="14"/>
        <v>42522</v>
      </c>
      <c r="D948" s="13" t="str">
        <f>IF(AND(fiche_bonification[[#This Row],[fiche_date_fin]]="",fiche_bonification[[#This Row],[bonification_date_fin]]=""),"",MIN(I948,L948))</f>
        <v/>
      </c>
      <c r="E948" s="13"/>
      <c r="F948" s="13"/>
      <c r="G948" s="12">
        <f>_xlfn.MAXIFS(fiche_version[index_version],fiche_version[code],fiche_bonification[[#This Row],[code_fiche]])</f>
        <v>22.1</v>
      </c>
      <c r="H948" s="13">
        <f>_xlfn.MINIFS(fiche_version[date_debut],fiche_version[code],fiche_bonification[[#This Row],[code_fiche]])</f>
        <v>42522</v>
      </c>
      <c r="I948" s="13" t="str" cm="1">
        <f t="array" ref="I948">INDEX(fiche_version[date_fin],MATCH(1,(fiche_version[index_version]=fiche_bonification[[#This Row],[fiche_version]]) * (fiche_version[code]=fiche_bonification[[#This Row],[code_fiche]]),0),1)</f>
        <v/>
      </c>
      <c r="J948" s="12">
        <f>_xlfn.MAXIFS(bonification_version[index_version],bonification_version[code],fiche_bonification[[#This Row],[code_bonification]])</f>
        <v>35.1</v>
      </c>
      <c r="K948" s="13">
        <f>_xlfn.MINIFS(bonification_version[date_debut],bonification_version[code],fiche_bonification[[#This Row],[code_bonification]])</f>
        <v>42005</v>
      </c>
      <c r="L948" s="12" t="str" cm="1">
        <f t="array" ref="L94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49" spans="1:12" x14ac:dyDescent="0.3">
      <c r="A949" s="12" t="s">
        <v>211</v>
      </c>
      <c r="B949" s="12" t="s">
        <v>16</v>
      </c>
      <c r="C949" s="13">
        <f t="shared" si="14"/>
        <v>42005</v>
      </c>
      <c r="D949" s="13" t="str">
        <f>IF(AND(fiche_bonification[[#This Row],[fiche_date_fin]]="",fiche_bonification[[#This Row],[bonification_date_fin]]=""),"",MIN(I949,L949))</f>
        <v/>
      </c>
      <c r="E949" s="13"/>
      <c r="F949" s="13"/>
      <c r="G949" s="12">
        <f>_xlfn.MAXIFS(fiche_version[index_version],fiche_version[code],fiche_bonification[[#This Row],[code_fiche]])</f>
        <v>32.200000000000003</v>
      </c>
      <c r="H949" s="13">
        <f>_xlfn.MINIFS(fiche_version[date_debut],fiche_version[code],fiche_bonification[[#This Row],[code_fiche]])</f>
        <v>42005</v>
      </c>
      <c r="I949" s="13" t="str" cm="1">
        <f t="array" ref="I949">INDEX(fiche_version[date_fin],MATCH(1,(fiche_version[index_version]=fiche_bonification[[#This Row],[fiche_version]]) * (fiche_version[code]=fiche_bonification[[#This Row],[code_fiche]]),0),1)</f>
        <v/>
      </c>
      <c r="J949" s="12">
        <f>_xlfn.MAXIFS(bonification_version[index_version],bonification_version[code],fiche_bonification[[#This Row],[code_bonification]])</f>
        <v>35.1</v>
      </c>
      <c r="K949" s="13">
        <f>_xlfn.MINIFS(bonification_version[date_debut],bonification_version[code],fiche_bonification[[#This Row],[code_bonification]])</f>
        <v>42005</v>
      </c>
      <c r="L949" s="12" t="str" cm="1">
        <f t="array" ref="L94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50" spans="1:12" x14ac:dyDescent="0.3">
      <c r="A950" s="12" t="s">
        <v>212</v>
      </c>
      <c r="B950" s="12" t="s">
        <v>16</v>
      </c>
      <c r="C950" s="13">
        <f t="shared" si="14"/>
        <v>42005</v>
      </c>
      <c r="D950" s="13" t="str">
        <f>IF(AND(fiche_bonification[[#This Row],[fiche_date_fin]]="",fiche_bonification[[#This Row],[bonification_date_fin]]=""),"",MIN(I950,L950))</f>
        <v/>
      </c>
      <c r="E950" s="13"/>
      <c r="F950" s="13"/>
      <c r="G950" s="12">
        <f>_xlfn.MAXIFS(fiche_version[index_version],fiche_version[code],fiche_bonification[[#This Row],[code_fiche]])</f>
        <v>32.200000000000003</v>
      </c>
      <c r="H950" s="13">
        <f>_xlfn.MINIFS(fiche_version[date_debut],fiche_version[code],fiche_bonification[[#This Row],[code_fiche]])</f>
        <v>42005</v>
      </c>
      <c r="I950" s="13" t="str" cm="1">
        <f t="array" ref="I950">INDEX(fiche_version[date_fin],MATCH(1,(fiche_version[index_version]=fiche_bonification[[#This Row],[fiche_version]]) * (fiche_version[code]=fiche_bonification[[#This Row],[code_fiche]]),0),1)</f>
        <v/>
      </c>
      <c r="J950" s="12">
        <f>_xlfn.MAXIFS(bonification_version[index_version],bonification_version[code],fiche_bonification[[#This Row],[code_bonification]])</f>
        <v>35.1</v>
      </c>
      <c r="K950" s="13">
        <f>_xlfn.MINIFS(bonification_version[date_debut],bonification_version[code],fiche_bonification[[#This Row],[code_bonification]])</f>
        <v>42005</v>
      </c>
      <c r="L950" s="12" t="str" cm="1">
        <f t="array" ref="L95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51" spans="1:12" x14ac:dyDescent="0.3">
      <c r="A951" s="12" t="s">
        <v>214</v>
      </c>
      <c r="B951" s="12" t="s">
        <v>16</v>
      </c>
      <c r="C951" s="13">
        <f t="shared" si="14"/>
        <v>42005</v>
      </c>
      <c r="D951" s="13" t="str">
        <f>IF(AND(fiche_bonification[[#This Row],[fiche_date_fin]]="",fiche_bonification[[#This Row],[bonification_date_fin]]=""),"",MIN(I951,L951))</f>
        <v/>
      </c>
      <c r="E951" s="13"/>
      <c r="F951" s="13"/>
      <c r="G951" s="12">
        <f>_xlfn.MAXIFS(fiche_version[index_version],fiche_version[code],fiche_bonification[[#This Row],[code_fiche]])</f>
        <v>45.4</v>
      </c>
      <c r="H951" s="13">
        <f>_xlfn.MINIFS(fiche_version[date_debut],fiche_version[code],fiche_bonification[[#This Row],[code_fiche]])</f>
        <v>42005</v>
      </c>
      <c r="I951" s="13" t="str" cm="1">
        <f t="array" ref="I951">INDEX(fiche_version[date_fin],MATCH(1,(fiche_version[index_version]=fiche_bonification[[#This Row],[fiche_version]]) * (fiche_version[code]=fiche_bonification[[#This Row],[code_fiche]]),0),1)</f>
        <v/>
      </c>
      <c r="J951" s="12">
        <f>_xlfn.MAXIFS(bonification_version[index_version],bonification_version[code],fiche_bonification[[#This Row],[code_bonification]])</f>
        <v>35.1</v>
      </c>
      <c r="K951" s="13">
        <f>_xlfn.MINIFS(bonification_version[date_debut],bonification_version[code],fiche_bonification[[#This Row],[code_bonification]])</f>
        <v>42005</v>
      </c>
      <c r="L951" s="12" t="str" cm="1">
        <f t="array" ref="L95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52" spans="1:12" x14ac:dyDescent="0.3">
      <c r="A952" s="12" t="s">
        <v>215</v>
      </c>
      <c r="B952" s="12" t="s">
        <v>16</v>
      </c>
      <c r="C952" s="13">
        <f t="shared" si="14"/>
        <v>42522</v>
      </c>
      <c r="D952" s="13" t="str">
        <f>IF(AND(fiche_bonification[[#This Row],[fiche_date_fin]]="",fiche_bonification[[#This Row],[bonification_date_fin]]=""),"",MIN(I952,L952))</f>
        <v/>
      </c>
      <c r="E952" s="13"/>
      <c r="F952" s="13"/>
      <c r="G952" s="12">
        <f>_xlfn.MAXIFS(fiche_version[index_version],fiche_version[code],fiche_bonification[[#This Row],[code_fiche]])</f>
        <v>22.1</v>
      </c>
      <c r="H952" s="13">
        <f>_xlfn.MINIFS(fiche_version[date_debut],fiche_version[code],fiche_bonification[[#This Row],[code_fiche]])</f>
        <v>42522</v>
      </c>
      <c r="I952" s="13" t="str" cm="1">
        <f t="array" ref="I952">INDEX(fiche_version[date_fin],MATCH(1,(fiche_version[index_version]=fiche_bonification[[#This Row],[fiche_version]]) * (fiche_version[code]=fiche_bonification[[#This Row],[code_fiche]]),0),1)</f>
        <v/>
      </c>
      <c r="J952" s="12">
        <f>_xlfn.MAXIFS(bonification_version[index_version],bonification_version[code],fiche_bonification[[#This Row],[code_bonification]])</f>
        <v>35.1</v>
      </c>
      <c r="K952" s="13">
        <f>_xlfn.MINIFS(bonification_version[date_debut],bonification_version[code],fiche_bonification[[#This Row],[code_bonification]])</f>
        <v>42005</v>
      </c>
      <c r="L952" s="12" t="str" cm="1">
        <f t="array" ref="L95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53" spans="1:12" x14ac:dyDescent="0.3">
      <c r="A953" s="12" t="s">
        <v>216</v>
      </c>
      <c r="B953" s="12" t="s">
        <v>16</v>
      </c>
      <c r="C953" s="13">
        <f t="shared" si="14"/>
        <v>42005</v>
      </c>
      <c r="D953" s="13" t="str">
        <f>IF(AND(fiche_bonification[[#This Row],[fiche_date_fin]]="",fiche_bonification[[#This Row],[bonification_date_fin]]=""),"",MIN(I953,L953))</f>
        <v/>
      </c>
      <c r="E953" s="13"/>
      <c r="F953" s="13"/>
      <c r="G953" s="12">
        <f>_xlfn.MAXIFS(fiche_version[index_version],fiche_version[code],fiche_bonification[[#This Row],[code_fiche]])</f>
        <v>26.1</v>
      </c>
      <c r="H953" s="13">
        <f>_xlfn.MINIFS(fiche_version[date_debut],fiche_version[code],fiche_bonification[[#This Row],[code_fiche]])</f>
        <v>42005</v>
      </c>
      <c r="I953" s="13" t="str" cm="1">
        <f t="array" ref="I953">INDEX(fiche_version[date_fin],MATCH(1,(fiche_version[index_version]=fiche_bonification[[#This Row],[fiche_version]]) * (fiche_version[code]=fiche_bonification[[#This Row],[code_fiche]]),0),1)</f>
        <v/>
      </c>
      <c r="J953" s="12">
        <f>_xlfn.MAXIFS(bonification_version[index_version],bonification_version[code],fiche_bonification[[#This Row],[code_bonification]])</f>
        <v>35.1</v>
      </c>
      <c r="K953" s="13">
        <f>_xlfn.MINIFS(bonification_version[date_debut],bonification_version[code],fiche_bonification[[#This Row],[code_bonification]])</f>
        <v>42005</v>
      </c>
      <c r="L953" s="12" t="str" cm="1">
        <f t="array" ref="L95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54" spans="1:12" x14ac:dyDescent="0.3">
      <c r="A954" s="12" t="s">
        <v>217</v>
      </c>
      <c r="B954" s="12" t="s">
        <v>16</v>
      </c>
      <c r="C954" s="13">
        <f t="shared" si="14"/>
        <v>42005</v>
      </c>
      <c r="D954" s="13" t="str">
        <f>IF(AND(fiche_bonification[[#This Row],[fiche_date_fin]]="",fiche_bonification[[#This Row],[bonification_date_fin]]=""),"",MIN(I954,L954))</f>
        <v/>
      </c>
      <c r="E954" s="13"/>
      <c r="F954" s="13"/>
      <c r="G954" s="12">
        <f>_xlfn.MAXIFS(fiche_version[index_version],fiche_version[code],fiche_bonification[[#This Row],[code_fiche]])</f>
        <v>35.299999999999997</v>
      </c>
      <c r="H954" s="13">
        <f>_xlfn.MINIFS(fiche_version[date_debut],fiche_version[code],fiche_bonification[[#This Row],[code_fiche]])</f>
        <v>42005</v>
      </c>
      <c r="I954" s="13" t="str" cm="1">
        <f t="array" ref="I954">INDEX(fiche_version[date_fin],MATCH(1,(fiche_version[index_version]=fiche_bonification[[#This Row],[fiche_version]]) * (fiche_version[code]=fiche_bonification[[#This Row],[code_fiche]]),0),1)</f>
        <v/>
      </c>
      <c r="J954" s="12">
        <f>_xlfn.MAXIFS(bonification_version[index_version],bonification_version[code],fiche_bonification[[#This Row],[code_bonification]])</f>
        <v>35.1</v>
      </c>
      <c r="K954" s="13">
        <f>_xlfn.MINIFS(bonification_version[date_debut],bonification_version[code],fiche_bonification[[#This Row],[code_bonification]])</f>
        <v>42005</v>
      </c>
      <c r="L954" s="12" t="str" cm="1">
        <f t="array" ref="L95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55" spans="1:12" x14ac:dyDescent="0.3">
      <c r="A955" s="12" t="s">
        <v>219</v>
      </c>
      <c r="B955" s="12" t="s">
        <v>16</v>
      </c>
      <c r="C955" s="13">
        <f t="shared" si="14"/>
        <v>42005</v>
      </c>
      <c r="D955" s="13" t="str">
        <f>IF(AND(fiche_bonification[[#This Row],[fiche_date_fin]]="",fiche_bonification[[#This Row],[bonification_date_fin]]=""),"",MIN(I955,L955))</f>
        <v/>
      </c>
      <c r="E955" s="13"/>
      <c r="F955" s="13"/>
      <c r="G955" s="12">
        <f>_xlfn.MAXIFS(fiche_version[index_version],fiche_version[code],fiche_bonification[[#This Row],[code_fiche]])</f>
        <v>28.2</v>
      </c>
      <c r="H955" s="13">
        <f>_xlfn.MINIFS(fiche_version[date_debut],fiche_version[code],fiche_bonification[[#This Row],[code_fiche]])</f>
        <v>42005</v>
      </c>
      <c r="I955" s="13" t="str" cm="1">
        <f t="array" ref="I955">INDEX(fiche_version[date_fin],MATCH(1,(fiche_version[index_version]=fiche_bonification[[#This Row],[fiche_version]]) * (fiche_version[code]=fiche_bonification[[#This Row],[code_fiche]]),0),1)</f>
        <v/>
      </c>
      <c r="J955" s="12">
        <f>_xlfn.MAXIFS(bonification_version[index_version],bonification_version[code],fiche_bonification[[#This Row],[code_bonification]])</f>
        <v>35.1</v>
      </c>
      <c r="K955" s="13">
        <f>_xlfn.MINIFS(bonification_version[date_debut],bonification_version[code],fiche_bonification[[#This Row],[code_bonification]])</f>
        <v>42005</v>
      </c>
      <c r="L955" s="12" t="str" cm="1">
        <f t="array" ref="L95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56" spans="1:12" x14ac:dyDescent="0.3">
      <c r="A956" s="12" t="s">
        <v>221</v>
      </c>
      <c r="B956" s="12" t="s">
        <v>16</v>
      </c>
      <c r="C956" s="13">
        <f t="shared" si="14"/>
        <v>42005</v>
      </c>
      <c r="D956" s="13" t="str">
        <f>IF(AND(fiche_bonification[[#This Row],[fiche_date_fin]]="",fiche_bonification[[#This Row],[bonification_date_fin]]=""),"",MIN(I956,L956))</f>
        <v/>
      </c>
      <c r="E956" s="13"/>
      <c r="F956" s="13"/>
      <c r="G956" s="12">
        <f>_xlfn.MAXIFS(fiche_version[index_version],fiche_version[code],fiche_bonification[[#This Row],[code_fiche]])</f>
        <v>28.2</v>
      </c>
      <c r="H956" s="13">
        <f>_xlfn.MINIFS(fiche_version[date_debut],fiche_version[code],fiche_bonification[[#This Row],[code_fiche]])</f>
        <v>42005</v>
      </c>
      <c r="I956" s="13" t="str" cm="1">
        <f t="array" ref="I956">INDEX(fiche_version[date_fin],MATCH(1,(fiche_version[index_version]=fiche_bonification[[#This Row],[fiche_version]]) * (fiche_version[code]=fiche_bonification[[#This Row],[code_fiche]]),0),1)</f>
        <v/>
      </c>
      <c r="J956" s="12">
        <f>_xlfn.MAXIFS(bonification_version[index_version],bonification_version[code],fiche_bonification[[#This Row],[code_bonification]])</f>
        <v>35.1</v>
      </c>
      <c r="K956" s="13">
        <f>_xlfn.MINIFS(bonification_version[date_debut],bonification_version[code],fiche_bonification[[#This Row],[code_bonification]])</f>
        <v>42005</v>
      </c>
      <c r="L956" s="12" t="str" cm="1">
        <f t="array" ref="L95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57" spans="1:12" x14ac:dyDescent="0.3">
      <c r="A957" s="12" t="s">
        <v>223</v>
      </c>
      <c r="B957" s="12" t="s">
        <v>16</v>
      </c>
      <c r="C957" s="13">
        <f t="shared" si="14"/>
        <v>42373</v>
      </c>
      <c r="D957" s="13">
        <f>IF(AND(fiche_bonification[[#This Row],[fiche_date_fin]]="",fiche_bonification[[#This Row],[bonification_date_fin]]=""),"",MIN(I957,L957))</f>
        <v>46934</v>
      </c>
      <c r="E957" s="13"/>
      <c r="F957" s="13"/>
      <c r="G957" s="12">
        <f>_xlfn.MAXIFS(fiche_version[index_version],fiche_version[code],fiche_bonification[[#This Row],[code_fiche]])</f>
        <v>54.3</v>
      </c>
      <c r="H957" s="13">
        <f>_xlfn.MINIFS(fiche_version[date_debut],fiche_version[code],fiche_bonification[[#This Row],[code_fiche]])</f>
        <v>42373</v>
      </c>
      <c r="I957" s="13" cm="1">
        <f t="array" ref="I957">INDEX(fiche_version[date_fin],MATCH(1,(fiche_version[index_version]=fiche_bonification[[#This Row],[fiche_version]]) * (fiche_version[code]=fiche_bonification[[#This Row],[code_fiche]]),0),1)</f>
        <v>46934</v>
      </c>
      <c r="J957" s="12">
        <f>_xlfn.MAXIFS(bonification_version[index_version],bonification_version[code],fiche_bonification[[#This Row],[code_bonification]])</f>
        <v>35.1</v>
      </c>
      <c r="K957" s="13">
        <f>_xlfn.MINIFS(bonification_version[date_debut],bonification_version[code],fiche_bonification[[#This Row],[code_bonification]])</f>
        <v>42005</v>
      </c>
      <c r="L957" s="12" t="str" cm="1">
        <f t="array" ref="L95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58" spans="1:12" x14ac:dyDescent="0.3">
      <c r="A958" s="12" t="s">
        <v>225</v>
      </c>
      <c r="B958" s="12" t="s">
        <v>16</v>
      </c>
      <c r="C958" s="13">
        <f t="shared" si="14"/>
        <v>42005</v>
      </c>
      <c r="D958" s="13" t="str">
        <f>IF(AND(fiche_bonification[[#This Row],[fiche_date_fin]]="",fiche_bonification[[#This Row],[bonification_date_fin]]=""),"",MIN(I958,L958))</f>
        <v/>
      </c>
      <c r="E958" s="13"/>
      <c r="F958" s="13"/>
      <c r="G958" s="12">
        <f>_xlfn.MAXIFS(fiche_version[index_version],fiche_version[code],fiche_bonification[[#This Row],[code_fiche]])</f>
        <v>16.100000000000001</v>
      </c>
      <c r="H958" s="13">
        <f>_xlfn.MINIFS(fiche_version[date_debut],fiche_version[code],fiche_bonification[[#This Row],[code_fiche]])</f>
        <v>42005</v>
      </c>
      <c r="I958" s="13" t="str" cm="1">
        <f t="array" ref="I958">INDEX(fiche_version[date_fin],MATCH(1,(fiche_version[index_version]=fiche_bonification[[#This Row],[fiche_version]]) * (fiche_version[code]=fiche_bonification[[#This Row],[code_fiche]]),0),1)</f>
        <v/>
      </c>
      <c r="J958" s="12">
        <f>_xlfn.MAXIFS(bonification_version[index_version],bonification_version[code],fiche_bonification[[#This Row],[code_bonification]])</f>
        <v>35.1</v>
      </c>
      <c r="K958" s="13">
        <f>_xlfn.MINIFS(bonification_version[date_debut],bonification_version[code],fiche_bonification[[#This Row],[code_bonification]])</f>
        <v>42005</v>
      </c>
      <c r="L958" s="12" t="str" cm="1">
        <f t="array" ref="L95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59" spans="1:12" x14ac:dyDescent="0.3">
      <c r="A959" s="12" t="s">
        <v>226</v>
      </c>
      <c r="B959" s="12" t="s">
        <v>16</v>
      </c>
      <c r="C959" s="13">
        <f t="shared" si="14"/>
        <v>42005</v>
      </c>
      <c r="D959" s="13" t="str">
        <f>IF(AND(fiche_bonification[[#This Row],[fiche_date_fin]]="",fiche_bonification[[#This Row],[bonification_date_fin]]=""),"",MIN(I959,L959))</f>
        <v/>
      </c>
      <c r="E959" s="13"/>
      <c r="F959" s="13"/>
      <c r="G959" s="12">
        <f>_xlfn.MAXIFS(fiche_version[index_version],fiche_version[code],fiche_bonification[[#This Row],[code_fiche]])</f>
        <v>23.1</v>
      </c>
      <c r="H959" s="13">
        <f>_xlfn.MINIFS(fiche_version[date_debut],fiche_version[code],fiche_bonification[[#This Row],[code_fiche]])</f>
        <v>42005</v>
      </c>
      <c r="I959" s="13" t="str" cm="1">
        <f t="array" ref="I959">INDEX(fiche_version[date_fin],MATCH(1,(fiche_version[index_version]=fiche_bonification[[#This Row],[fiche_version]]) * (fiche_version[code]=fiche_bonification[[#This Row],[code_fiche]]),0),1)</f>
        <v/>
      </c>
      <c r="J959" s="12">
        <f>_xlfn.MAXIFS(bonification_version[index_version],bonification_version[code],fiche_bonification[[#This Row],[code_bonification]])</f>
        <v>35.1</v>
      </c>
      <c r="K959" s="13">
        <f>_xlfn.MINIFS(bonification_version[date_debut],bonification_version[code],fiche_bonification[[#This Row],[code_bonification]])</f>
        <v>42005</v>
      </c>
      <c r="L959" s="12" t="str" cm="1">
        <f t="array" ref="L95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60" spans="1:12" x14ac:dyDescent="0.3">
      <c r="A960" s="12" t="s">
        <v>227</v>
      </c>
      <c r="B960" s="12" t="s">
        <v>16</v>
      </c>
      <c r="C960" s="13">
        <f t="shared" si="14"/>
        <v>43191</v>
      </c>
      <c r="D960" s="13">
        <f>IF(AND(fiche_bonification[[#This Row],[fiche_date_fin]]="",fiche_bonification[[#This Row],[bonification_date_fin]]=""),"",MIN(I960,L960))</f>
        <v>46843</v>
      </c>
      <c r="E960" s="13"/>
      <c r="F960" s="13"/>
      <c r="G960" s="12">
        <f>_xlfn.MAXIFS(fiche_version[index_version],fiche_version[code],fiche_bonification[[#This Row],[code_fiche]])</f>
        <v>54.4</v>
      </c>
      <c r="H960" s="13">
        <f>_xlfn.MINIFS(fiche_version[date_debut],fiche_version[code],fiche_bonification[[#This Row],[code_fiche]])</f>
        <v>43191</v>
      </c>
      <c r="I960" s="13" cm="1">
        <f t="array" ref="I960">INDEX(fiche_version[date_fin],MATCH(1,(fiche_version[index_version]=fiche_bonification[[#This Row],[fiche_version]]) * (fiche_version[code]=fiche_bonification[[#This Row],[code_fiche]]),0),1)</f>
        <v>46843</v>
      </c>
      <c r="J960" s="12">
        <f>_xlfn.MAXIFS(bonification_version[index_version],bonification_version[code],fiche_bonification[[#This Row],[code_bonification]])</f>
        <v>35.1</v>
      </c>
      <c r="K960" s="13">
        <f>_xlfn.MINIFS(bonification_version[date_debut],bonification_version[code],fiche_bonification[[#This Row],[code_bonification]])</f>
        <v>42005</v>
      </c>
      <c r="L960" s="12" t="str" cm="1">
        <f t="array" ref="L96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61" spans="1:12" x14ac:dyDescent="0.3">
      <c r="A961" s="12" t="s">
        <v>228</v>
      </c>
      <c r="B961" s="12" t="s">
        <v>16</v>
      </c>
      <c r="C961" s="13">
        <f t="shared" si="14"/>
        <v>43453</v>
      </c>
      <c r="D961" s="13" t="str">
        <f>IF(AND(fiche_bonification[[#This Row],[fiche_date_fin]]="",fiche_bonification[[#This Row],[bonification_date_fin]]=""),"",MIN(I961,L961))</f>
        <v/>
      </c>
      <c r="E961" s="13"/>
      <c r="F961" s="13"/>
      <c r="G961" s="12">
        <f>_xlfn.MAXIFS(fiche_version[index_version],fiche_version[code],fiche_bonification[[#This Row],[code_fiche]])</f>
        <v>28.1</v>
      </c>
      <c r="H961" s="13">
        <f>_xlfn.MINIFS(fiche_version[date_debut],fiche_version[code],fiche_bonification[[#This Row],[code_fiche]])</f>
        <v>43453</v>
      </c>
      <c r="I961" s="13" t="str" cm="1">
        <f t="array" ref="I961">INDEX(fiche_version[date_fin],MATCH(1,(fiche_version[index_version]=fiche_bonification[[#This Row],[fiche_version]]) * (fiche_version[code]=fiche_bonification[[#This Row],[code_fiche]]),0),1)</f>
        <v/>
      </c>
      <c r="J961" s="12">
        <f>_xlfn.MAXIFS(bonification_version[index_version],bonification_version[code],fiche_bonification[[#This Row],[code_bonification]])</f>
        <v>35.1</v>
      </c>
      <c r="K961" s="13">
        <f>_xlfn.MINIFS(bonification_version[date_debut],bonification_version[code],fiche_bonification[[#This Row],[code_bonification]])</f>
        <v>42005</v>
      </c>
      <c r="L961" s="12" t="str" cm="1">
        <f t="array" ref="L96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62" spans="1:12" x14ac:dyDescent="0.3">
      <c r="A962" s="12" t="s">
        <v>229</v>
      </c>
      <c r="B962" s="12" t="s">
        <v>16</v>
      </c>
      <c r="C962" s="13">
        <f t="shared" si="14"/>
        <v>43453</v>
      </c>
      <c r="D962" s="13" t="str">
        <f>IF(AND(fiche_bonification[[#This Row],[fiche_date_fin]]="",fiche_bonification[[#This Row],[bonification_date_fin]]=""),"",MIN(I962,L962))</f>
        <v/>
      </c>
      <c r="E962" s="13"/>
      <c r="F962" s="13"/>
      <c r="G962" s="12">
        <f>_xlfn.MAXIFS(fiche_version[index_version],fiche_version[code],fiche_bonification[[#This Row],[code_fiche]])</f>
        <v>28.1</v>
      </c>
      <c r="H962" s="13">
        <f>_xlfn.MINIFS(fiche_version[date_debut],fiche_version[code],fiche_bonification[[#This Row],[code_fiche]])</f>
        <v>43453</v>
      </c>
      <c r="I962" s="13" t="str" cm="1">
        <f t="array" ref="I962">INDEX(fiche_version[date_fin],MATCH(1,(fiche_version[index_version]=fiche_bonification[[#This Row],[fiche_version]]) * (fiche_version[code]=fiche_bonification[[#This Row],[code_fiche]]),0),1)</f>
        <v/>
      </c>
      <c r="J962" s="12">
        <f>_xlfn.MAXIFS(bonification_version[index_version],bonification_version[code],fiche_bonification[[#This Row],[code_bonification]])</f>
        <v>35.1</v>
      </c>
      <c r="K962" s="13">
        <f>_xlfn.MINIFS(bonification_version[date_debut],bonification_version[code],fiche_bonification[[#This Row],[code_bonification]])</f>
        <v>42005</v>
      </c>
      <c r="L962" s="12" t="str" cm="1">
        <f t="array" ref="L96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63" spans="1:12" x14ac:dyDescent="0.3">
      <c r="A963" s="12" t="s">
        <v>230</v>
      </c>
      <c r="B963" s="12" t="s">
        <v>16</v>
      </c>
      <c r="C963" s="13">
        <f t="shared" ref="C963:C1026" si="15">MAX(H963,K963)</f>
        <v>43453</v>
      </c>
      <c r="D963" s="13" t="str">
        <f>IF(AND(fiche_bonification[[#This Row],[fiche_date_fin]]="",fiche_bonification[[#This Row],[bonification_date_fin]]=""),"",MIN(I963,L963))</f>
        <v/>
      </c>
      <c r="E963" s="13"/>
      <c r="F963" s="13"/>
      <c r="G963" s="12">
        <f>_xlfn.MAXIFS(fiche_version[index_version],fiche_version[code],fiche_bonification[[#This Row],[code_fiche]])</f>
        <v>54.2</v>
      </c>
      <c r="H963" s="13">
        <f>_xlfn.MINIFS(fiche_version[date_debut],fiche_version[code],fiche_bonification[[#This Row],[code_fiche]])</f>
        <v>43453</v>
      </c>
      <c r="I963" s="13" t="str" cm="1">
        <f t="array" ref="I963">INDEX(fiche_version[date_fin],MATCH(1,(fiche_version[index_version]=fiche_bonification[[#This Row],[fiche_version]]) * (fiche_version[code]=fiche_bonification[[#This Row],[code_fiche]]),0),1)</f>
        <v/>
      </c>
      <c r="J963" s="12">
        <f>_xlfn.MAXIFS(bonification_version[index_version],bonification_version[code],fiche_bonification[[#This Row],[code_bonification]])</f>
        <v>35.1</v>
      </c>
      <c r="K963" s="13">
        <f>_xlfn.MINIFS(bonification_version[date_debut],bonification_version[code],fiche_bonification[[#This Row],[code_bonification]])</f>
        <v>42005</v>
      </c>
      <c r="L963" s="12" t="str" cm="1">
        <f t="array" ref="L96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64" spans="1:12" x14ac:dyDescent="0.3">
      <c r="A964" s="12" t="s">
        <v>231</v>
      </c>
      <c r="B964" s="12" t="s">
        <v>16</v>
      </c>
      <c r="C964" s="13">
        <f t="shared" si="15"/>
        <v>43709</v>
      </c>
      <c r="D964" s="13" t="str">
        <f>IF(AND(fiche_bonification[[#This Row],[fiche_date_fin]]="",fiche_bonification[[#This Row],[bonification_date_fin]]=""),"",MIN(I964,L964))</f>
        <v/>
      </c>
      <c r="E964" s="13"/>
      <c r="F964" s="13"/>
      <c r="G964" s="12">
        <f>_xlfn.MAXIFS(fiche_version[index_version],fiche_version[code],fiche_bonification[[#This Row],[code_fiche]])</f>
        <v>31.1</v>
      </c>
      <c r="H964" s="13">
        <f>_xlfn.MINIFS(fiche_version[date_debut],fiche_version[code],fiche_bonification[[#This Row],[code_fiche]])</f>
        <v>43709</v>
      </c>
      <c r="I964" s="13" t="str" cm="1">
        <f t="array" ref="I964">INDEX(fiche_version[date_fin],MATCH(1,(fiche_version[index_version]=fiche_bonification[[#This Row],[fiche_version]]) * (fiche_version[code]=fiche_bonification[[#This Row],[code_fiche]]),0),1)</f>
        <v/>
      </c>
      <c r="J964" s="12">
        <f>_xlfn.MAXIFS(bonification_version[index_version],bonification_version[code],fiche_bonification[[#This Row],[code_bonification]])</f>
        <v>35.1</v>
      </c>
      <c r="K964" s="13">
        <f>_xlfn.MINIFS(bonification_version[date_debut],bonification_version[code],fiche_bonification[[#This Row],[code_bonification]])</f>
        <v>42005</v>
      </c>
      <c r="L964" s="12" t="str" cm="1">
        <f t="array" ref="L96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65" spans="1:12" x14ac:dyDescent="0.3">
      <c r="A965" s="12" t="s">
        <v>232</v>
      </c>
      <c r="B965" s="12" t="s">
        <v>16</v>
      </c>
      <c r="C965" s="13">
        <f t="shared" si="15"/>
        <v>43971</v>
      </c>
      <c r="D965" s="13" t="str">
        <f>IF(AND(fiche_bonification[[#This Row],[fiche_date_fin]]="",fiche_bonification[[#This Row],[bonification_date_fin]]=""),"",MIN(I965,L965))</f>
        <v/>
      </c>
      <c r="E965" s="13"/>
      <c r="F965" s="13"/>
      <c r="G965" s="12">
        <f>_xlfn.MAXIFS(fiche_version[index_version],fiche_version[code],fiche_bonification[[#This Row],[code_fiche]])</f>
        <v>50.2</v>
      </c>
      <c r="H965" s="13">
        <f>_xlfn.MINIFS(fiche_version[date_debut],fiche_version[code],fiche_bonification[[#This Row],[code_fiche]])</f>
        <v>43971</v>
      </c>
      <c r="I965" s="13" t="str" cm="1">
        <f t="array" ref="I965">INDEX(fiche_version[date_fin],MATCH(1,(fiche_version[index_version]=fiche_bonification[[#This Row],[fiche_version]]) * (fiche_version[code]=fiche_bonification[[#This Row],[code_fiche]]),0),1)</f>
        <v/>
      </c>
      <c r="J965" s="12">
        <f>_xlfn.MAXIFS(bonification_version[index_version],bonification_version[code],fiche_bonification[[#This Row],[code_bonification]])</f>
        <v>35.1</v>
      </c>
      <c r="K965" s="13">
        <f>_xlfn.MINIFS(bonification_version[date_debut],bonification_version[code],fiche_bonification[[#This Row],[code_bonification]])</f>
        <v>42005</v>
      </c>
      <c r="L965" s="12" t="str" cm="1">
        <f t="array" ref="L96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66" spans="1:12" x14ac:dyDescent="0.3">
      <c r="A966" s="12" t="s">
        <v>233</v>
      </c>
      <c r="B966" s="12" t="s">
        <v>16</v>
      </c>
      <c r="C966" s="13">
        <f t="shared" si="15"/>
        <v>44559</v>
      </c>
      <c r="D966" s="13" t="str">
        <f>IF(AND(fiche_bonification[[#This Row],[fiche_date_fin]]="",fiche_bonification[[#This Row],[bonification_date_fin]]=""),"",MIN(I966,L966))</f>
        <v/>
      </c>
      <c r="E966" s="13"/>
      <c r="F966" s="13"/>
      <c r="G966" s="12">
        <f>_xlfn.MAXIFS(fiche_version[index_version],fiche_version[code],fiche_bonification[[#This Row],[code_fiche]])</f>
        <v>42.2</v>
      </c>
      <c r="H966" s="13">
        <f>_xlfn.MINIFS(fiche_version[date_debut],fiche_version[code],fiche_bonification[[#This Row],[code_fiche]])</f>
        <v>44559</v>
      </c>
      <c r="I966" s="13" t="str" cm="1">
        <f t="array" ref="I966">INDEX(fiche_version[date_fin],MATCH(1,(fiche_version[index_version]=fiche_bonification[[#This Row],[fiche_version]]) * (fiche_version[code]=fiche_bonification[[#This Row],[code_fiche]]),0),1)</f>
        <v/>
      </c>
      <c r="J966" s="12">
        <f>_xlfn.MAXIFS(bonification_version[index_version],bonification_version[code],fiche_bonification[[#This Row],[code_bonification]])</f>
        <v>35.1</v>
      </c>
      <c r="K966" s="13">
        <f>_xlfn.MINIFS(bonification_version[date_debut],bonification_version[code],fiche_bonification[[#This Row],[code_bonification]])</f>
        <v>42005</v>
      </c>
      <c r="L966" s="12" t="str" cm="1">
        <f t="array" ref="L96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67" spans="1:12" x14ac:dyDescent="0.3">
      <c r="A967" s="12" t="s">
        <v>234</v>
      </c>
      <c r="B967" s="12" t="s">
        <v>16</v>
      </c>
      <c r="C967" s="13">
        <f t="shared" si="15"/>
        <v>44559</v>
      </c>
      <c r="D967" s="13" t="str">
        <f>IF(AND(fiche_bonification[[#This Row],[fiche_date_fin]]="",fiche_bonification[[#This Row],[bonification_date_fin]]=""),"",MIN(I967,L967))</f>
        <v/>
      </c>
      <c r="E967" s="13"/>
      <c r="F967" s="13"/>
      <c r="G967" s="12">
        <f>_xlfn.MAXIFS(fiche_version[index_version],fiche_version[code],fiche_bonification[[#This Row],[code_fiche]])</f>
        <v>40.1</v>
      </c>
      <c r="H967" s="13">
        <f>_xlfn.MINIFS(fiche_version[date_debut],fiche_version[code],fiche_bonification[[#This Row],[code_fiche]])</f>
        <v>44559</v>
      </c>
      <c r="I967" s="13" t="str" cm="1">
        <f t="array" ref="I967">INDEX(fiche_version[date_fin],MATCH(1,(fiche_version[index_version]=fiche_bonification[[#This Row],[fiche_version]]) * (fiche_version[code]=fiche_bonification[[#This Row],[code_fiche]]),0),1)</f>
        <v/>
      </c>
      <c r="J967" s="12">
        <f>_xlfn.MAXIFS(bonification_version[index_version],bonification_version[code],fiche_bonification[[#This Row],[code_bonification]])</f>
        <v>35.1</v>
      </c>
      <c r="K967" s="13">
        <f>_xlfn.MINIFS(bonification_version[date_debut],bonification_version[code],fiche_bonification[[#This Row],[code_bonification]])</f>
        <v>42005</v>
      </c>
      <c r="L967" s="12" t="str" cm="1">
        <f t="array" ref="L96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68" spans="1:12" x14ac:dyDescent="0.3">
      <c r="A968" s="12" t="s">
        <v>680</v>
      </c>
      <c r="B968" s="12" t="s">
        <v>16</v>
      </c>
      <c r="C968" s="13">
        <f t="shared" si="15"/>
        <v>45199</v>
      </c>
      <c r="D968" s="13">
        <f>IF(AND(fiche_bonification[[#This Row],[fiche_date_fin]]="",fiche_bonification[[#This Row],[bonification_date_fin]]=""),"",MIN(I968,L968))</f>
        <v>46934</v>
      </c>
      <c r="E968" s="13"/>
      <c r="F968" s="13"/>
      <c r="G968" s="12">
        <f>_xlfn.MAXIFS(fiche_version[index_version],fiche_version[code],fiche_bonification[[#This Row],[code_fiche]])</f>
        <v>54.1</v>
      </c>
      <c r="H968" s="13">
        <f>_xlfn.MINIFS(fiche_version[date_debut],fiche_version[code],fiche_bonification[[#This Row],[code_fiche]])</f>
        <v>45199</v>
      </c>
      <c r="I968" s="13" cm="1">
        <f t="array" ref="I968">INDEX(fiche_version[date_fin],MATCH(1,(fiche_version[index_version]=fiche_bonification[[#This Row],[fiche_version]]) * (fiche_version[code]=fiche_bonification[[#This Row],[code_fiche]]),0),1)</f>
        <v>46934</v>
      </c>
      <c r="J968" s="12">
        <f>_xlfn.MAXIFS(bonification_version[index_version],bonification_version[code],fiche_bonification[[#This Row],[code_bonification]])</f>
        <v>35.1</v>
      </c>
      <c r="K968" s="13">
        <f>_xlfn.MINIFS(bonification_version[date_debut],bonification_version[code],fiche_bonification[[#This Row],[code_bonification]])</f>
        <v>42005</v>
      </c>
      <c r="L968" s="12" t="str" cm="1">
        <f t="array" ref="L96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69" spans="1:12" x14ac:dyDescent="0.3">
      <c r="A969" s="12" t="s">
        <v>236</v>
      </c>
      <c r="B969" s="12" t="s">
        <v>16</v>
      </c>
      <c r="C969" s="13">
        <f t="shared" si="15"/>
        <v>42005</v>
      </c>
      <c r="D969" s="13" t="str">
        <f>IF(AND(fiche_bonification[[#This Row],[fiche_date_fin]]="",fiche_bonification[[#This Row],[bonification_date_fin]]=""),"",MIN(I969,L969))</f>
        <v/>
      </c>
      <c r="E969" s="13"/>
      <c r="F969" s="13"/>
      <c r="G969" s="12">
        <f>_xlfn.MAXIFS(fiche_version[index_version],fiche_version[code],fiche_bonification[[#This Row],[code_fiche]])</f>
        <v>20.2</v>
      </c>
      <c r="H969" s="13">
        <f>_xlfn.MINIFS(fiche_version[date_debut],fiche_version[code],fiche_bonification[[#This Row],[code_fiche]])</f>
        <v>42005</v>
      </c>
      <c r="I969" s="13" t="str" cm="1">
        <f t="array" ref="I969">INDEX(fiche_version[date_fin],MATCH(1,(fiche_version[index_version]=fiche_bonification[[#This Row],[fiche_version]]) * (fiche_version[code]=fiche_bonification[[#This Row],[code_fiche]]),0),1)</f>
        <v/>
      </c>
      <c r="J969" s="12">
        <f>_xlfn.MAXIFS(bonification_version[index_version],bonification_version[code],fiche_bonification[[#This Row],[code_bonification]])</f>
        <v>35.1</v>
      </c>
      <c r="K969" s="13">
        <f>_xlfn.MINIFS(bonification_version[date_debut],bonification_version[code],fiche_bonification[[#This Row],[code_bonification]])</f>
        <v>42005</v>
      </c>
      <c r="L969" s="12" t="str" cm="1">
        <f t="array" ref="L96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70" spans="1:12" x14ac:dyDescent="0.3">
      <c r="A970" s="12" t="s">
        <v>237</v>
      </c>
      <c r="B970" s="12" t="s">
        <v>16</v>
      </c>
      <c r="C970" s="13">
        <f t="shared" si="15"/>
        <v>42005</v>
      </c>
      <c r="D970" s="13" t="str">
        <f>IF(AND(fiche_bonification[[#This Row],[fiche_date_fin]]="",fiche_bonification[[#This Row],[bonification_date_fin]]=""),"",MIN(I970,L970))</f>
        <v/>
      </c>
      <c r="E970" s="13"/>
      <c r="F970" s="13"/>
      <c r="G970" s="12">
        <f>_xlfn.MAXIFS(fiche_version[index_version],fiche_version[code],fiche_bonification[[#This Row],[code_fiche]])</f>
        <v>17.2</v>
      </c>
      <c r="H970" s="13">
        <f>_xlfn.MINIFS(fiche_version[date_debut],fiche_version[code],fiche_bonification[[#This Row],[code_fiche]])</f>
        <v>42005</v>
      </c>
      <c r="I970" s="13" t="str" cm="1">
        <f t="array" ref="I970">INDEX(fiche_version[date_fin],MATCH(1,(fiche_version[index_version]=fiche_bonification[[#This Row],[fiche_version]]) * (fiche_version[code]=fiche_bonification[[#This Row],[code_fiche]]),0),1)</f>
        <v/>
      </c>
      <c r="J970" s="12">
        <f>_xlfn.MAXIFS(bonification_version[index_version],bonification_version[code],fiche_bonification[[#This Row],[code_bonification]])</f>
        <v>35.1</v>
      </c>
      <c r="K970" s="13">
        <f>_xlfn.MINIFS(bonification_version[date_debut],bonification_version[code],fiche_bonification[[#This Row],[code_bonification]])</f>
        <v>42005</v>
      </c>
      <c r="L970" s="12" t="str" cm="1">
        <f t="array" ref="L97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71" spans="1:12" x14ac:dyDescent="0.3">
      <c r="A971" s="12" t="s">
        <v>238</v>
      </c>
      <c r="B971" s="12" t="s">
        <v>16</v>
      </c>
      <c r="C971" s="13">
        <f t="shared" si="15"/>
        <v>42005</v>
      </c>
      <c r="D971" s="13" t="str">
        <f>IF(AND(fiche_bonification[[#This Row],[fiche_date_fin]]="",fiche_bonification[[#This Row],[bonification_date_fin]]=""),"",MIN(I971,L971))</f>
        <v/>
      </c>
      <c r="E971" s="13"/>
      <c r="F971" s="13"/>
      <c r="G971" s="12">
        <f>_xlfn.MAXIFS(fiche_version[index_version],fiche_version[code],fiche_bonification[[#This Row],[code_fiche]])</f>
        <v>26.1</v>
      </c>
      <c r="H971" s="13">
        <f>_xlfn.MINIFS(fiche_version[date_debut],fiche_version[code],fiche_bonification[[#This Row],[code_fiche]])</f>
        <v>42005</v>
      </c>
      <c r="I971" s="13" t="str" cm="1">
        <f t="array" ref="I971">INDEX(fiche_version[date_fin],MATCH(1,(fiche_version[index_version]=fiche_bonification[[#This Row],[fiche_version]]) * (fiche_version[code]=fiche_bonification[[#This Row],[code_fiche]]),0),1)</f>
        <v/>
      </c>
      <c r="J971" s="12">
        <f>_xlfn.MAXIFS(bonification_version[index_version],bonification_version[code],fiche_bonification[[#This Row],[code_bonification]])</f>
        <v>35.1</v>
      </c>
      <c r="K971" s="13">
        <f>_xlfn.MINIFS(bonification_version[date_debut],bonification_version[code],fiche_bonification[[#This Row],[code_bonification]])</f>
        <v>42005</v>
      </c>
      <c r="L971" s="12" t="str" cm="1">
        <f t="array" ref="L97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72" spans="1:12" x14ac:dyDescent="0.3">
      <c r="A972" s="12" t="s">
        <v>239</v>
      </c>
      <c r="B972" s="12" t="s">
        <v>16</v>
      </c>
      <c r="C972" s="13">
        <f t="shared" si="15"/>
        <v>42005</v>
      </c>
      <c r="D972" s="13" t="str">
        <f>IF(AND(fiche_bonification[[#This Row],[fiche_date_fin]]="",fiche_bonification[[#This Row],[bonification_date_fin]]=""),"",MIN(I972,L972))</f>
        <v/>
      </c>
      <c r="E972" s="13"/>
      <c r="F972" s="13"/>
      <c r="G972" s="12">
        <f>_xlfn.MAXIFS(fiche_version[index_version],fiche_version[code],fiche_bonification[[#This Row],[code_fiche]])</f>
        <v>15.1</v>
      </c>
      <c r="H972" s="13">
        <f>_xlfn.MINIFS(fiche_version[date_debut],fiche_version[code],fiche_bonification[[#This Row],[code_fiche]])</f>
        <v>42005</v>
      </c>
      <c r="I972" s="13" t="str" cm="1">
        <f t="array" ref="I972">INDEX(fiche_version[date_fin],MATCH(1,(fiche_version[index_version]=fiche_bonification[[#This Row],[fiche_version]]) * (fiche_version[code]=fiche_bonification[[#This Row],[code_fiche]]),0),1)</f>
        <v/>
      </c>
      <c r="J972" s="12">
        <f>_xlfn.MAXIFS(bonification_version[index_version],bonification_version[code],fiche_bonification[[#This Row],[code_bonification]])</f>
        <v>35.1</v>
      </c>
      <c r="K972" s="13">
        <f>_xlfn.MINIFS(bonification_version[date_debut],bonification_version[code],fiche_bonification[[#This Row],[code_bonification]])</f>
        <v>42005</v>
      </c>
      <c r="L972" s="12" t="str" cm="1">
        <f t="array" ref="L97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73" spans="1:12" x14ac:dyDescent="0.3">
      <c r="A973" s="12" t="s">
        <v>240</v>
      </c>
      <c r="B973" s="12" t="s">
        <v>16</v>
      </c>
      <c r="C973" s="13">
        <f t="shared" si="15"/>
        <v>42005</v>
      </c>
      <c r="D973" s="13">
        <f>IF(AND(fiche_bonification[[#This Row],[fiche_date_fin]]="",fiche_bonification[[#This Row],[bonification_date_fin]]=""),"",MIN(I973,L973))</f>
        <v>43555</v>
      </c>
      <c r="E973" s="13"/>
      <c r="F973" s="13"/>
      <c r="G973" s="12">
        <f>_xlfn.MAXIFS(fiche_version[index_version],fiche_version[code],fiche_bonification[[#This Row],[code_fiche]])</f>
        <v>19.2</v>
      </c>
      <c r="H973" s="13">
        <f>_xlfn.MINIFS(fiche_version[date_debut],fiche_version[code],fiche_bonification[[#This Row],[code_fiche]])</f>
        <v>42005</v>
      </c>
      <c r="I973" s="13" cm="1">
        <f t="array" ref="I973">INDEX(fiche_version[date_fin],MATCH(1,(fiche_version[index_version]=fiche_bonification[[#This Row],[fiche_version]]) * (fiche_version[code]=fiche_bonification[[#This Row],[code_fiche]]),0),1)</f>
        <v>43555</v>
      </c>
      <c r="J973" s="12">
        <f>_xlfn.MAXIFS(bonification_version[index_version],bonification_version[code],fiche_bonification[[#This Row],[code_bonification]])</f>
        <v>35.1</v>
      </c>
      <c r="K973" s="13">
        <f>_xlfn.MINIFS(bonification_version[date_debut],bonification_version[code],fiche_bonification[[#This Row],[code_bonification]])</f>
        <v>42005</v>
      </c>
      <c r="L973" s="12" t="str" cm="1">
        <f t="array" ref="L97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74" spans="1:12" x14ac:dyDescent="0.3">
      <c r="A974" s="12" t="s">
        <v>242</v>
      </c>
      <c r="B974" s="12" t="s">
        <v>16</v>
      </c>
      <c r="C974" s="13">
        <f t="shared" si="15"/>
        <v>43111</v>
      </c>
      <c r="D974" s="13" t="str">
        <f>IF(AND(fiche_bonification[[#This Row],[fiche_date_fin]]="",fiche_bonification[[#This Row],[bonification_date_fin]]=""),"",MIN(I974,L974))</f>
        <v/>
      </c>
      <c r="E974" s="13"/>
      <c r="F974" s="13"/>
      <c r="G974" s="12">
        <f>_xlfn.MAXIFS(fiche_version[index_version],fiche_version[code],fiche_bonification[[#This Row],[code_fiche]])</f>
        <v>40.200000000000003</v>
      </c>
      <c r="H974" s="13">
        <f>_xlfn.MINIFS(fiche_version[date_debut],fiche_version[code],fiche_bonification[[#This Row],[code_fiche]])</f>
        <v>43111</v>
      </c>
      <c r="I974" s="13" t="str" cm="1">
        <f t="array" ref="I974">INDEX(fiche_version[date_fin],MATCH(1,(fiche_version[index_version]=fiche_bonification[[#This Row],[fiche_version]]) * (fiche_version[code]=fiche_bonification[[#This Row],[code_fiche]]),0),1)</f>
        <v/>
      </c>
      <c r="J974" s="12">
        <f>_xlfn.MAXIFS(bonification_version[index_version],bonification_version[code],fiche_bonification[[#This Row],[code_bonification]])</f>
        <v>35.1</v>
      </c>
      <c r="K974" s="13">
        <f>_xlfn.MINIFS(bonification_version[date_debut],bonification_version[code],fiche_bonification[[#This Row],[code_bonification]])</f>
        <v>42005</v>
      </c>
      <c r="L974" s="12" t="str" cm="1">
        <f t="array" ref="L97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75" spans="1:12" x14ac:dyDescent="0.3">
      <c r="A975" s="12" t="s">
        <v>244</v>
      </c>
      <c r="B975" s="12" t="s">
        <v>16</v>
      </c>
      <c r="C975" s="13">
        <f t="shared" si="15"/>
        <v>43111</v>
      </c>
      <c r="D975" s="13" t="str">
        <f>IF(AND(fiche_bonification[[#This Row],[fiche_date_fin]]="",fiche_bonification[[#This Row],[bonification_date_fin]]=""),"",MIN(I975,L975))</f>
        <v/>
      </c>
      <c r="E975" s="13"/>
      <c r="F975" s="13"/>
      <c r="G975" s="12">
        <f>_xlfn.MAXIFS(fiche_version[index_version],fiche_version[code],fiche_bonification[[#This Row],[code_fiche]])</f>
        <v>27.1</v>
      </c>
      <c r="H975" s="13">
        <f>_xlfn.MINIFS(fiche_version[date_debut],fiche_version[code],fiche_bonification[[#This Row],[code_fiche]])</f>
        <v>43111</v>
      </c>
      <c r="I975" s="13" t="str" cm="1">
        <f t="array" ref="I975">INDEX(fiche_version[date_fin],MATCH(1,(fiche_version[index_version]=fiche_bonification[[#This Row],[fiche_version]]) * (fiche_version[code]=fiche_bonification[[#This Row],[code_fiche]]),0),1)</f>
        <v/>
      </c>
      <c r="J975" s="12">
        <f>_xlfn.MAXIFS(bonification_version[index_version],bonification_version[code],fiche_bonification[[#This Row],[code_bonification]])</f>
        <v>35.1</v>
      </c>
      <c r="K975" s="13">
        <f>_xlfn.MINIFS(bonification_version[date_debut],bonification_version[code],fiche_bonification[[#This Row],[code_bonification]])</f>
        <v>42005</v>
      </c>
      <c r="L975" s="12" t="str" cm="1">
        <f t="array" ref="L97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76" spans="1:12" x14ac:dyDescent="0.3">
      <c r="A976" s="12" t="s">
        <v>245</v>
      </c>
      <c r="B976" s="12" t="s">
        <v>16</v>
      </c>
      <c r="C976" s="13">
        <f t="shared" si="15"/>
        <v>42005</v>
      </c>
      <c r="D976" s="13" t="str">
        <f>IF(AND(fiche_bonification[[#This Row],[fiche_date_fin]]="",fiche_bonification[[#This Row],[bonification_date_fin]]=""),"",MIN(I976,L976))</f>
        <v/>
      </c>
      <c r="E976" s="13"/>
      <c r="F976" s="13"/>
      <c r="G976" s="12">
        <f>_xlfn.MAXIFS(fiche_version[index_version],fiche_version[code],fiche_bonification[[#This Row],[code_fiche]])</f>
        <v>23.1</v>
      </c>
      <c r="H976" s="13">
        <f>_xlfn.MINIFS(fiche_version[date_debut],fiche_version[code],fiche_bonification[[#This Row],[code_fiche]])</f>
        <v>42005</v>
      </c>
      <c r="I976" s="13" t="str" cm="1">
        <f t="array" ref="I976">INDEX(fiche_version[date_fin],MATCH(1,(fiche_version[index_version]=fiche_bonification[[#This Row],[fiche_version]]) * (fiche_version[code]=fiche_bonification[[#This Row],[code_fiche]]),0),1)</f>
        <v/>
      </c>
      <c r="J976" s="12">
        <f>_xlfn.MAXIFS(bonification_version[index_version],bonification_version[code],fiche_bonification[[#This Row],[code_bonification]])</f>
        <v>35.1</v>
      </c>
      <c r="K976" s="13">
        <f>_xlfn.MINIFS(bonification_version[date_debut],bonification_version[code],fiche_bonification[[#This Row],[code_bonification]])</f>
        <v>42005</v>
      </c>
      <c r="L976" s="12" t="str" cm="1">
        <f t="array" ref="L97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77" spans="1:12" x14ac:dyDescent="0.3">
      <c r="A977" s="12" t="s">
        <v>246</v>
      </c>
      <c r="B977" s="12" t="s">
        <v>16</v>
      </c>
      <c r="C977" s="13">
        <f t="shared" si="15"/>
        <v>42373</v>
      </c>
      <c r="D977" s="13" t="str">
        <f>IF(AND(fiche_bonification[[#This Row],[fiche_date_fin]]="",fiche_bonification[[#This Row],[bonification_date_fin]]=""),"",MIN(I977,L977))</f>
        <v/>
      </c>
      <c r="E977" s="13"/>
      <c r="F977" s="13"/>
      <c r="G977" s="12">
        <f>_xlfn.MAXIFS(fiche_version[index_version],fiche_version[code],fiche_bonification[[#This Row],[code_fiche]])</f>
        <v>33.200000000000003</v>
      </c>
      <c r="H977" s="13">
        <f>_xlfn.MINIFS(fiche_version[date_debut],fiche_version[code],fiche_bonification[[#This Row],[code_fiche]])</f>
        <v>42373</v>
      </c>
      <c r="I977" s="13" t="str" cm="1">
        <f t="array" ref="I977">INDEX(fiche_version[date_fin],MATCH(1,(fiche_version[index_version]=fiche_bonification[[#This Row],[fiche_version]]) * (fiche_version[code]=fiche_bonification[[#This Row],[code_fiche]]),0),1)</f>
        <v/>
      </c>
      <c r="J977" s="12">
        <f>_xlfn.MAXIFS(bonification_version[index_version],bonification_version[code],fiche_bonification[[#This Row],[code_bonification]])</f>
        <v>35.1</v>
      </c>
      <c r="K977" s="13">
        <f>_xlfn.MINIFS(bonification_version[date_debut],bonification_version[code],fiche_bonification[[#This Row],[code_bonification]])</f>
        <v>42005</v>
      </c>
      <c r="L977" s="12" t="str" cm="1">
        <f t="array" ref="L97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78" spans="1:12" x14ac:dyDescent="0.3">
      <c r="A978" s="12" t="s">
        <v>247</v>
      </c>
      <c r="B978" s="12" t="s">
        <v>16</v>
      </c>
      <c r="C978" s="13">
        <f t="shared" si="15"/>
        <v>42005</v>
      </c>
      <c r="D978" s="13" t="str">
        <f>IF(AND(fiche_bonification[[#This Row],[fiche_date_fin]]="",fiche_bonification[[#This Row],[bonification_date_fin]]=""),"",MIN(I978,L978))</f>
        <v/>
      </c>
      <c r="E978" s="13"/>
      <c r="F978" s="13"/>
      <c r="G978" s="12">
        <f>_xlfn.MAXIFS(fiche_version[index_version],fiche_version[code],fiche_bonification[[#This Row],[code_fiche]])</f>
        <v>19.2</v>
      </c>
      <c r="H978" s="13">
        <f>_xlfn.MINIFS(fiche_version[date_debut],fiche_version[code],fiche_bonification[[#This Row],[code_fiche]])</f>
        <v>42005</v>
      </c>
      <c r="I978" s="13" t="str" cm="1">
        <f t="array" ref="I978">INDEX(fiche_version[date_fin],MATCH(1,(fiche_version[index_version]=fiche_bonification[[#This Row],[fiche_version]]) * (fiche_version[code]=fiche_bonification[[#This Row],[code_fiche]]),0),1)</f>
        <v/>
      </c>
      <c r="J978" s="12">
        <f>_xlfn.MAXIFS(bonification_version[index_version],bonification_version[code],fiche_bonification[[#This Row],[code_bonification]])</f>
        <v>35.1</v>
      </c>
      <c r="K978" s="13">
        <f>_xlfn.MINIFS(bonification_version[date_debut],bonification_version[code],fiche_bonification[[#This Row],[code_bonification]])</f>
        <v>42005</v>
      </c>
      <c r="L978" s="12" t="str" cm="1">
        <f t="array" ref="L97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79" spans="1:12" x14ac:dyDescent="0.3">
      <c r="A979" s="12" t="s">
        <v>248</v>
      </c>
      <c r="B979" s="12" t="s">
        <v>16</v>
      </c>
      <c r="C979" s="13">
        <f t="shared" si="15"/>
        <v>42005</v>
      </c>
      <c r="D979" s="13" t="str">
        <f>IF(AND(fiche_bonification[[#This Row],[fiche_date_fin]]="",fiche_bonification[[#This Row],[bonification_date_fin]]=""),"",MIN(I979,L979))</f>
        <v/>
      </c>
      <c r="E979" s="13"/>
      <c r="F979" s="13"/>
      <c r="G979" s="12">
        <f>_xlfn.MAXIFS(fiche_version[index_version],fiche_version[code],fiche_bonification[[#This Row],[code_fiche]])</f>
        <v>17.2</v>
      </c>
      <c r="H979" s="13">
        <f>_xlfn.MINIFS(fiche_version[date_debut],fiche_version[code],fiche_bonification[[#This Row],[code_fiche]])</f>
        <v>42005</v>
      </c>
      <c r="I979" s="13" t="str" cm="1">
        <f t="array" ref="I979">INDEX(fiche_version[date_fin],MATCH(1,(fiche_version[index_version]=fiche_bonification[[#This Row],[fiche_version]]) * (fiche_version[code]=fiche_bonification[[#This Row],[code_fiche]]),0),1)</f>
        <v/>
      </c>
      <c r="J979" s="12">
        <f>_xlfn.MAXIFS(bonification_version[index_version],bonification_version[code],fiche_bonification[[#This Row],[code_bonification]])</f>
        <v>35.1</v>
      </c>
      <c r="K979" s="13">
        <f>_xlfn.MINIFS(bonification_version[date_debut],bonification_version[code],fiche_bonification[[#This Row],[code_bonification]])</f>
        <v>42005</v>
      </c>
      <c r="L979" s="12" t="str" cm="1">
        <f t="array" ref="L97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80" spans="1:12" x14ac:dyDescent="0.3">
      <c r="A980" s="12" t="s">
        <v>249</v>
      </c>
      <c r="B980" s="12" t="s">
        <v>16</v>
      </c>
      <c r="C980" s="13">
        <f t="shared" si="15"/>
        <v>42005</v>
      </c>
      <c r="D980" s="13" t="str">
        <f>IF(AND(fiche_bonification[[#This Row],[fiche_date_fin]]="",fiche_bonification[[#This Row],[bonification_date_fin]]=""),"",MIN(I980,L980))</f>
        <v/>
      </c>
      <c r="E980" s="13"/>
      <c r="F980" s="13"/>
      <c r="G980" s="12">
        <f>_xlfn.MAXIFS(fiche_version[index_version],fiche_version[code],fiche_bonification[[#This Row],[code_fiche]])</f>
        <v>14.1</v>
      </c>
      <c r="H980" s="13">
        <f>_xlfn.MINIFS(fiche_version[date_debut],fiche_version[code],fiche_bonification[[#This Row],[code_fiche]])</f>
        <v>42005</v>
      </c>
      <c r="I980" s="13" t="str" cm="1">
        <f t="array" ref="I980">INDEX(fiche_version[date_fin],MATCH(1,(fiche_version[index_version]=fiche_bonification[[#This Row],[fiche_version]]) * (fiche_version[code]=fiche_bonification[[#This Row],[code_fiche]]),0),1)</f>
        <v/>
      </c>
      <c r="J980" s="12">
        <f>_xlfn.MAXIFS(bonification_version[index_version],bonification_version[code],fiche_bonification[[#This Row],[code_bonification]])</f>
        <v>35.1</v>
      </c>
      <c r="K980" s="13">
        <f>_xlfn.MINIFS(bonification_version[date_debut],bonification_version[code],fiche_bonification[[#This Row],[code_bonification]])</f>
        <v>42005</v>
      </c>
      <c r="L980" s="12" t="str" cm="1">
        <f t="array" ref="L98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81" spans="1:12" x14ac:dyDescent="0.3">
      <c r="A981" s="12" t="s">
        <v>250</v>
      </c>
      <c r="B981" s="12" t="s">
        <v>16</v>
      </c>
      <c r="C981" s="13">
        <f t="shared" si="15"/>
        <v>42005</v>
      </c>
      <c r="D981" s="13" t="str">
        <f>IF(AND(fiche_bonification[[#This Row],[fiche_date_fin]]="",fiche_bonification[[#This Row],[bonification_date_fin]]=""),"",MIN(I981,L981))</f>
        <v/>
      </c>
      <c r="E981" s="13"/>
      <c r="F981" s="13"/>
      <c r="G981" s="12">
        <f>_xlfn.MAXIFS(fiche_version[index_version],fiche_version[code],fiche_bonification[[#This Row],[code_fiche]])</f>
        <v>14.1</v>
      </c>
      <c r="H981" s="13">
        <f>_xlfn.MINIFS(fiche_version[date_debut],fiche_version[code],fiche_bonification[[#This Row],[code_fiche]])</f>
        <v>42005</v>
      </c>
      <c r="I981" s="13" t="str" cm="1">
        <f t="array" ref="I981">INDEX(fiche_version[date_fin],MATCH(1,(fiche_version[index_version]=fiche_bonification[[#This Row],[fiche_version]]) * (fiche_version[code]=fiche_bonification[[#This Row],[code_fiche]]),0),1)</f>
        <v/>
      </c>
      <c r="J981" s="12">
        <f>_xlfn.MAXIFS(bonification_version[index_version],bonification_version[code],fiche_bonification[[#This Row],[code_bonification]])</f>
        <v>35.1</v>
      </c>
      <c r="K981" s="13">
        <f>_xlfn.MINIFS(bonification_version[date_debut],bonification_version[code],fiche_bonification[[#This Row],[code_bonification]])</f>
        <v>42005</v>
      </c>
      <c r="L981" s="12" t="str" cm="1">
        <f t="array" ref="L98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82" spans="1:12" x14ac:dyDescent="0.3">
      <c r="A982" s="12" t="s">
        <v>252</v>
      </c>
      <c r="B982" s="12" t="s">
        <v>16</v>
      </c>
      <c r="C982" s="13">
        <f t="shared" si="15"/>
        <v>42005</v>
      </c>
      <c r="D982" s="13">
        <f>IF(AND(fiche_bonification[[#This Row],[fiche_date_fin]]="",fiche_bonification[[#This Row],[bonification_date_fin]]=""),"",MIN(I982,L982))</f>
        <v>44651</v>
      </c>
      <c r="E982" s="13"/>
      <c r="F982" s="13"/>
      <c r="G982" s="12">
        <f>_xlfn.MAXIFS(fiche_version[index_version],fiche_version[code],fiche_bonification[[#This Row],[code_fiche]])</f>
        <v>14.1</v>
      </c>
      <c r="H982" s="13">
        <f>_xlfn.MINIFS(fiche_version[date_debut],fiche_version[code],fiche_bonification[[#This Row],[code_fiche]])</f>
        <v>42005</v>
      </c>
      <c r="I982" s="13" cm="1">
        <f t="array" ref="I982">INDEX(fiche_version[date_fin],MATCH(1,(fiche_version[index_version]=fiche_bonification[[#This Row],[fiche_version]]) * (fiche_version[code]=fiche_bonification[[#This Row],[code_fiche]]),0),1)</f>
        <v>44651</v>
      </c>
      <c r="J982" s="12">
        <f>_xlfn.MAXIFS(bonification_version[index_version],bonification_version[code],fiche_bonification[[#This Row],[code_bonification]])</f>
        <v>35.1</v>
      </c>
      <c r="K982" s="13">
        <f>_xlfn.MINIFS(bonification_version[date_debut],bonification_version[code],fiche_bonification[[#This Row],[code_bonification]])</f>
        <v>42005</v>
      </c>
      <c r="L982" s="12" t="str" cm="1">
        <f t="array" ref="L98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83" spans="1:12" x14ac:dyDescent="0.3">
      <c r="A983" s="12" t="s">
        <v>253</v>
      </c>
      <c r="B983" s="12" t="s">
        <v>16</v>
      </c>
      <c r="C983" s="13">
        <f t="shared" si="15"/>
        <v>42005</v>
      </c>
      <c r="D983" s="13" t="str">
        <f>IF(AND(fiche_bonification[[#This Row],[fiche_date_fin]]="",fiche_bonification[[#This Row],[bonification_date_fin]]=""),"",MIN(I983,L983))</f>
        <v/>
      </c>
      <c r="E983" s="13"/>
      <c r="F983" s="13"/>
      <c r="G983" s="12">
        <f>_xlfn.MAXIFS(fiche_version[index_version],fiche_version[code],fiche_bonification[[#This Row],[code_fiche]])</f>
        <v>14.1</v>
      </c>
      <c r="H983" s="13">
        <f>_xlfn.MINIFS(fiche_version[date_debut],fiche_version[code],fiche_bonification[[#This Row],[code_fiche]])</f>
        <v>42005</v>
      </c>
      <c r="I983" s="13" t="str" cm="1">
        <f t="array" ref="I983">INDEX(fiche_version[date_fin],MATCH(1,(fiche_version[index_version]=fiche_bonification[[#This Row],[fiche_version]]) * (fiche_version[code]=fiche_bonification[[#This Row],[code_fiche]]),0),1)</f>
        <v/>
      </c>
      <c r="J983" s="12">
        <f>_xlfn.MAXIFS(bonification_version[index_version],bonification_version[code],fiche_bonification[[#This Row],[code_bonification]])</f>
        <v>35.1</v>
      </c>
      <c r="K983" s="13">
        <f>_xlfn.MINIFS(bonification_version[date_debut],bonification_version[code],fiche_bonification[[#This Row],[code_bonification]])</f>
        <v>42005</v>
      </c>
      <c r="L983" s="12" t="str" cm="1">
        <f t="array" ref="L98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84" spans="1:12" x14ac:dyDescent="0.3">
      <c r="A984" s="12" t="s">
        <v>254</v>
      </c>
      <c r="B984" s="12" t="s">
        <v>16</v>
      </c>
      <c r="C984" s="13">
        <f t="shared" si="15"/>
        <v>42005</v>
      </c>
      <c r="D984" s="13" t="str">
        <f>IF(AND(fiche_bonification[[#This Row],[fiche_date_fin]]="",fiche_bonification[[#This Row],[bonification_date_fin]]=""),"",MIN(I984,L984))</f>
        <v/>
      </c>
      <c r="E984" s="13"/>
      <c r="F984" s="13"/>
      <c r="G984" s="12">
        <f>_xlfn.MAXIFS(fiche_version[index_version],fiche_version[code],fiche_bonification[[#This Row],[code_fiche]])</f>
        <v>24.2</v>
      </c>
      <c r="H984" s="13">
        <f>_xlfn.MINIFS(fiche_version[date_debut],fiche_version[code],fiche_bonification[[#This Row],[code_fiche]])</f>
        <v>42005</v>
      </c>
      <c r="I984" s="13" t="str" cm="1">
        <f t="array" ref="I984">INDEX(fiche_version[date_fin],MATCH(1,(fiche_version[index_version]=fiche_bonification[[#This Row],[fiche_version]]) * (fiche_version[code]=fiche_bonification[[#This Row],[code_fiche]]),0),1)</f>
        <v/>
      </c>
      <c r="J984" s="12">
        <f>_xlfn.MAXIFS(bonification_version[index_version],bonification_version[code],fiche_bonification[[#This Row],[code_bonification]])</f>
        <v>35.1</v>
      </c>
      <c r="K984" s="13">
        <f>_xlfn.MINIFS(bonification_version[date_debut],bonification_version[code],fiche_bonification[[#This Row],[code_bonification]])</f>
        <v>42005</v>
      </c>
      <c r="L984" s="12" t="str" cm="1">
        <f t="array" ref="L98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85" spans="1:12" x14ac:dyDescent="0.3">
      <c r="A985" s="12" t="s">
        <v>256</v>
      </c>
      <c r="B985" s="12" t="s">
        <v>16</v>
      </c>
      <c r="C985" s="13">
        <f t="shared" si="15"/>
        <v>42005</v>
      </c>
      <c r="D985" s="13" t="str">
        <f>IF(AND(fiche_bonification[[#This Row],[fiche_date_fin]]="",fiche_bonification[[#This Row],[bonification_date_fin]]=""),"",MIN(I985,L985))</f>
        <v/>
      </c>
      <c r="E985" s="13"/>
      <c r="F985" s="13"/>
      <c r="G985" s="12">
        <f>_xlfn.MAXIFS(fiche_version[index_version],fiche_version[code],fiche_bonification[[#This Row],[code_fiche]])</f>
        <v>15.1</v>
      </c>
      <c r="H985" s="13">
        <f>_xlfn.MINIFS(fiche_version[date_debut],fiche_version[code],fiche_bonification[[#This Row],[code_fiche]])</f>
        <v>42005</v>
      </c>
      <c r="I985" s="13" t="str" cm="1">
        <f t="array" ref="I985">INDEX(fiche_version[date_fin],MATCH(1,(fiche_version[index_version]=fiche_bonification[[#This Row],[fiche_version]]) * (fiche_version[code]=fiche_bonification[[#This Row],[code_fiche]]),0),1)</f>
        <v/>
      </c>
      <c r="J985" s="12">
        <f>_xlfn.MAXIFS(bonification_version[index_version],bonification_version[code],fiche_bonification[[#This Row],[code_bonification]])</f>
        <v>35.1</v>
      </c>
      <c r="K985" s="13">
        <f>_xlfn.MINIFS(bonification_version[date_debut],bonification_version[code],fiche_bonification[[#This Row],[code_bonification]])</f>
        <v>42005</v>
      </c>
      <c r="L985" s="12" t="str" cm="1">
        <f t="array" ref="L98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86" spans="1:12" x14ac:dyDescent="0.3">
      <c r="A986" s="12" t="s">
        <v>257</v>
      </c>
      <c r="B986" s="12" t="s">
        <v>16</v>
      </c>
      <c r="C986" s="13">
        <f t="shared" si="15"/>
        <v>42005</v>
      </c>
      <c r="D986" s="13" t="str">
        <f>IF(AND(fiche_bonification[[#This Row],[fiche_date_fin]]="",fiche_bonification[[#This Row],[bonification_date_fin]]=""),"",MIN(I986,L986))</f>
        <v/>
      </c>
      <c r="E986" s="13"/>
      <c r="F986" s="13"/>
      <c r="G986" s="12">
        <f>_xlfn.MAXIFS(fiche_version[index_version],fiche_version[code],fiche_bonification[[#This Row],[code_fiche]])</f>
        <v>14.1</v>
      </c>
      <c r="H986" s="13">
        <f>_xlfn.MINIFS(fiche_version[date_debut],fiche_version[code],fiche_bonification[[#This Row],[code_fiche]])</f>
        <v>42005</v>
      </c>
      <c r="I986" s="13" t="str" cm="1">
        <f t="array" ref="I986">INDEX(fiche_version[date_fin],MATCH(1,(fiche_version[index_version]=fiche_bonification[[#This Row],[fiche_version]]) * (fiche_version[code]=fiche_bonification[[#This Row],[code_fiche]]),0),1)</f>
        <v/>
      </c>
      <c r="J986" s="12">
        <f>_xlfn.MAXIFS(bonification_version[index_version],bonification_version[code],fiche_bonification[[#This Row],[code_bonification]])</f>
        <v>35.1</v>
      </c>
      <c r="K986" s="13">
        <f>_xlfn.MINIFS(bonification_version[date_debut],bonification_version[code],fiche_bonification[[#This Row],[code_bonification]])</f>
        <v>42005</v>
      </c>
      <c r="L986" s="12" t="str" cm="1">
        <f t="array" ref="L98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87" spans="1:12" x14ac:dyDescent="0.3">
      <c r="A987" s="12" t="s">
        <v>258</v>
      </c>
      <c r="B987" s="12" t="s">
        <v>16</v>
      </c>
      <c r="C987" s="13">
        <f t="shared" si="15"/>
        <v>42005</v>
      </c>
      <c r="D987" s="13" t="str">
        <f>IF(AND(fiche_bonification[[#This Row],[fiche_date_fin]]="",fiche_bonification[[#This Row],[bonification_date_fin]]=""),"",MIN(I987,L987))</f>
        <v/>
      </c>
      <c r="E987" s="13"/>
      <c r="F987" s="13"/>
      <c r="G987" s="12">
        <f>_xlfn.MAXIFS(fiche_version[index_version],fiche_version[code],fiche_bonification[[#This Row],[code_fiche]])</f>
        <v>35.4</v>
      </c>
      <c r="H987" s="13">
        <f>_xlfn.MINIFS(fiche_version[date_debut],fiche_version[code],fiche_bonification[[#This Row],[code_fiche]])</f>
        <v>42005</v>
      </c>
      <c r="I987" s="13" t="str" cm="1">
        <f t="array" ref="I987">INDEX(fiche_version[date_fin],MATCH(1,(fiche_version[index_version]=fiche_bonification[[#This Row],[fiche_version]]) * (fiche_version[code]=fiche_bonification[[#This Row],[code_fiche]]),0),1)</f>
        <v/>
      </c>
      <c r="J987" s="12">
        <f>_xlfn.MAXIFS(bonification_version[index_version],bonification_version[code],fiche_bonification[[#This Row],[code_bonification]])</f>
        <v>35.1</v>
      </c>
      <c r="K987" s="13">
        <f>_xlfn.MINIFS(bonification_version[date_debut],bonification_version[code],fiche_bonification[[#This Row],[code_bonification]])</f>
        <v>42005</v>
      </c>
      <c r="L987" s="12" t="str" cm="1">
        <f t="array" ref="L98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88" spans="1:12" x14ac:dyDescent="0.3">
      <c r="A988" s="12" t="s">
        <v>259</v>
      </c>
      <c r="B988" s="12" t="s">
        <v>16</v>
      </c>
      <c r="C988" s="13">
        <f t="shared" si="15"/>
        <v>42005</v>
      </c>
      <c r="D988" s="13" t="str">
        <f>IF(AND(fiche_bonification[[#This Row],[fiche_date_fin]]="",fiche_bonification[[#This Row],[bonification_date_fin]]=""),"",MIN(I988,L988))</f>
        <v/>
      </c>
      <c r="E988" s="13"/>
      <c r="F988" s="13"/>
      <c r="G988" s="12">
        <f>_xlfn.MAXIFS(fiche_version[index_version],fiche_version[code],fiche_bonification[[#This Row],[code_fiche]])</f>
        <v>14.1</v>
      </c>
      <c r="H988" s="13">
        <f>_xlfn.MINIFS(fiche_version[date_debut],fiche_version[code],fiche_bonification[[#This Row],[code_fiche]])</f>
        <v>42005</v>
      </c>
      <c r="I988" s="13" t="str" cm="1">
        <f t="array" ref="I988">INDEX(fiche_version[date_fin],MATCH(1,(fiche_version[index_version]=fiche_bonification[[#This Row],[fiche_version]]) * (fiche_version[code]=fiche_bonification[[#This Row],[code_fiche]]),0),1)</f>
        <v/>
      </c>
      <c r="J988" s="12">
        <f>_xlfn.MAXIFS(bonification_version[index_version],bonification_version[code],fiche_bonification[[#This Row],[code_bonification]])</f>
        <v>35.1</v>
      </c>
      <c r="K988" s="13">
        <f>_xlfn.MINIFS(bonification_version[date_debut],bonification_version[code],fiche_bonification[[#This Row],[code_bonification]])</f>
        <v>42005</v>
      </c>
      <c r="L988" s="12" t="str" cm="1">
        <f t="array" ref="L98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89" spans="1:12" x14ac:dyDescent="0.3">
      <c r="A989" s="12" t="s">
        <v>260</v>
      </c>
      <c r="B989" s="12" t="s">
        <v>16</v>
      </c>
      <c r="C989" s="13">
        <f t="shared" si="15"/>
        <v>42005</v>
      </c>
      <c r="D989" s="13" t="str">
        <f>IF(AND(fiche_bonification[[#This Row],[fiche_date_fin]]="",fiche_bonification[[#This Row],[bonification_date_fin]]=""),"",MIN(I989,L989))</f>
        <v/>
      </c>
      <c r="E989" s="13"/>
      <c r="F989" s="13"/>
      <c r="G989" s="12">
        <f>_xlfn.MAXIFS(fiche_version[index_version],fiche_version[code],fiche_bonification[[#This Row],[code_fiche]])</f>
        <v>14.1</v>
      </c>
      <c r="H989" s="13">
        <f>_xlfn.MINIFS(fiche_version[date_debut],fiche_version[code],fiche_bonification[[#This Row],[code_fiche]])</f>
        <v>42005</v>
      </c>
      <c r="I989" s="13" t="str" cm="1">
        <f t="array" ref="I989">INDEX(fiche_version[date_fin],MATCH(1,(fiche_version[index_version]=fiche_bonification[[#This Row],[fiche_version]]) * (fiche_version[code]=fiche_bonification[[#This Row],[code_fiche]]),0),1)</f>
        <v/>
      </c>
      <c r="J989" s="12">
        <f>_xlfn.MAXIFS(bonification_version[index_version],bonification_version[code],fiche_bonification[[#This Row],[code_bonification]])</f>
        <v>35.1</v>
      </c>
      <c r="K989" s="13">
        <f>_xlfn.MINIFS(bonification_version[date_debut],bonification_version[code],fiche_bonification[[#This Row],[code_bonification]])</f>
        <v>42005</v>
      </c>
      <c r="L989" s="12" t="str" cm="1">
        <f t="array" ref="L98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90" spans="1:12" x14ac:dyDescent="0.3">
      <c r="A990" s="12" t="s">
        <v>262</v>
      </c>
      <c r="B990" s="12" t="s">
        <v>16</v>
      </c>
      <c r="C990" s="13">
        <f t="shared" si="15"/>
        <v>42005</v>
      </c>
      <c r="D990" s="13" t="str">
        <f>IF(AND(fiche_bonification[[#This Row],[fiche_date_fin]]="",fiche_bonification[[#This Row],[bonification_date_fin]]=""),"",MIN(I990,L990))</f>
        <v/>
      </c>
      <c r="E990" s="13"/>
      <c r="F990" s="13"/>
      <c r="G990" s="12">
        <f>_xlfn.MAXIFS(fiche_version[index_version],fiche_version[code],fiche_bonification[[#This Row],[code_fiche]])</f>
        <v>54.4</v>
      </c>
      <c r="H990" s="13">
        <f>_xlfn.MINIFS(fiche_version[date_debut],fiche_version[code],fiche_bonification[[#This Row],[code_fiche]])</f>
        <v>42005</v>
      </c>
      <c r="I990" s="13" t="str" cm="1">
        <f t="array" ref="I990">INDEX(fiche_version[date_fin],MATCH(1,(fiche_version[index_version]=fiche_bonification[[#This Row],[fiche_version]]) * (fiche_version[code]=fiche_bonification[[#This Row],[code_fiche]]),0),1)</f>
        <v/>
      </c>
      <c r="J990" s="12">
        <f>_xlfn.MAXIFS(bonification_version[index_version],bonification_version[code],fiche_bonification[[#This Row],[code_bonification]])</f>
        <v>35.1</v>
      </c>
      <c r="K990" s="13">
        <f>_xlfn.MINIFS(bonification_version[date_debut],bonification_version[code],fiche_bonification[[#This Row],[code_bonification]])</f>
        <v>42005</v>
      </c>
      <c r="L990" s="12" t="str" cm="1">
        <f t="array" ref="L99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91" spans="1:12" x14ac:dyDescent="0.3">
      <c r="A991" s="12" t="s">
        <v>264</v>
      </c>
      <c r="B991" s="12" t="s">
        <v>16</v>
      </c>
      <c r="C991" s="13">
        <f t="shared" si="15"/>
        <v>42005</v>
      </c>
      <c r="D991" s="13" t="str">
        <f>IF(AND(fiche_bonification[[#This Row],[fiche_date_fin]]="",fiche_bonification[[#This Row],[bonification_date_fin]]=""),"",MIN(I991,L991))</f>
        <v/>
      </c>
      <c r="E991" s="13"/>
      <c r="F991" s="13"/>
      <c r="G991" s="12">
        <f>_xlfn.MAXIFS(fiche_version[index_version],fiche_version[code],fiche_bonification[[#This Row],[code_fiche]])</f>
        <v>14.1</v>
      </c>
      <c r="H991" s="13">
        <f>_xlfn.MINIFS(fiche_version[date_debut],fiche_version[code],fiche_bonification[[#This Row],[code_fiche]])</f>
        <v>42005</v>
      </c>
      <c r="I991" s="13" t="str" cm="1">
        <f t="array" ref="I991">INDEX(fiche_version[date_fin],MATCH(1,(fiche_version[index_version]=fiche_bonification[[#This Row],[fiche_version]]) * (fiche_version[code]=fiche_bonification[[#This Row],[code_fiche]]),0),1)</f>
        <v/>
      </c>
      <c r="J991" s="12">
        <f>_xlfn.MAXIFS(bonification_version[index_version],bonification_version[code],fiche_bonification[[#This Row],[code_bonification]])</f>
        <v>35.1</v>
      </c>
      <c r="K991" s="13">
        <f>_xlfn.MINIFS(bonification_version[date_debut],bonification_version[code],fiche_bonification[[#This Row],[code_bonification]])</f>
        <v>42005</v>
      </c>
      <c r="L991" s="12" t="str" cm="1">
        <f t="array" ref="L99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92" spans="1:12" x14ac:dyDescent="0.3">
      <c r="A992" s="12" t="s">
        <v>266</v>
      </c>
      <c r="B992" s="12" t="s">
        <v>16</v>
      </c>
      <c r="C992" s="13">
        <f t="shared" si="15"/>
        <v>42005</v>
      </c>
      <c r="D992" s="13">
        <f>IF(AND(fiche_bonification[[#This Row],[fiche_date_fin]]="",fiche_bonification[[#This Row],[bonification_date_fin]]=""),"",MIN(I992,L992))</f>
        <v>44804</v>
      </c>
      <c r="E992" s="13"/>
      <c r="F992" s="13"/>
      <c r="G992" s="12">
        <f>_xlfn.MAXIFS(fiche_version[index_version],fiche_version[code],fiche_bonification[[#This Row],[code_fiche]])</f>
        <v>14.1</v>
      </c>
      <c r="H992" s="13">
        <f>_xlfn.MINIFS(fiche_version[date_debut],fiche_version[code],fiche_bonification[[#This Row],[code_fiche]])</f>
        <v>42005</v>
      </c>
      <c r="I992" s="13" cm="1">
        <f t="array" ref="I992">INDEX(fiche_version[date_fin],MATCH(1,(fiche_version[index_version]=fiche_bonification[[#This Row],[fiche_version]]) * (fiche_version[code]=fiche_bonification[[#This Row],[code_fiche]]),0),1)</f>
        <v>44804</v>
      </c>
      <c r="J992" s="12">
        <f>_xlfn.MAXIFS(bonification_version[index_version],bonification_version[code],fiche_bonification[[#This Row],[code_bonification]])</f>
        <v>35.1</v>
      </c>
      <c r="K992" s="13">
        <f>_xlfn.MINIFS(bonification_version[date_debut],bonification_version[code],fiche_bonification[[#This Row],[code_bonification]])</f>
        <v>42005</v>
      </c>
      <c r="L992" s="12" t="str" cm="1">
        <f t="array" ref="L99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93" spans="1:12" x14ac:dyDescent="0.3">
      <c r="A993" s="12" t="s">
        <v>267</v>
      </c>
      <c r="B993" s="12" t="s">
        <v>16</v>
      </c>
      <c r="C993" s="13">
        <f t="shared" si="15"/>
        <v>42005</v>
      </c>
      <c r="D993" s="13" t="str">
        <f>IF(AND(fiche_bonification[[#This Row],[fiche_date_fin]]="",fiche_bonification[[#This Row],[bonification_date_fin]]=""),"",MIN(I993,L993))</f>
        <v/>
      </c>
      <c r="E993" s="13"/>
      <c r="F993" s="13"/>
      <c r="G993" s="12">
        <f>_xlfn.MAXIFS(fiche_version[index_version],fiche_version[code],fiche_bonification[[#This Row],[code_fiche]])</f>
        <v>14.1</v>
      </c>
      <c r="H993" s="13">
        <f>_xlfn.MINIFS(fiche_version[date_debut],fiche_version[code],fiche_bonification[[#This Row],[code_fiche]])</f>
        <v>42005</v>
      </c>
      <c r="I993" s="13" t="str" cm="1">
        <f t="array" ref="I993">INDEX(fiche_version[date_fin],MATCH(1,(fiche_version[index_version]=fiche_bonification[[#This Row],[fiche_version]]) * (fiche_version[code]=fiche_bonification[[#This Row],[code_fiche]]),0),1)</f>
        <v/>
      </c>
      <c r="J993" s="12">
        <f>_xlfn.MAXIFS(bonification_version[index_version],bonification_version[code],fiche_bonification[[#This Row],[code_bonification]])</f>
        <v>35.1</v>
      </c>
      <c r="K993" s="13">
        <f>_xlfn.MINIFS(bonification_version[date_debut],bonification_version[code],fiche_bonification[[#This Row],[code_bonification]])</f>
        <v>42005</v>
      </c>
      <c r="L993" s="12" t="str" cm="1">
        <f t="array" ref="L99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94" spans="1:12" x14ac:dyDescent="0.3">
      <c r="A994" s="12" t="s">
        <v>268</v>
      </c>
      <c r="B994" s="12" t="s">
        <v>16</v>
      </c>
      <c r="C994" s="13">
        <f t="shared" si="15"/>
        <v>42005</v>
      </c>
      <c r="D994" s="13" t="str">
        <f>IF(AND(fiche_bonification[[#This Row],[fiche_date_fin]]="",fiche_bonification[[#This Row],[bonification_date_fin]]=""),"",MIN(I994,L994))</f>
        <v/>
      </c>
      <c r="E994" s="13"/>
      <c r="F994" s="13"/>
      <c r="G994" s="12">
        <f>_xlfn.MAXIFS(fiche_version[index_version],fiche_version[code],fiche_bonification[[#This Row],[code_fiche]])</f>
        <v>14.1</v>
      </c>
      <c r="H994" s="13">
        <f>_xlfn.MINIFS(fiche_version[date_debut],fiche_version[code],fiche_bonification[[#This Row],[code_fiche]])</f>
        <v>42005</v>
      </c>
      <c r="I994" s="13" t="str" cm="1">
        <f t="array" ref="I994">INDEX(fiche_version[date_fin],MATCH(1,(fiche_version[index_version]=fiche_bonification[[#This Row],[fiche_version]]) * (fiche_version[code]=fiche_bonification[[#This Row],[code_fiche]]),0),1)</f>
        <v/>
      </c>
      <c r="J994" s="12">
        <f>_xlfn.MAXIFS(bonification_version[index_version],bonification_version[code],fiche_bonification[[#This Row],[code_bonification]])</f>
        <v>35.1</v>
      </c>
      <c r="K994" s="13">
        <f>_xlfn.MINIFS(bonification_version[date_debut],bonification_version[code],fiche_bonification[[#This Row],[code_bonification]])</f>
        <v>42005</v>
      </c>
      <c r="L994" s="12" t="str" cm="1">
        <f t="array" ref="L99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95" spans="1:12" x14ac:dyDescent="0.3">
      <c r="A995" s="12" t="s">
        <v>270</v>
      </c>
      <c r="B995" s="12" t="s">
        <v>16</v>
      </c>
      <c r="C995" s="13">
        <f t="shared" si="15"/>
        <v>42005</v>
      </c>
      <c r="D995" s="13" t="str">
        <f>IF(AND(fiche_bonification[[#This Row],[fiche_date_fin]]="",fiche_bonification[[#This Row],[bonification_date_fin]]=""),"",MIN(I995,L995))</f>
        <v/>
      </c>
      <c r="E995" s="13"/>
      <c r="F995" s="13"/>
      <c r="G995" s="12">
        <f>_xlfn.MAXIFS(fiche_version[index_version],fiche_version[code],fiche_bonification[[#This Row],[code_fiche]])</f>
        <v>25.2</v>
      </c>
      <c r="H995" s="13">
        <f>_xlfn.MINIFS(fiche_version[date_debut],fiche_version[code],fiche_bonification[[#This Row],[code_fiche]])</f>
        <v>42005</v>
      </c>
      <c r="I995" s="13" t="str" cm="1">
        <f t="array" ref="I995">INDEX(fiche_version[date_fin],MATCH(1,(fiche_version[index_version]=fiche_bonification[[#This Row],[fiche_version]]) * (fiche_version[code]=fiche_bonification[[#This Row],[code_fiche]]),0),1)</f>
        <v/>
      </c>
      <c r="J995" s="12">
        <f>_xlfn.MAXIFS(bonification_version[index_version],bonification_version[code],fiche_bonification[[#This Row],[code_bonification]])</f>
        <v>35.1</v>
      </c>
      <c r="K995" s="13">
        <f>_xlfn.MINIFS(bonification_version[date_debut],bonification_version[code],fiche_bonification[[#This Row],[code_bonification]])</f>
        <v>42005</v>
      </c>
      <c r="L995" s="12" t="str" cm="1">
        <f t="array" ref="L99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96" spans="1:12" x14ac:dyDescent="0.3">
      <c r="A996" s="12" t="s">
        <v>272</v>
      </c>
      <c r="B996" s="12" t="s">
        <v>16</v>
      </c>
      <c r="C996" s="13">
        <f t="shared" si="15"/>
        <v>42005</v>
      </c>
      <c r="D996" s="13" t="str">
        <f>IF(AND(fiche_bonification[[#This Row],[fiche_date_fin]]="",fiche_bonification[[#This Row],[bonification_date_fin]]=""),"",MIN(I996,L996))</f>
        <v/>
      </c>
      <c r="E996" s="13"/>
      <c r="F996" s="13"/>
      <c r="G996" s="12">
        <f>_xlfn.MAXIFS(fiche_version[index_version],fiche_version[code],fiche_bonification[[#This Row],[code_fiche]])</f>
        <v>32.299999999999997</v>
      </c>
      <c r="H996" s="13">
        <f>_xlfn.MINIFS(fiche_version[date_debut],fiche_version[code],fiche_bonification[[#This Row],[code_fiche]])</f>
        <v>42005</v>
      </c>
      <c r="I996" s="13" t="str" cm="1">
        <f t="array" ref="I996">INDEX(fiche_version[date_fin],MATCH(1,(fiche_version[index_version]=fiche_bonification[[#This Row],[fiche_version]]) * (fiche_version[code]=fiche_bonification[[#This Row],[code_fiche]]),0),1)</f>
        <v/>
      </c>
      <c r="J996" s="12">
        <f>_xlfn.MAXIFS(bonification_version[index_version],bonification_version[code],fiche_bonification[[#This Row],[code_bonification]])</f>
        <v>35.1</v>
      </c>
      <c r="K996" s="13">
        <f>_xlfn.MINIFS(bonification_version[date_debut],bonification_version[code],fiche_bonification[[#This Row],[code_bonification]])</f>
        <v>42005</v>
      </c>
      <c r="L996" s="12" t="str" cm="1">
        <f t="array" ref="L99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97" spans="1:12" x14ac:dyDescent="0.3">
      <c r="A997" s="12" t="s">
        <v>273</v>
      </c>
      <c r="B997" s="12" t="s">
        <v>16</v>
      </c>
      <c r="C997" s="13">
        <f t="shared" si="15"/>
        <v>42373</v>
      </c>
      <c r="D997" s="13" t="str">
        <f>IF(AND(fiche_bonification[[#This Row],[fiche_date_fin]]="",fiche_bonification[[#This Row],[bonification_date_fin]]=""),"",MIN(I997,L997))</f>
        <v/>
      </c>
      <c r="E997" s="13"/>
      <c r="F997" s="13"/>
      <c r="G997" s="12">
        <f>_xlfn.MAXIFS(fiche_version[index_version],fiche_version[code],fiche_bonification[[#This Row],[code_fiche]])</f>
        <v>19.100000000000001</v>
      </c>
      <c r="H997" s="13">
        <f>_xlfn.MINIFS(fiche_version[date_debut],fiche_version[code],fiche_bonification[[#This Row],[code_fiche]])</f>
        <v>42373</v>
      </c>
      <c r="I997" s="13" t="str" cm="1">
        <f t="array" ref="I997">INDEX(fiche_version[date_fin],MATCH(1,(fiche_version[index_version]=fiche_bonification[[#This Row],[fiche_version]]) * (fiche_version[code]=fiche_bonification[[#This Row],[code_fiche]]),0),1)</f>
        <v/>
      </c>
      <c r="J997" s="12">
        <f>_xlfn.MAXIFS(bonification_version[index_version],bonification_version[code],fiche_bonification[[#This Row],[code_bonification]])</f>
        <v>35.1</v>
      </c>
      <c r="K997" s="13">
        <f>_xlfn.MINIFS(bonification_version[date_debut],bonification_version[code],fiche_bonification[[#This Row],[code_bonification]])</f>
        <v>42005</v>
      </c>
      <c r="L997" s="12" t="str" cm="1">
        <f t="array" ref="L99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98" spans="1:12" x14ac:dyDescent="0.3">
      <c r="A998" s="12" t="s">
        <v>274</v>
      </c>
      <c r="B998" s="12" t="s">
        <v>16</v>
      </c>
      <c r="C998" s="13">
        <f t="shared" si="15"/>
        <v>42727</v>
      </c>
      <c r="D998" s="13" t="str">
        <f>IF(AND(fiche_bonification[[#This Row],[fiche_date_fin]]="",fiche_bonification[[#This Row],[bonification_date_fin]]=""),"",MIN(I998,L998))</f>
        <v/>
      </c>
      <c r="E998" s="13"/>
      <c r="F998" s="13"/>
      <c r="G998" s="12">
        <f>_xlfn.MAXIFS(fiche_version[index_version],fiche_version[code],fiche_bonification[[#This Row],[code_fiche]])</f>
        <v>37.200000000000003</v>
      </c>
      <c r="H998" s="13">
        <f>_xlfn.MINIFS(fiche_version[date_debut],fiche_version[code],fiche_bonification[[#This Row],[code_fiche]])</f>
        <v>42727</v>
      </c>
      <c r="I998" s="13" t="str" cm="1">
        <f t="array" ref="I998">INDEX(fiche_version[date_fin],MATCH(1,(fiche_version[index_version]=fiche_bonification[[#This Row],[fiche_version]]) * (fiche_version[code]=fiche_bonification[[#This Row],[code_fiche]]),0),1)</f>
        <v/>
      </c>
      <c r="J998" s="12">
        <f>_xlfn.MAXIFS(bonification_version[index_version],bonification_version[code],fiche_bonification[[#This Row],[code_bonification]])</f>
        <v>35.1</v>
      </c>
      <c r="K998" s="13">
        <f>_xlfn.MINIFS(bonification_version[date_debut],bonification_version[code],fiche_bonification[[#This Row],[code_bonification]])</f>
        <v>42005</v>
      </c>
      <c r="L998" s="12" t="str" cm="1">
        <f t="array" ref="L99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999" spans="1:12" x14ac:dyDescent="0.3">
      <c r="A999" s="12" t="s">
        <v>276</v>
      </c>
      <c r="B999" s="12" t="s">
        <v>16</v>
      </c>
      <c r="C999" s="13">
        <f t="shared" si="15"/>
        <v>42956</v>
      </c>
      <c r="D999" s="13" t="str">
        <f>IF(AND(fiche_bonification[[#This Row],[fiche_date_fin]]="",fiche_bonification[[#This Row],[bonification_date_fin]]=""),"",MIN(I999,L999))</f>
        <v/>
      </c>
      <c r="E999" s="13"/>
      <c r="F999" s="13"/>
      <c r="G999" s="12">
        <f>_xlfn.MAXIFS(fiche_version[index_version],fiche_version[code],fiche_bonification[[#This Row],[code_fiche]])</f>
        <v>26.1</v>
      </c>
      <c r="H999" s="13">
        <f>_xlfn.MINIFS(fiche_version[date_debut],fiche_version[code],fiche_bonification[[#This Row],[code_fiche]])</f>
        <v>42956</v>
      </c>
      <c r="I999" s="13" t="str" cm="1">
        <f t="array" ref="I999">INDEX(fiche_version[date_fin],MATCH(1,(fiche_version[index_version]=fiche_bonification[[#This Row],[fiche_version]]) * (fiche_version[code]=fiche_bonification[[#This Row],[code_fiche]]),0),1)</f>
        <v/>
      </c>
      <c r="J999" s="12">
        <f>_xlfn.MAXIFS(bonification_version[index_version],bonification_version[code],fiche_bonification[[#This Row],[code_bonification]])</f>
        <v>35.1</v>
      </c>
      <c r="K999" s="13">
        <f>_xlfn.MINIFS(bonification_version[date_debut],bonification_version[code],fiche_bonification[[#This Row],[code_bonification]])</f>
        <v>42005</v>
      </c>
      <c r="L999" s="12" t="str" cm="1">
        <f t="array" ref="L99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00" spans="1:12" x14ac:dyDescent="0.3">
      <c r="A1000" s="12" t="s">
        <v>277</v>
      </c>
      <c r="B1000" s="12" t="s">
        <v>16</v>
      </c>
      <c r="C1000" s="13">
        <f t="shared" si="15"/>
        <v>43453</v>
      </c>
      <c r="D1000" s="13" t="str">
        <f>IF(AND(fiche_bonification[[#This Row],[fiche_date_fin]]="",fiche_bonification[[#This Row],[bonification_date_fin]]=""),"",MIN(I1000,L1000))</f>
        <v/>
      </c>
      <c r="E1000" s="13"/>
      <c r="F1000" s="13"/>
      <c r="G1000" s="12">
        <f>_xlfn.MAXIFS(fiche_version[index_version],fiche_version[code],fiche_bonification[[#This Row],[code_fiche]])</f>
        <v>28.1</v>
      </c>
      <c r="H1000" s="13">
        <f>_xlfn.MINIFS(fiche_version[date_debut],fiche_version[code],fiche_bonification[[#This Row],[code_fiche]])</f>
        <v>43453</v>
      </c>
      <c r="I1000" s="13" t="str" cm="1">
        <f t="array" ref="I1000">INDEX(fiche_version[date_fin],MATCH(1,(fiche_version[index_version]=fiche_bonification[[#This Row],[fiche_version]]) * (fiche_version[code]=fiche_bonification[[#This Row],[code_fiche]]),0),1)</f>
        <v/>
      </c>
      <c r="J1000" s="12">
        <f>_xlfn.MAXIFS(bonification_version[index_version],bonification_version[code],fiche_bonification[[#This Row],[code_bonification]])</f>
        <v>35.1</v>
      </c>
      <c r="K1000" s="13">
        <f>_xlfn.MINIFS(bonification_version[date_debut],bonification_version[code],fiche_bonification[[#This Row],[code_bonification]])</f>
        <v>42005</v>
      </c>
      <c r="L1000" s="12" t="str" cm="1">
        <f t="array" ref="L100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01" spans="1:12" x14ac:dyDescent="0.3">
      <c r="A1001" s="12" t="s">
        <v>278</v>
      </c>
      <c r="B1001" s="12" t="s">
        <v>16</v>
      </c>
      <c r="C1001" s="13">
        <f t="shared" si="15"/>
        <v>43453</v>
      </c>
      <c r="D1001" s="13" t="str">
        <f>IF(AND(fiche_bonification[[#This Row],[fiche_date_fin]]="",fiche_bonification[[#This Row],[bonification_date_fin]]=""),"",MIN(I1001,L1001))</f>
        <v/>
      </c>
      <c r="E1001" s="13"/>
      <c r="F1001" s="13"/>
      <c r="G1001" s="12">
        <f>_xlfn.MAXIFS(fiche_version[index_version],fiche_version[code],fiche_bonification[[#This Row],[code_fiche]])</f>
        <v>35.200000000000003</v>
      </c>
      <c r="H1001" s="13">
        <f>_xlfn.MINIFS(fiche_version[date_debut],fiche_version[code],fiche_bonification[[#This Row],[code_fiche]])</f>
        <v>43453</v>
      </c>
      <c r="I1001" s="13" t="str" cm="1">
        <f t="array" ref="I1001">INDEX(fiche_version[date_fin],MATCH(1,(fiche_version[index_version]=fiche_bonification[[#This Row],[fiche_version]]) * (fiche_version[code]=fiche_bonification[[#This Row],[code_fiche]]),0),1)</f>
        <v/>
      </c>
      <c r="J1001" s="12">
        <f>_xlfn.MAXIFS(bonification_version[index_version],bonification_version[code],fiche_bonification[[#This Row],[code_bonification]])</f>
        <v>35.1</v>
      </c>
      <c r="K1001" s="13">
        <f>_xlfn.MINIFS(bonification_version[date_debut],bonification_version[code],fiche_bonification[[#This Row],[code_bonification]])</f>
        <v>42005</v>
      </c>
      <c r="L1001" s="12" t="str" cm="1">
        <f t="array" ref="L100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02" spans="1:12" x14ac:dyDescent="0.3">
      <c r="A1002" s="12" t="s">
        <v>279</v>
      </c>
      <c r="B1002" s="12" t="s">
        <v>16</v>
      </c>
      <c r="C1002" s="13">
        <f t="shared" si="15"/>
        <v>43709</v>
      </c>
      <c r="D1002" s="13" t="str">
        <f>IF(AND(fiche_bonification[[#This Row],[fiche_date_fin]]="",fiche_bonification[[#This Row],[bonification_date_fin]]=""),"",MIN(I1002,L1002))</f>
        <v/>
      </c>
      <c r="E1002" s="13"/>
      <c r="F1002" s="13"/>
      <c r="G1002" s="12">
        <f>_xlfn.MAXIFS(fiche_version[index_version],fiche_version[code],fiche_bonification[[#This Row],[code_fiche]])</f>
        <v>31.1</v>
      </c>
      <c r="H1002" s="13">
        <f>_xlfn.MINIFS(fiche_version[date_debut],fiche_version[code],fiche_bonification[[#This Row],[code_fiche]])</f>
        <v>43709</v>
      </c>
      <c r="I1002" s="13" t="str" cm="1">
        <f t="array" ref="I1002">INDEX(fiche_version[date_fin],MATCH(1,(fiche_version[index_version]=fiche_bonification[[#This Row],[fiche_version]]) * (fiche_version[code]=fiche_bonification[[#This Row],[code_fiche]]),0),1)</f>
        <v/>
      </c>
      <c r="J1002" s="12">
        <f>_xlfn.MAXIFS(bonification_version[index_version],bonification_version[code],fiche_bonification[[#This Row],[code_bonification]])</f>
        <v>35.1</v>
      </c>
      <c r="K1002" s="13">
        <f>_xlfn.MINIFS(bonification_version[date_debut],bonification_version[code],fiche_bonification[[#This Row],[code_bonification]])</f>
        <v>42005</v>
      </c>
      <c r="L1002" s="12" t="str" cm="1">
        <f t="array" ref="L100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03" spans="1:12" x14ac:dyDescent="0.3">
      <c r="A1003" s="12" t="s">
        <v>281</v>
      </c>
      <c r="B1003" s="12" t="s">
        <v>16</v>
      </c>
      <c r="C1003" s="13">
        <f t="shared" si="15"/>
        <v>43709</v>
      </c>
      <c r="D1003" s="13" t="str">
        <f>IF(AND(fiche_bonification[[#This Row],[fiche_date_fin]]="",fiche_bonification[[#This Row],[bonification_date_fin]]=""),"",MIN(I1003,L1003))</f>
        <v/>
      </c>
      <c r="E1003" s="13"/>
      <c r="F1003" s="13"/>
      <c r="G1003" s="12">
        <f>_xlfn.MAXIFS(fiche_version[index_version],fiche_version[code],fiche_bonification[[#This Row],[code_fiche]])</f>
        <v>31.1</v>
      </c>
      <c r="H1003" s="13">
        <f>_xlfn.MINIFS(fiche_version[date_debut],fiche_version[code],fiche_bonification[[#This Row],[code_fiche]])</f>
        <v>43709</v>
      </c>
      <c r="I1003" s="13" t="str" cm="1">
        <f t="array" ref="I1003">INDEX(fiche_version[date_fin],MATCH(1,(fiche_version[index_version]=fiche_bonification[[#This Row],[fiche_version]]) * (fiche_version[code]=fiche_bonification[[#This Row],[code_fiche]]),0),1)</f>
        <v/>
      </c>
      <c r="J1003" s="12">
        <f>_xlfn.MAXIFS(bonification_version[index_version],bonification_version[code],fiche_bonification[[#This Row],[code_bonification]])</f>
        <v>35.1</v>
      </c>
      <c r="K1003" s="13">
        <f>_xlfn.MINIFS(bonification_version[date_debut],bonification_version[code],fiche_bonification[[#This Row],[code_bonification]])</f>
        <v>42005</v>
      </c>
      <c r="L1003" s="12" t="str" cm="1">
        <f t="array" ref="L100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04" spans="1:12" x14ac:dyDescent="0.3">
      <c r="A1004" s="12" t="s">
        <v>282</v>
      </c>
      <c r="B1004" s="12" t="s">
        <v>16</v>
      </c>
      <c r="C1004" s="13">
        <f t="shared" si="15"/>
        <v>42005</v>
      </c>
      <c r="D1004" s="13" t="str">
        <f>IF(AND(fiche_bonification[[#This Row],[fiche_date_fin]]="",fiche_bonification[[#This Row],[bonification_date_fin]]=""),"",MIN(I1004,L1004))</f>
        <v/>
      </c>
      <c r="E1004" s="13"/>
      <c r="F1004" s="13"/>
      <c r="G1004" s="12">
        <f>_xlfn.MAXIFS(fiche_version[index_version],fiche_version[code],fiche_bonification[[#This Row],[code_fiche]])</f>
        <v>16.100000000000001</v>
      </c>
      <c r="H1004" s="13">
        <f>_xlfn.MINIFS(fiche_version[date_debut],fiche_version[code],fiche_bonification[[#This Row],[code_fiche]])</f>
        <v>42005</v>
      </c>
      <c r="I1004" s="13" t="str" cm="1">
        <f t="array" ref="I1004">INDEX(fiche_version[date_fin],MATCH(1,(fiche_version[index_version]=fiche_bonification[[#This Row],[fiche_version]]) * (fiche_version[code]=fiche_bonification[[#This Row],[code_fiche]]),0),1)</f>
        <v/>
      </c>
      <c r="J1004" s="12">
        <f>_xlfn.MAXIFS(bonification_version[index_version],bonification_version[code],fiche_bonification[[#This Row],[code_bonification]])</f>
        <v>35.1</v>
      </c>
      <c r="K1004" s="13">
        <f>_xlfn.MINIFS(bonification_version[date_debut],bonification_version[code],fiche_bonification[[#This Row],[code_bonification]])</f>
        <v>42005</v>
      </c>
      <c r="L1004" s="12" t="str" cm="1">
        <f t="array" ref="L100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05" spans="1:12" x14ac:dyDescent="0.3">
      <c r="A1005" s="12" t="s">
        <v>284</v>
      </c>
      <c r="B1005" s="12" t="s">
        <v>16</v>
      </c>
      <c r="C1005" s="13">
        <f t="shared" si="15"/>
        <v>42005</v>
      </c>
      <c r="D1005" s="13" t="str">
        <f>IF(AND(fiche_bonification[[#This Row],[fiche_date_fin]]="",fiche_bonification[[#This Row],[bonification_date_fin]]=""),"",MIN(I1005,L1005))</f>
        <v/>
      </c>
      <c r="E1005" s="13"/>
      <c r="F1005" s="13"/>
      <c r="G1005" s="12">
        <f>_xlfn.MAXIFS(fiche_version[index_version],fiche_version[code],fiche_bonification[[#This Row],[code_fiche]])</f>
        <v>36.299999999999997</v>
      </c>
      <c r="H1005" s="13">
        <f>_xlfn.MINIFS(fiche_version[date_debut],fiche_version[code],fiche_bonification[[#This Row],[code_fiche]])</f>
        <v>42005</v>
      </c>
      <c r="I1005" s="13" t="str" cm="1">
        <f t="array" ref="I1005">INDEX(fiche_version[date_fin],MATCH(1,(fiche_version[index_version]=fiche_bonification[[#This Row],[fiche_version]]) * (fiche_version[code]=fiche_bonification[[#This Row],[code_fiche]]),0),1)</f>
        <v/>
      </c>
      <c r="J1005" s="12">
        <f>_xlfn.MAXIFS(bonification_version[index_version],bonification_version[code],fiche_bonification[[#This Row],[code_bonification]])</f>
        <v>35.1</v>
      </c>
      <c r="K1005" s="13">
        <f>_xlfn.MINIFS(bonification_version[date_debut],bonification_version[code],fiche_bonification[[#This Row],[code_bonification]])</f>
        <v>42005</v>
      </c>
      <c r="L1005" s="12" t="str" cm="1">
        <f t="array" ref="L100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06" spans="1:12" x14ac:dyDescent="0.3">
      <c r="A1006" s="12" t="s">
        <v>286</v>
      </c>
      <c r="B1006" s="12" t="s">
        <v>16</v>
      </c>
      <c r="C1006" s="13">
        <f t="shared" si="15"/>
        <v>42005</v>
      </c>
      <c r="D1006" s="13" t="str">
        <f>IF(AND(fiche_bonification[[#This Row],[fiche_date_fin]]="",fiche_bonification[[#This Row],[bonification_date_fin]]=""),"",MIN(I1006,L1006))</f>
        <v/>
      </c>
      <c r="E1006" s="13"/>
      <c r="F1006" s="13"/>
      <c r="G1006" s="12">
        <f>_xlfn.MAXIFS(fiche_version[index_version],fiche_version[code],fiche_bonification[[#This Row],[code_fiche]])</f>
        <v>36.299999999999997</v>
      </c>
      <c r="H1006" s="13">
        <f>_xlfn.MINIFS(fiche_version[date_debut],fiche_version[code],fiche_bonification[[#This Row],[code_fiche]])</f>
        <v>42005</v>
      </c>
      <c r="I1006" s="13" t="str" cm="1">
        <f t="array" ref="I1006">INDEX(fiche_version[date_fin],MATCH(1,(fiche_version[index_version]=fiche_bonification[[#This Row],[fiche_version]]) * (fiche_version[code]=fiche_bonification[[#This Row],[code_fiche]]),0),1)</f>
        <v/>
      </c>
      <c r="J1006" s="12">
        <f>_xlfn.MAXIFS(bonification_version[index_version],bonification_version[code],fiche_bonification[[#This Row],[code_bonification]])</f>
        <v>35.1</v>
      </c>
      <c r="K1006" s="13">
        <f>_xlfn.MINIFS(bonification_version[date_debut],bonification_version[code],fiche_bonification[[#This Row],[code_bonification]])</f>
        <v>42005</v>
      </c>
      <c r="L1006" s="12" t="str" cm="1">
        <f t="array" ref="L100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07" spans="1:12" x14ac:dyDescent="0.3">
      <c r="A1007" s="12" t="s">
        <v>287</v>
      </c>
      <c r="B1007" s="12" t="s">
        <v>16</v>
      </c>
      <c r="C1007" s="13">
        <f t="shared" si="15"/>
        <v>42727</v>
      </c>
      <c r="D1007" s="13" t="str">
        <f>IF(AND(fiche_bonification[[#This Row],[fiche_date_fin]]="",fiche_bonification[[#This Row],[bonification_date_fin]]=""),"",MIN(I1007,L1007))</f>
        <v/>
      </c>
      <c r="E1007" s="13"/>
      <c r="F1007" s="13"/>
      <c r="G1007" s="12">
        <f>_xlfn.MAXIFS(fiche_version[index_version],fiche_version[code],fiche_bonification[[#This Row],[code_fiche]])</f>
        <v>36.299999999999997</v>
      </c>
      <c r="H1007" s="13">
        <f>_xlfn.MINIFS(fiche_version[date_debut],fiche_version[code],fiche_bonification[[#This Row],[code_fiche]])</f>
        <v>42727</v>
      </c>
      <c r="I1007" s="13" t="str" cm="1">
        <f t="array" ref="I1007">INDEX(fiche_version[date_fin],MATCH(1,(fiche_version[index_version]=fiche_bonification[[#This Row],[fiche_version]]) * (fiche_version[code]=fiche_bonification[[#This Row],[code_fiche]]),0),1)</f>
        <v/>
      </c>
      <c r="J1007" s="12">
        <f>_xlfn.MAXIFS(bonification_version[index_version],bonification_version[code],fiche_bonification[[#This Row],[code_bonification]])</f>
        <v>35.1</v>
      </c>
      <c r="K1007" s="13">
        <f>_xlfn.MINIFS(bonification_version[date_debut],bonification_version[code],fiche_bonification[[#This Row],[code_bonification]])</f>
        <v>42005</v>
      </c>
      <c r="L1007" s="12" t="str" cm="1">
        <f t="array" ref="L100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08" spans="1:12" x14ac:dyDescent="0.3">
      <c r="A1008" s="12" t="s">
        <v>288</v>
      </c>
      <c r="B1008" s="12" t="s">
        <v>16</v>
      </c>
      <c r="C1008" s="13">
        <f t="shared" si="15"/>
        <v>42005</v>
      </c>
      <c r="D1008" s="13" t="str">
        <f>IF(AND(fiche_bonification[[#This Row],[fiche_date_fin]]="",fiche_bonification[[#This Row],[bonification_date_fin]]=""),"",MIN(I1008,L1008))</f>
        <v/>
      </c>
      <c r="E1008" s="13"/>
      <c r="F1008" s="13"/>
      <c r="G1008" s="12">
        <f>_xlfn.MAXIFS(fiche_version[index_version],fiche_version[code],fiche_bonification[[#This Row],[code_fiche]])</f>
        <v>60.4</v>
      </c>
      <c r="H1008" s="13">
        <f>_xlfn.MINIFS(fiche_version[date_debut],fiche_version[code],fiche_bonification[[#This Row],[code_fiche]])</f>
        <v>42005</v>
      </c>
      <c r="I1008" s="13" t="str" cm="1">
        <f t="array" ref="I1008">INDEX(fiche_version[date_fin],MATCH(1,(fiche_version[index_version]=fiche_bonification[[#This Row],[fiche_version]]) * (fiche_version[code]=fiche_bonification[[#This Row],[code_fiche]]),0),1)</f>
        <v/>
      </c>
      <c r="J1008" s="12">
        <f>_xlfn.MAXIFS(bonification_version[index_version],bonification_version[code],fiche_bonification[[#This Row],[code_bonification]])</f>
        <v>35.1</v>
      </c>
      <c r="K1008" s="13">
        <f>_xlfn.MINIFS(bonification_version[date_debut],bonification_version[code],fiche_bonification[[#This Row],[code_bonification]])</f>
        <v>42005</v>
      </c>
      <c r="L1008" s="12" t="str" cm="1">
        <f t="array" ref="L100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09" spans="1:12" x14ac:dyDescent="0.3">
      <c r="A1009" s="12" t="s">
        <v>289</v>
      </c>
      <c r="B1009" s="12" t="s">
        <v>16</v>
      </c>
      <c r="C1009" s="13">
        <f t="shared" si="15"/>
        <v>42727</v>
      </c>
      <c r="D1009" s="13" t="str">
        <f>IF(AND(fiche_bonification[[#This Row],[fiche_date_fin]]="",fiche_bonification[[#This Row],[bonification_date_fin]]=""),"",MIN(I1009,L1009))</f>
        <v/>
      </c>
      <c r="E1009" s="13"/>
      <c r="F1009" s="13"/>
      <c r="G1009" s="12">
        <f>_xlfn.MAXIFS(fiche_version[index_version],fiche_version[code],fiche_bonification[[#This Row],[code_fiche]])</f>
        <v>60.4</v>
      </c>
      <c r="H1009" s="13">
        <f>_xlfn.MINIFS(fiche_version[date_debut],fiche_version[code],fiche_bonification[[#This Row],[code_fiche]])</f>
        <v>42727</v>
      </c>
      <c r="I1009" s="13" t="str" cm="1">
        <f t="array" ref="I1009">INDEX(fiche_version[date_fin],MATCH(1,(fiche_version[index_version]=fiche_bonification[[#This Row],[fiche_version]]) * (fiche_version[code]=fiche_bonification[[#This Row],[code_fiche]]),0),1)</f>
        <v/>
      </c>
      <c r="J1009" s="12">
        <f>_xlfn.MAXIFS(bonification_version[index_version],bonification_version[code],fiche_bonification[[#This Row],[code_bonification]])</f>
        <v>35.1</v>
      </c>
      <c r="K1009" s="13">
        <f>_xlfn.MINIFS(bonification_version[date_debut],bonification_version[code],fiche_bonification[[#This Row],[code_bonification]])</f>
        <v>42005</v>
      </c>
      <c r="L1009" s="12" t="str" cm="1">
        <f t="array" ref="L100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10" spans="1:12" x14ac:dyDescent="0.3">
      <c r="A1010" s="12" t="s">
        <v>290</v>
      </c>
      <c r="B1010" s="12" t="s">
        <v>16</v>
      </c>
      <c r="C1010" s="13">
        <f t="shared" si="15"/>
        <v>43922</v>
      </c>
      <c r="D1010" s="13">
        <f>IF(AND(fiche_bonification[[#This Row],[fiche_date_fin]]="",fiche_bonification[[#This Row],[bonification_date_fin]]=""),"",MIN(I1010,L1010))</f>
        <v>47026</v>
      </c>
      <c r="E1010" s="13"/>
      <c r="F1010" s="13"/>
      <c r="G1010" s="12">
        <f>_xlfn.MAXIFS(fiche_version[index_version],fiche_version[code],fiche_bonification[[#This Row],[code_fiche]])</f>
        <v>53.4</v>
      </c>
      <c r="H1010" s="13">
        <f>_xlfn.MINIFS(fiche_version[date_debut],fiche_version[code],fiche_bonification[[#This Row],[code_fiche]])</f>
        <v>43922</v>
      </c>
      <c r="I1010" s="13" cm="1">
        <f t="array" ref="I1010">INDEX(fiche_version[date_fin],MATCH(1,(fiche_version[index_version]=fiche_bonification[[#This Row],[fiche_version]]) * (fiche_version[code]=fiche_bonification[[#This Row],[code_fiche]]),0),1)</f>
        <v>47026</v>
      </c>
      <c r="J1010" s="12">
        <f>_xlfn.MAXIFS(bonification_version[index_version],bonification_version[code],fiche_bonification[[#This Row],[code_bonification]])</f>
        <v>35.1</v>
      </c>
      <c r="K1010" s="13">
        <f>_xlfn.MINIFS(bonification_version[date_debut],bonification_version[code],fiche_bonification[[#This Row],[code_bonification]])</f>
        <v>42005</v>
      </c>
      <c r="L1010" s="12" t="str" cm="1">
        <f t="array" ref="L101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11" spans="1:12" x14ac:dyDescent="0.3">
      <c r="A1011" s="12" t="s">
        <v>291</v>
      </c>
      <c r="B1011" s="12" t="s">
        <v>16</v>
      </c>
      <c r="C1011" s="13">
        <f t="shared" si="15"/>
        <v>42005</v>
      </c>
      <c r="D1011" s="13">
        <f>IF(AND(fiche_bonification[[#This Row],[fiche_date_fin]]="",fiche_bonification[[#This Row],[bonification_date_fin]]=""),"",MIN(I1011,L1011))</f>
        <v>44651</v>
      </c>
      <c r="E1011" s="13"/>
      <c r="F1011" s="13"/>
      <c r="G1011" s="12">
        <f>_xlfn.MAXIFS(fiche_version[index_version],fiche_version[code],fiche_bonification[[#This Row],[code_fiche]])</f>
        <v>14.1</v>
      </c>
      <c r="H1011" s="13">
        <f>_xlfn.MINIFS(fiche_version[date_debut],fiche_version[code],fiche_bonification[[#This Row],[code_fiche]])</f>
        <v>42005</v>
      </c>
      <c r="I1011" s="13" cm="1">
        <f t="array" ref="I1011">INDEX(fiche_version[date_fin],MATCH(1,(fiche_version[index_version]=fiche_bonification[[#This Row],[fiche_version]]) * (fiche_version[code]=fiche_bonification[[#This Row],[code_fiche]]),0),1)</f>
        <v>44651</v>
      </c>
      <c r="J1011" s="12">
        <f>_xlfn.MAXIFS(bonification_version[index_version],bonification_version[code],fiche_bonification[[#This Row],[code_bonification]])</f>
        <v>35.1</v>
      </c>
      <c r="K1011" s="13">
        <f>_xlfn.MINIFS(bonification_version[date_debut],bonification_version[code],fiche_bonification[[#This Row],[code_bonification]])</f>
        <v>42005</v>
      </c>
      <c r="L1011" s="12" t="str" cm="1">
        <f t="array" ref="L101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12" spans="1:12" x14ac:dyDescent="0.3">
      <c r="A1012" s="12" t="s">
        <v>292</v>
      </c>
      <c r="B1012" s="12" t="s">
        <v>16</v>
      </c>
      <c r="C1012" s="13">
        <f t="shared" si="15"/>
        <v>42005</v>
      </c>
      <c r="D1012" s="13">
        <f>IF(AND(fiche_bonification[[#This Row],[fiche_date_fin]]="",fiche_bonification[[#This Row],[bonification_date_fin]]=""),"",MIN(I1012,L1012))</f>
        <v>44651</v>
      </c>
      <c r="E1012" s="13"/>
      <c r="F1012" s="13"/>
      <c r="G1012" s="12">
        <f>_xlfn.MAXIFS(fiche_version[index_version],fiche_version[code],fiche_bonification[[#This Row],[code_fiche]])</f>
        <v>14.1</v>
      </c>
      <c r="H1012" s="13">
        <f>_xlfn.MINIFS(fiche_version[date_debut],fiche_version[code],fiche_bonification[[#This Row],[code_fiche]])</f>
        <v>42005</v>
      </c>
      <c r="I1012" s="13" cm="1">
        <f t="array" ref="I1012">INDEX(fiche_version[date_fin],MATCH(1,(fiche_version[index_version]=fiche_bonification[[#This Row],[fiche_version]]) * (fiche_version[code]=fiche_bonification[[#This Row],[code_fiche]]),0),1)</f>
        <v>44651</v>
      </c>
      <c r="J1012" s="12">
        <f>_xlfn.MAXIFS(bonification_version[index_version],bonification_version[code],fiche_bonification[[#This Row],[code_bonification]])</f>
        <v>35.1</v>
      </c>
      <c r="K1012" s="13">
        <f>_xlfn.MINIFS(bonification_version[date_debut],bonification_version[code],fiche_bonification[[#This Row],[code_bonification]])</f>
        <v>42005</v>
      </c>
      <c r="L1012" s="12" t="str" cm="1">
        <f t="array" ref="L101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13" spans="1:12" x14ac:dyDescent="0.3">
      <c r="A1013" s="12" t="s">
        <v>293</v>
      </c>
      <c r="B1013" s="12" t="s">
        <v>16</v>
      </c>
      <c r="C1013" s="13">
        <f t="shared" si="15"/>
        <v>42005</v>
      </c>
      <c r="D1013" s="13" t="str">
        <f>IF(AND(fiche_bonification[[#This Row],[fiche_date_fin]]="",fiche_bonification[[#This Row],[bonification_date_fin]]=""),"",MIN(I1013,L1013))</f>
        <v/>
      </c>
      <c r="E1013" s="13"/>
      <c r="F1013" s="13"/>
      <c r="G1013" s="12">
        <f>_xlfn.MAXIFS(fiche_version[index_version],fiche_version[code],fiche_bonification[[#This Row],[code_fiche]])</f>
        <v>14.1</v>
      </c>
      <c r="H1013" s="13">
        <f>_xlfn.MINIFS(fiche_version[date_debut],fiche_version[code],fiche_bonification[[#This Row],[code_fiche]])</f>
        <v>42005</v>
      </c>
      <c r="I1013" s="13" t="str" cm="1">
        <f t="array" ref="I1013">INDEX(fiche_version[date_fin],MATCH(1,(fiche_version[index_version]=fiche_bonification[[#This Row],[fiche_version]]) * (fiche_version[code]=fiche_bonification[[#This Row],[code_fiche]]),0),1)</f>
        <v/>
      </c>
      <c r="J1013" s="12">
        <f>_xlfn.MAXIFS(bonification_version[index_version],bonification_version[code],fiche_bonification[[#This Row],[code_bonification]])</f>
        <v>35.1</v>
      </c>
      <c r="K1013" s="13">
        <f>_xlfn.MINIFS(bonification_version[date_debut],bonification_version[code],fiche_bonification[[#This Row],[code_bonification]])</f>
        <v>42005</v>
      </c>
      <c r="L1013" s="12" t="str" cm="1">
        <f t="array" ref="L101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14" spans="1:12" x14ac:dyDescent="0.3">
      <c r="A1014" s="12" t="s">
        <v>295</v>
      </c>
      <c r="B1014" s="12" t="s">
        <v>16</v>
      </c>
      <c r="C1014" s="13">
        <f t="shared" si="15"/>
        <v>42005</v>
      </c>
      <c r="D1014" s="13" t="str">
        <f>IF(AND(fiche_bonification[[#This Row],[fiche_date_fin]]="",fiche_bonification[[#This Row],[bonification_date_fin]]=""),"",MIN(I1014,L1014))</f>
        <v/>
      </c>
      <c r="E1014" s="13"/>
      <c r="F1014" s="13"/>
      <c r="G1014" s="12">
        <f>_xlfn.MAXIFS(fiche_version[index_version],fiche_version[code],fiche_bonification[[#This Row],[code_fiche]])</f>
        <v>14.1</v>
      </c>
      <c r="H1014" s="13">
        <f>_xlfn.MINIFS(fiche_version[date_debut],fiche_version[code],fiche_bonification[[#This Row],[code_fiche]])</f>
        <v>42005</v>
      </c>
      <c r="I1014" s="13" t="str" cm="1">
        <f t="array" ref="I1014">INDEX(fiche_version[date_fin],MATCH(1,(fiche_version[index_version]=fiche_bonification[[#This Row],[fiche_version]]) * (fiche_version[code]=fiche_bonification[[#This Row],[code_fiche]]),0),1)</f>
        <v/>
      </c>
      <c r="J1014" s="12">
        <f>_xlfn.MAXIFS(bonification_version[index_version],bonification_version[code],fiche_bonification[[#This Row],[code_bonification]])</f>
        <v>35.1</v>
      </c>
      <c r="K1014" s="13">
        <f>_xlfn.MINIFS(bonification_version[date_debut],bonification_version[code],fiche_bonification[[#This Row],[code_bonification]])</f>
        <v>42005</v>
      </c>
      <c r="L1014" s="12" t="str" cm="1">
        <f t="array" ref="L101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15" spans="1:12" x14ac:dyDescent="0.3">
      <c r="A1015" s="12" t="s">
        <v>296</v>
      </c>
      <c r="B1015" s="12" t="s">
        <v>16</v>
      </c>
      <c r="C1015" s="13">
        <f t="shared" si="15"/>
        <v>42005</v>
      </c>
      <c r="D1015" s="13">
        <f>IF(AND(fiche_bonification[[#This Row],[fiche_date_fin]]="",fiche_bonification[[#This Row],[bonification_date_fin]]=""),"",MIN(I1015,L1015))</f>
        <v>44651</v>
      </c>
      <c r="E1015" s="13"/>
      <c r="F1015" s="13"/>
      <c r="G1015" s="12">
        <f>_xlfn.MAXIFS(fiche_version[index_version],fiche_version[code],fiche_bonification[[#This Row],[code_fiche]])</f>
        <v>14.1</v>
      </c>
      <c r="H1015" s="13">
        <f>_xlfn.MINIFS(fiche_version[date_debut],fiche_version[code],fiche_bonification[[#This Row],[code_fiche]])</f>
        <v>42005</v>
      </c>
      <c r="I1015" s="13" cm="1">
        <f t="array" ref="I1015">INDEX(fiche_version[date_fin],MATCH(1,(fiche_version[index_version]=fiche_bonification[[#This Row],[fiche_version]]) * (fiche_version[code]=fiche_bonification[[#This Row],[code_fiche]]),0),1)</f>
        <v>44651</v>
      </c>
      <c r="J1015" s="12">
        <f>_xlfn.MAXIFS(bonification_version[index_version],bonification_version[code],fiche_bonification[[#This Row],[code_bonification]])</f>
        <v>35.1</v>
      </c>
      <c r="K1015" s="13">
        <f>_xlfn.MINIFS(bonification_version[date_debut],bonification_version[code],fiche_bonification[[#This Row],[code_bonification]])</f>
        <v>42005</v>
      </c>
      <c r="L1015" s="12" t="str" cm="1">
        <f t="array" ref="L101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16" spans="1:12" x14ac:dyDescent="0.3">
      <c r="A1016" s="12" t="s">
        <v>297</v>
      </c>
      <c r="B1016" s="12" t="s">
        <v>16</v>
      </c>
      <c r="C1016" s="13">
        <f t="shared" si="15"/>
        <v>42005</v>
      </c>
      <c r="D1016" s="13" t="str">
        <f>IF(AND(fiche_bonification[[#This Row],[fiche_date_fin]]="",fiche_bonification[[#This Row],[bonification_date_fin]]=""),"",MIN(I1016,L1016))</f>
        <v/>
      </c>
      <c r="E1016" s="13"/>
      <c r="F1016" s="13"/>
      <c r="G1016" s="12">
        <f>_xlfn.MAXIFS(fiche_version[index_version],fiche_version[code],fiche_bonification[[#This Row],[code_fiche]])</f>
        <v>14.1</v>
      </c>
      <c r="H1016" s="13">
        <f>_xlfn.MINIFS(fiche_version[date_debut],fiche_version[code],fiche_bonification[[#This Row],[code_fiche]])</f>
        <v>42005</v>
      </c>
      <c r="I1016" s="13" t="str" cm="1">
        <f t="array" ref="I1016">INDEX(fiche_version[date_fin],MATCH(1,(fiche_version[index_version]=fiche_bonification[[#This Row],[fiche_version]]) * (fiche_version[code]=fiche_bonification[[#This Row],[code_fiche]]),0),1)</f>
        <v/>
      </c>
      <c r="J1016" s="12">
        <f>_xlfn.MAXIFS(bonification_version[index_version],bonification_version[code],fiche_bonification[[#This Row],[code_bonification]])</f>
        <v>35.1</v>
      </c>
      <c r="K1016" s="13">
        <f>_xlfn.MINIFS(bonification_version[date_debut],bonification_version[code],fiche_bonification[[#This Row],[code_bonification]])</f>
        <v>42005</v>
      </c>
      <c r="L1016" s="12" t="str" cm="1">
        <f t="array" ref="L101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17" spans="1:12" x14ac:dyDescent="0.3">
      <c r="A1017" s="12" t="s">
        <v>298</v>
      </c>
      <c r="B1017" s="12" t="s">
        <v>16</v>
      </c>
      <c r="C1017" s="13">
        <f t="shared" si="15"/>
        <v>42005</v>
      </c>
      <c r="D1017" s="13" t="str">
        <f>IF(AND(fiche_bonification[[#This Row],[fiche_date_fin]]="",fiche_bonification[[#This Row],[bonification_date_fin]]=""),"",MIN(I1017,L1017))</f>
        <v/>
      </c>
      <c r="E1017" s="13"/>
      <c r="F1017" s="13"/>
      <c r="G1017" s="12">
        <f>_xlfn.MAXIFS(fiche_version[index_version],fiche_version[code],fiche_bonification[[#This Row],[code_fiche]])</f>
        <v>14.1</v>
      </c>
      <c r="H1017" s="13">
        <f>_xlfn.MINIFS(fiche_version[date_debut],fiche_version[code],fiche_bonification[[#This Row],[code_fiche]])</f>
        <v>42005</v>
      </c>
      <c r="I1017" s="13" t="str" cm="1">
        <f t="array" ref="I1017">INDEX(fiche_version[date_fin],MATCH(1,(fiche_version[index_version]=fiche_bonification[[#This Row],[fiche_version]]) * (fiche_version[code]=fiche_bonification[[#This Row],[code_fiche]]),0),1)</f>
        <v/>
      </c>
      <c r="J1017" s="12">
        <f>_xlfn.MAXIFS(bonification_version[index_version],bonification_version[code],fiche_bonification[[#This Row],[code_bonification]])</f>
        <v>35.1</v>
      </c>
      <c r="K1017" s="13">
        <f>_xlfn.MINIFS(bonification_version[date_debut],bonification_version[code],fiche_bonification[[#This Row],[code_bonification]])</f>
        <v>42005</v>
      </c>
      <c r="L1017" s="12" t="str" cm="1">
        <f t="array" ref="L101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18" spans="1:12" x14ac:dyDescent="0.3">
      <c r="A1018" s="12" t="s">
        <v>299</v>
      </c>
      <c r="B1018" s="12" t="s">
        <v>16</v>
      </c>
      <c r="C1018" s="13">
        <f t="shared" si="15"/>
        <v>42005</v>
      </c>
      <c r="D1018" s="13" t="str">
        <f>IF(AND(fiche_bonification[[#This Row],[fiche_date_fin]]="",fiche_bonification[[#This Row],[bonification_date_fin]]=""),"",MIN(I1018,L1018))</f>
        <v/>
      </c>
      <c r="E1018" s="13"/>
      <c r="F1018" s="13"/>
      <c r="G1018" s="12">
        <f>_xlfn.MAXIFS(fiche_version[index_version],fiche_version[code],fiche_bonification[[#This Row],[code_fiche]])</f>
        <v>14.1</v>
      </c>
      <c r="H1018" s="13">
        <f>_xlfn.MINIFS(fiche_version[date_debut],fiche_version[code],fiche_bonification[[#This Row],[code_fiche]])</f>
        <v>42005</v>
      </c>
      <c r="I1018" s="13" t="str" cm="1">
        <f t="array" ref="I1018">INDEX(fiche_version[date_fin],MATCH(1,(fiche_version[index_version]=fiche_bonification[[#This Row],[fiche_version]]) * (fiche_version[code]=fiche_bonification[[#This Row],[code_fiche]]),0),1)</f>
        <v/>
      </c>
      <c r="J1018" s="12">
        <f>_xlfn.MAXIFS(bonification_version[index_version],bonification_version[code],fiche_bonification[[#This Row],[code_bonification]])</f>
        <v>35.1</v>
      </c>
      <c r="K1018" s="13">
        <f>_xlfn.MINIFS(bonification_version[date_debut],bonification_version[code],fiche_bonification[[#This Row],[code_bonification]])</f>
        <v>42005</v>
      </c>
      <c r="L1018" s="12" t="str" cm="1">
        <f t="array" ref="L101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19" spans="1:12" x14ac:dyDescent="0.3">
      <c r="A1019" s="12" t="s">
        <v>300</v>
      </c>
      <c r="B1019" s="12" t="s">
        <v>16</v>
      </c>
      <c r="C1019" s="13">
        <f t="shared" si="15"/>
        <v>42005</v>
      </c>
      <c r="D1019" s="13" t="str">
        <f>IF(AND(fiche_bonification[[#This Row],[fiche_date_fin]]="",fiche_bonification[[#This Row],[bonification_date_fin]]=""),"",MIN(I1019,L1019))</f>
        <v/>
      </c>
      <c r="E1019" s="13"/>
      <c r="F1019" s="13"/>
      <c r="G1019" s="12">
        <f>_xlfn.MAXIFS(fiche_version[index_version],fiche_version[code],fiche_bonification[[#This Row],[code_fiche]])</f>
        <v>14.1</v>
      </c>
      <c r="H1019" s="13">
        <f>_xlfn.MINIFS(fiche_version[date_debut],fiche_version[code],fiche_bonification[[#This Row],[code_fiche]])</f>
        <v>42005</v>
      </c>
      <c r="I1019" s="13" t="str" cm="1">
        <f t="array" ref="I1019">INDEX(fiche_version[date_fin],MATCH(1,(fiche_version[index_version]=fiche_bonification[[#This Row],[fiche_version]]) * (fiche_version[code]=fiche_bonification[[#This Row],[code_fiche]]),0),1)</f>
        <v/>
      </c>
      <c r="J1019" s="12">
        <f>_xlfn.MAXIFS(bonification_version[index_version],bonification_version[code],fiche_bonification[[#This Row],[code_bonification]])</f>
        <v>35.1</v>
      </c>
      <c r="K1019" s="13">
        <f>_xlfn.MINIFS(bonification_version[date_debut],bonification_version[code],fiche_bonification[[#This Row],[code_bonification]])</f>
        <v>42005</v>
      </c>
      <c r="L1019" s="12" t="str" cm="1">
        <f t="array" ref="L101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20" spans="1:12" x14ac:dyDescent="0.3">
      <c r="A1020" s="12" t="s">
        <v>301</v>
      </c>
      <c r="B1020" s="12" t="s">
        <v>16</v>
      </c>
      <c r="C1020" s="13">
        <f t="shared" si="15"/>
        <v>42005</v>
      </c>
      <c r="D1020" s="13" t="str">
        <f>IF(AND(fiche_bonification[[#This Row],[fiche_date_fin]]="",fiche_bonification[[#This Row],[bonification_date_fin]]=""),"",MIN(I1020,L1020))</f>
        <v/>
      </c>
      <c r="E1020" s="13"/>
      <c r="F1020" s="13"/>
      <c r="G1020" s="12">
        <f>_xlfn.MAXIFS(fiche_version[index_version],fiche_version[code],fiche_bonification[[#This Row],[code_fiche]])</f>
        <v>17.100000000000001</v>
      </c>
      <c r="H1020" s="13">
        <f>_xlfn.MINIFS(fiche_version[date_debut],fiche_version[code],fiche_bonification[[#This Row],[code_fiche]])</f>
        <v>42005</v>
      </c>
      <c r="I1020" s="13" t="str" cm="1">
        <f t="array" ref="I1020">INDEX(fiche_version[date_fin],MATCH(1,(fiche_version[index_version]=fiche_bonification[[#This Row],[fiche_version]]) * (fiche_version[code]=fiche_bonification[[#This Row],[code_fiche]]),0),1)</f>
        <v/>
      </c>
      <c r="J1020" s="12">
        <f>_xlfn.MAXIFS(bonification_version[index_version],bonification_version[code],fiche_bonification[[#This Row],[code_bonification]])</f>
        <v>35.1</v>
      </c>
      <c r="K1020" s="13">
        <f>_xlfn.MINIFS(bonification_version[date_debut],bonification_version[code],fiche_bonification[[#This Row],[code_bonification]])</f>
        <v>42005</v>
      </c>
      <c r="L1020" s="12" t="str" cm="1">
        <f t="array" ref="L102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21" spans="1:12" x14ac:dyDescent="0.3">
      <c r="A1021" s="12" t="s">
        <v>303</v>
      </c>
      <c r="B1021" s="12" t="s">
        <v>16</v>
      </c>
      <c r="C1021" s="13">
        <f t="shared" si="15"/>
        <v>42005</v>
      </c>
      <c r="D1021" s="13" t="str">
        <f>IF(AND(fiche_bonification[[#This Row],[fiche_date_fin]]="",fiche_bonification[[#This Row],[bonification_date_fin]]=""),"",MIN(I1021,L1021))</f>
        <v/>
      </c>
      <c r="E1021" s="13"/>
      <c r="F1021" s="13"/>
      <c r="G1021" s="12">
        <f>_xlfn.MAXIFS(fiche_version[index_version],fiche_version[code],fiche_bonification[[#This Row],[code_fiche]])</f>
        <v>37.6</v>
      </c>
      <c r="H1021" s="13">
        <f>_xlfn.MINIFS(fiche_version[date_debut],fiche_version[code],fiche_bonification[[#This Row],[code_fiche]])</f>
        <v>42005</v>
      </c>
      <c r="I1021" s="13" t="str" cm="1">
        <f t="array" ref="I1021">INDEX(fiche_version[date_fin],MATCH(1,(fiche_version[index_version]=fiche_bonification[[#This Row],[fiche_version]]) * (fiche_version[code]=fiche_bonification[[#This Row],[code_fiche]]),0),1)</f>
        <v/>
      </c>
      <c r="J1021" s="12">
        <f>_xlfn.MAXIFS(bonification_version[index_version],bonification_version[code],fiche_bonification[[#This Row],[code_bonification]])</f>
        <v>35.1</v>
      </c>
      <c r="K1021" s="13">
        <f>_xlfn.MINIFS(bonification_version[date_debut],bonification_version[code],fiche_bonification[[#This Row],[code_bonification]])</f>
        <v>42005</v>
      </c>
      <c r="L1021" s="12" t="str" cm="1">
        <f t="array" ref="L102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22" spans="1:12" x14ac:dyDescent="0.3">
      <c r="A1022" s="12" t="s">
        <v>305</v>
      </c>
      <c r="B1022" s="12" t="s">
        <v>16</v>
      </c>
      <c r="C1022" s="13">
        <f t="shared" si="15"/>
        <v>42005</v>
      </c>
      <c r="D1022" s="13" t="str">
        <f>IF(AND(fiche_bonification[[#This Row],[fiche_date_fin]]="",fiche_bonification[[#This Row],[bonification_date_fin]]=""),"",MIN(I1022,L1022))</f>
        <v/>
      </c>
      <c r="E1022" s="13"/>
      <c r="F1022" s="13"/>
      <c r="G1022" s="12">
        <f>_xlfn.MAXIFS(fiche_version[index_version],fiche_version[code],fiche_bonification[[#This Row],[code_fiche]])</f>
        <v>17.100000000000001</v>
      </c>
      <c r="H1022" s="13">
        <f>_xlfn.MINIFS(fiche_version[date_debut],fiche_version[code],fiche_bonification[[#This Row],[code_fiche]])</f>
        <v>42005</v>
      </c>
      <c r="I1022" s="13" t="str" cm="1">
        <f t="array" ref="I1022">INDEX(fiche_version[date_fin],MATCH(1,(fiche_version[index_version]=fiche_bonification[[#This Row],[fiche_version]]) * (fiche_version[code]=fiche_bonification[[#This Row],[code_fiche]]),0),1)</f>
        <v/>
      </c>
      <c r="J1022" s="12">
        <f>_xlfn.MAXIFS(bonification_version[index_version],bonification_version[code],fiche_bonification[[#This Row],[code_bonification]])</f>
        <v>35.1</v>
      </c>
      <c r="K1022" s="13">
        <f>_xlfn.MINIFS(bonification_version[date_debut],bonification_version[code],fiche_bonification[[#This Row],[code_bonification]])</f>
        <v>42005</v>
      </c>
      <c r="L1022" s="12" t="str" cm="1">
        <f t="array" ref="L102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23" spans="1:12" x14ac:dyDescent="0.3">
      <c r="A1023" s="12" t="s">
        <v>307</v>
      </c>
      <c r="B1023" s="12" t="s">
        <v>16</v>
      </c>
      <c r="C1023" s="13">
        <f t="shared" si="15"/>
        <v>42005</v>
      </c>
      <c r="D1023" s="13" t="str">
        <f>IF(AND(fiche_bonification[[#This Row],[fiche_date_fin]]="",fiche_bonification[[#This Row],[bonification_date_fin]]=""),"",MIN(I1023,L1023))</f>
        <v/>
      </c>
      <c r="E1023" s="13"/>
      <c r="F1023" s="13"/>
      <c r="G1023" s="12">
        <f>_xlfn.MAXIFS(fiche_version[index_version],fiche_version[code],fiche_bonification[[#This Row],[code_fiche]])</f>
        <v>19.100000000000001</v>
      </c>
      <c r="H1023" s="13">
        <f>_xlfn.MINIFS(fiche_version[date_debut],fiche_version[code],fiche_bonification[[#This Row],[code_fiche]])</f>
        <v>42005</v>
      </c>
      <c r="I1023" s="13" t="str" cm="1">
        <f t="array" ref="I1023">INDEX(fiche_version[date_fin],MATCH(1,(fiche_version[index_version]=fiche_bonification[[#This Row],[fiche_version]]) * (fiche_version[code]=fiche_bonification[[#This Row],[code_fiche]]),0),1)</f>
        <v/>
      </c>
      <c r="J1023" s="12">
        <f>_xlfn.MAXIFS(bonification_version[index_version],bonification_version[code],fiche_bonification[[#This Row],[code_bonification]])</f>
        <v>35.1</v>
      </c>
      <c r="K1023" s="13">
        <f>_xlfn.MINIFS(bonification_version[date_debut],bonification_version[code],fiche_bonification[[#This Row],[code_bonification]])</f>
        <v>42005</v>
      </c>
      <c r="L1023" s="12" t="str" cm="1">
        <f t="array" ref="L102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24" spans="1:12" x14ac:dyDescent="0.3">
      <c r="A1024" s="12" t="s">
        <v>308</v>
      </c>
      <c r="B1024" s="12" t="s">
        <v>16</v>
      </c>
      <c r="C1024" s="13">
        <f t="shared" si="15"/>
        <v>42727</v>
      </c>
      <c r="D1024" s="13" t="str">
        <f>IF(AND(fiche_bonification[[#This Row],[fiche_date_fin]]="",fiche_bonification[[#This Row],[bonification_date_fin]]=""),"",MIN(I1024,L1024))</f>
        <v/>
      </c>
      <c r="E1024" s="13"/>
      <c r="F1024" s="13"/>
      <c r="G1024" s="12">
        <f>_xlfn.MAXIFS(fiche_version[index_version],fiche_version[code],fiche_bonification[[#This Row],[code_fiche]])</f>
        <v>24.1</v>
      </c>
      <c r="H1024" s="13">
        <f>_xlfn.MINIFS(fiche_version[date_debut],fiche_version[code],fiche_bonification[[#This Row],[code_fiche]])</f>
        <v>42727</v>
      </c>
      <c r="I1024" s="13" t="str" cm="1">
        <f t="array" ref="I1024">INDEX(fiche_version[date_fin],MATCH(1,(fiche_version[index_version]=fiche_bonification[[#This Row],[fiche_version]]) * (fiche_version[code]=fiche_bonification[[#This Row],[code_fiche]]),0),1)</f>
        <v/>
      </c>
      <c r="J1024" s="12">
        <f>_xlfn.MAXIFS(bonification_version[index_version],bonification_version[code],fiche_bonification[[#This Row],[code_bonification]])</f>
        <v>35.1</v>
      </c>
      <c r="K1024" s="13">
        <f>_xlfn.MINIFS(bonification_version[date_debut],bonification_version[code],fiche_bonification[[#This Row],[code_bonification]])</f>
        <v>42005</v>
      </c>
      <c r="L1024" s="12" t="str" cm="1">
        <f t="array" ref="L102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25" spans="1:12" x14ac:dyDescent="0.3">
      <c r="A1025" s="12" t="s">
        <v>309</v>
      </c>
      <c r="B1025" s="12" t="s">
        <v>16</v>
      </c>
      <c r="C1025" s="13">
        <f t="shared" si="15"/>
        <v>42005</v>
      </c>
      <c r="D1025" s="13" t="str">
        <f>IF(AND(fiche_bonification[[#This Row],[fiche_date_fin]]="",fiche_bonification[[#This Row],[bonification_date_fin]]=""),"",MIN(I1025,L1025))</f>
        <v/>
      </c>
      <c r="E1025" s="13"/>
      <c r="F1025" s="13"/>
      <c r="G1025" s="12">
        <f>_xlfn.MAXIFS(fiche_version[index_version],fiche_version[code],fiche_bonification[[#This Row],[code_fiche]])</f>
        <v>14.1</v>
      </c>
      <c r="H1025" s="13">
        <f>_xlfn.MINIFS(fiche_version[date_debut],fiche_version[code],fiche_bonification[[#This Row],[code_fiche]])</f>
        <v>42005</v>
      </c>
      <c r="I1025" s="13" t="str" cm="1">
        <f t="array" ref="I1025">INDEX(fiche_version[date_fin],MATCH(1,(fiche_version[index_version]=fiche_bonification[[#This Row],[fiche_version]]) * (fiche_version[code]=fiche_bonification[[#This Row],[code_fiche]]),0),1)</f>
        <v/>
      </c>
      <c r="J1025" s="12">
        <f>_xlfn.MAXIFS(bonification_version[index_version],bonification_version[code],fiche_bonification[[#This Row],[code_bonification]])</f>
        <v>35.1</v>
      </c>
      <c r="K1025" s="13">
        <f>_xlfn.MINIFS(bonification_version[date_debut],bonification_version[code],fiche_bonification[[#This Row],[code_bonification]])</f>
        <v>42005</v>
      </c>
      <c r="L1025" s="12" t="str" cm="1">
        <f t="array" ref="L102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26" spans="1:12" x14ac:dyDescent="0.3">
      <c r="A1026" s="12" t="s">
        <v>310</v>
      </c>
      <c r="B1026" s="12" t="s">
        <v>16</v>
      </c>
      <c r="C1026" s="13">
        <f t="shared" si="15"/>
        <v>42005</v>
      </c>
      <c r="D1026" s="13" t="str">
        <f>IF(AND(fiche_bonification[[#This Row],[fiche_date_fin]]="",fiche_bonification[[#This Row],[bonification_date_fin]]=""),"",MIN(I1026,L1026))</f>
        <v/>
      </c>
      <c r="E1026" s="13"/>
      <c r="F1026" s="13"/>
      <c r="G1026" s="12">
        <f>_xlfn.MAXIFS(fiche_version[index_version],fiche_version[code],fiche_bonification[[#This Row],[code_fiche]])</f>
        <v>16.100000000000001</v>
      </c>
      <c r="H1026" s="13">
        <f>_xlfn.MINIFS(fiche_version[date_debut],fiche_version[code],fiche_bonification[[#This Row],[code_fiche]])</f>
        <v>42005</v>
      </c>
      <c r="I1026" s="13" t="str" cm="1">
        <f t="array" ref="I1026">INDEX(fiche_version[date_fin],MATCH(1,(fiche_version[index_version]=fiche_bonification[[#This Row],[fiche_version]]) * (fiche_version[code]=fiche_bonification[[#This Row],[code_fiche]]),0),1)</f>
        <v/>
      </c>
      <c r="J1026" s="12">
        <f>_xlfn.MAXIFS(bonification_version[index_version],bonification_version[code],fiche_bonification[[#This Row],[code_bonification]])</f>
        <v>35.1</v>
      </c>
      <c r="K1026" s="13">
        <f>_xlfn.MINIFS(bonification_version[date_debut],bonification_version[code],fiche_bonification[[#This Row],[code_bonification]])</f>
        <v>42005</v>
      </c>
      <c r="L1026" s="12" t="str" cm="1">
        <f t="array" ref="L102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27" spans="1:12" x14ac:dyDescent="0.3">
      <c r="A1027" s="12" t="s">
        <v>312</v>
      </c>
      <c r="B1027" s="12" t="s">
        <v>16</v>
      </c>
      <c r="C1027" s="13">
        <f t="shared" ref="C1027:C1090" si="16">MAX(H1027,K1027)</f>
        <v>42005</v>
      </c>
      <c r="D1027" s="13" t="str">
        <f>IF(AND(fiche_bonification[[#This Row],[fiche_date_fin]]="",fiche_bonification[[#This Row],[bonification_date_fin]]=""),"",MIN(I1027,L1027))</f>
        <v/>
      </c>
      <c r="E1027" s="13"/>
      <c r="F1027" s="13"/>
      <c r="G1027" s="12">
        <f>_xlfn.MAXIFS(fiche_version[index_version],fiche_version[code],fiche_bonification[[#This Row],[code_fiche]])</f>
        <v>14.1</v>
      </c>
      <c r="H1027" s="13">
        <f>_xlfn.MINIFS(fiche_version[date_debut],fiche_version[code],fiche_bonification[[#This Row],[code_fiche]])</f>
        <v>42005</v>
      </c>
      <c r="I1027" s="13" t="str" cm="1">
        <f t="array" ref="I1027">INDEX(fiche_version[date_fin],MATCH(1,(fiche_version[index_version]=fiche_bonification[[#This Row],[fiche_version]]) * (fiche_version[code]=fiche_bonification[[#This Row],[code_fiche]]),0),1)</f>
        <v/>
      </c>
      <c r="J1027" s="12">
        <f>_xlfn.MAXIFS(bonification_version[index_version],bonification_version[code],fiche_bonification[[#This Row],[code_bonification]])</f>
        <v>35.1</v>
      </c>
      <c r="K1027" s="13">
        <f>_xlfn.MINIFS(bonification_version[date_debut],bonification_version[code],fiche_bonification[[#This Row],[code_bonification]])</f>
        <v>42005</v>
      </c>
      <c r="L1027" s="12" t="str" cm="1">
        <f t="array" ref="L102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28" spans="1:12" x14ac:dyDescent="0.3">
      <c r="A1028" s="12" t="s">
        <v>313</v>
      </c>
      <c r="B1028" s="12" t="s">
        <v>16</v>
      </c>
      <c r="C1028" s="13">
        <f t="shared" si="16"/>
        <v>42005</v>
      </c>
      <c r="D1028" s="13" t="str">
        <f>IF(AND(fiche_bonification[[#This Row],[fiche_date_fin]]="",fiche_bonification[[#This Row],[bonification_date_fin]]=""),"",MIN(I1028,L1028))</f>
        <v/>
      </c>
      <c r="E1028" s="13"/>
      <c r="F1028" s="13"/>
      <c r="G1028" s="12">
        <f>_xlfn.MAXIFS(fiche_version[index_version],fiche_version[code],fiche_bonification[[#This Row],[code_fiche]])</f>
        <v>16.100000000000001</v>
      </c>
      <c r="H1028" s="13">
        <f>_xlfn.MINIFS(fiche_version[date_debut],fiche_version[code],fiche_bonification[[#This Row],[code_fiche]])</f>
        <v>42005</v>
      </c>
      <c r="I1028" s="13" t="str" cm="1">
        <f t="array" ref="I1028">INDEX(fiche_version[date_fin],MATCH(1,(fiche_version[index_version]=fiche_bonification[[#This Row],[fiche_version]]) * (fiche_version[code]=fiche_bonification[[#This Row],[code_fiche]]),0),1)</f>
        <v/>
      </c>
      <c r="J1028" s="12">
        <f>_xlfn.MAXIFS(bonification_version[index_version],bonification_version[code],fiche_bonification[[#This Row],[code_bonification]])</f>
        <v>35.1</v>
      </c>
      <c r="K1028" s="13">
        <f>_xlfn.MINIFS(bonification_version[date_debut],bonification_version[code],fiche_bonification[[#This Row],[code_bonification]])</f>
        <v>42005</v>
      </c>
      <c r="L1028" s="12" t="str" cm="1">
        <f t="array" ref="L102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29" spans="1:12" x14ac:dyDescent="0.3">
      <c r="A1029" s="12" t="s">
        <v>314</v>
      </c>
      <c r="B1029" s="12" t="s">
        <v>16</v>
      </c>
      <c r="C1029" s="13">
        <f t="shared" si="16"/>
        <v>42005</v>
      </c>
      <c r="D1029" s="13" t="str">
        <f>IF(AND(fiche_bonification[[#This Row],[fiche_date_fin]]="",fiche_bonification[[#This Row],[bonification_date_fin]]=""),"",MIN(I1029,L1029))</f>
        <v/>
      </c>
      <c r="E1029" s="13"/>
      <c r="F1029" s="13"/>
      <c r="G1029" s="12">
        <f>_xlfn.MAXIFS(fiche_version[index_version],fiche_version[code],fiche_bonification[[#This Row],[code_fiche]])</f>
        <v>15.1</v>
      </c>
      <c r="H1029" s="13">
        <f>_xlfn.MINIFS(fiche_version[date_debut],fiche_version[code],fiche_bonification[[#This Row],[code_fiche]])</f>
        <v>42005</v>
      </c>
      <c r="I1029" s="13" t="str" cm="1">
        <f t="array" ref="I1029">INDEX(fiche_version[date_fin],MATCH(1,(fiche_version[index_version]=fiche_bonification[[#This Row],[fiche_version]]) * (fiche_version[code]=fiche_bonification[[#This Row],[code_fiche]]),0),1)</f>
        <v/>
      </c>
      <c r="J1029" s="12">
        <f>_xlfn.MAXIFS(bonification_version[index_version],bonification_version[code],fiche_bonification[[#This Row],[code_bonification]])</f>
        <v>35.1</v>
      </c>
      <c r="K1029" s="13">
        <f>_xlfn.MINIFS(bonification_version[date_debut],bonification_version[code],fiche_bonification[[#This Row],[code_bonification]])</f>
        <v>42005</v>
      </c>
      <c r="L1029" s="12" t="str" cm="1">
        <f t="array" ref="L102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30" spans="1:12" x14ac:dyDescent="0.3">
      <c r="A1030" s="12" t="s">
        <v>315</v>
      </c>
      <c r="B1030" s="12" t="s">
        <v>16</v>
      </c>
      <c r="C1030" s="13">
        <f t="shared" si="16"/>
        <v>42005</v>
      </c>
      <c r="D1030" s="13" t="str">
        <f>IF(AND(fiche_bonification[[#This Row],[fiche_date_fin]]="",fiche_bonification[[#This Row],[bonification_date_fin]]=""),"",MIN(I1030,L1030))</f>
        <v/>
      </c>
      <c r="E1030" s="13"/>
      <c r="F1030" s="13"/>
      <c r="G1030" s="12">
        <f>_xlfn.MAXIFS(fiche_version[index_version],fiche_version[code],fiche_bonification[[#This Row],[code_fiche]])</f>
        <v>17.2</v>
      </c>
      <c r="H1030" s="13">
        <f>_xlfn.MINIFS(fiche_version[date_debut],fiche_version[code],fiche_bonification[[#This Row],[code_fiche]])</f>
        <v>42005</v>
      </c>
      <c r="I1030" s="13" t="str" cm="1">
        <f t="array" ref="I1030">INDEX(fiche_version[date_fin],MATCH(1,(fiche_version[index_version]=fiche_bonification[[#This Row],[fiche_version]]) * (fiche_version[code]=fiche_bonification[[#This Row],[code_fiche]]),0),1)</f>
        <v/>
      </c>
      <c r="J1030" s="12">
        <f>_xlfn.MAXIFS(bonification_version[index_version],bonification_version[code],fiche_bonification[[#This Row],[code_bonification]])</f>
        <v>35.1</v>
      </c>
      <c r="K1030" s="13">
        <f>_xlfn.MINIFS(bonification_version[date_debut],bonification_version[code],fiche_bonification[[#This Row],[code_bonification]])</f>
        <v>42005</v>
      </c>
      <c r="L1030" s="12" t="str" cm="1">
        <f t="array" ref="L103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31" spans="1:12" x14ac:dyDescent="0.3">
      <c r="A1031" s="12" t="s">
        <v>316</v>
      </c>
      <c r="B1031" s="12" t="s">
        <v>16</v>
      </c>
      <c r="C1031" s="13">
        <f t="shared" si="16"/>
        <v>43111</v>
      </c>
      <c r="D1031" s="13" t="str">
        <f>IF(AND(fiche_bonification[[#This Row],[fiche_date_fin]]="",fiche_bonification[[#This Row],[bonification_date_fin]]=""),"",MIN(I1031,L1031))</f>
        <v/>
      </c>
      <c r="E1031" s="13"/>
      <c r="F1031" s="13"/>
      <c r="G1031" s="12">
        <f>_xlfn.MAXIFS(fiche_version[index_version],fiche_version[code],fiche_bonification[[#This Row],[code_fiche]])</f>
        <v>27.1</v>
      </c>
      <c r="H1031" s="13">
        <f>_xlfn.MINIFS(fiche_version[date_debut],fiche_version[code],fiche_bonification[[#This Row],[code_fiche]])</f>
        <v>43111</v>
      </c>
      <c r="I1031" s="13" t="str" cm="1">
        <f t="array" ref="I1031">INDEX(fiche_version[date_fin],MATCH(1,(fiche_version[index_version]=fiche_bonification[[#This Row],[fiche_version]]) * (fiche_version[code]=fiche_bonification[[#This Row],[code_fiche]]),0),1)</f>
        <v/>
      </c>
      <c r="J1031" s="12">
        <f>_xlfn.MAXIFS(bonification_version[index_version],bonification_version[code],fiche_bonification[[#This Row],[code_bonification]])</f>
        <v>35.1</v>
      </c>
      <c r="K1031" s="13">
        <f>_xlfn.MINIFS(bonification_version[date_debut],bonification_version[code],fiche_bonification[[#This Row],[code_bonification]])</f>
        <v>42005</v>
      </c>
      <c r="L1031" s="12" t="str" cm="1">
        <f t="array" ref="L103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32" spans="1:12" x14ac:dyDescent="0.3">
      <c r="A1032" s="12" t="s">
        <v>318</v>
      </c>
      <c r="B1032" s="12" t="s">
        <v>16</v>
      </c>
      <c r="C1032" s="13">
        <f t="shared" si="16"/>
        <v>43453</v>
      </c>
      <c r="D1032" s="13">
        <f>IF(AND(fiche_bonification[[#This Row],[fiche_date_fin]]="",fiche_bonification[[#This Row],[bonification_date_fin]]=""),"",MIN(I1032,L1032))</f>
        <v>46934</v>
      </c>
      <c r="E1032" s="13"/>
      <c r="F1032" s="13"/>
      <c r="G1032" s="12">
        <f>_xlfn.MAXIFS(fiche_version[index_version],fiche_version[code],fiche_bonification[[#This Row],[code_fiche]])</f>
        <v>54.2</v>
      </c>
      <c r="H1032" s="13">
        <f>_xlfn.MINIFS(fiche_version[date_debut],fiche_version[code],fiche_bonification[[#This Row],[code_fiche]])</f>
        <v>43453</v>
      </c>
      <c r="I1032" s="13" cm="1">
        <f t="array" ref="I1032">INDEX(fiche_version[date_fin],MATCH(1,(fiche_version[index_version]=fiche_bonification[[#This Row],[fiche_version]]) * (fiche_version[code]=fiche_bonification[[#This Row],[code_fiche]]),0),1)</f>
        <v>46934</v>
      </c>
      <c r="J1032" s="12">
        <f>_xlfn.MAXIFS(bonification_version[index_version],bonification_version[code],fiche_bonification[[#This Row],[code_bonification]])</f>
        <v>35.1</v>
      </c>
      <c r="K1032" s="13">
        <f>_xlfn.MINIFS(bonification_version[date_debut],bonification_version[code],fiche_bonification[[#This Row],[code_bonification]])</f>
        <v>42005</v>
      </c>
      <c r="L1032" s="12" t="str" cm="1">
        <f t="array" ref="L103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33" spans="1:12" x14ac:dyDescent="0.3">
      <c r="A1033" s="12" t="s">
        <v>856</v>
      </c>
      <c r="B1033" s="12" t="s">
        <v>16</v>
      </c>
      <c r="C1033" s="13">
        <f t="shared" si="16"/>
        <v>43861</v>
      </c>
      <c r="D1033" s="13" t="str">
        <f>IF(AND(fiche_bonification[[#This Row],[fiche_date_fin]]="",fiche_bonification[[#This Row],[bonification_date_fin]]=""),"",MIN(I1033,L1033))</f>
        <v/>
      </c>
      <c r="E1033" s="13"/>
      <c r="F1033" s="13"/>
      <c r="G1033" s="12">
        <f>_xlfn.MAXIFS(fiche_version[index_version],fiche_version[code],fiche_bonification[[#This Row],[code_fiche]])</f>
        <v>32.1</v>
      </c>
      <c r="H1033" s="13">
        <f>_xlfn.MINIFS(fiche_version[date_debut],fiche_version[code],fiche_bonification[[#This Row],[code_fiche]])</f>
        <v>43861</v>
      </c>
      <c r="I1033" s="13" t="str" cm="1">
        <f t="array" ref="I1033">INDEX(fiche_version[date_fin],MATCH(1,(fiche_version[index_version]=fiche_bonification[[#This Row],[fiche_version]]) * (fiche_version[code]=fiche_bonification[[#This Row],[code_fiche]]),0),1)</f>
        <v/>
      </c>
      <c r="J1033" s="12">
        <f>_xlfn.MAXIFS(bonification_version[index_version],bonification_version[code],fiche_bonification[[#This Row],[code_bonification]])</f>
        <v>35.1</v>
      </c>
      <c r="K1033" s="13">
        <f>_xlfn.MINIFS(bonification_version[date_debut],bonification_version[code],fiche_bonification[[#This Row],[code_bonification]])</f>
        <v>42005</v>
      </c>
      <c r="L1033" s="12" t="str" cm="1">
        <f t="array" ref="L103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34" spans="1:12" x14ac:dyDescent="0.3">
      <c r="A1034" s="12" t="s">
        <v>320</v>
      </c>
      <c r="B1034" s="12" t="s">
        <v>16</v>
      </c>
      <c r="C1034" s="13">
        <f t="shared" si="16"/>
        <v>43861</v>
      </c>
      <c r="D1034" s="13" t="str">
        <f>IF(AND(fiche_bonification[[#This Row],[fiche_date_fin]]="",fiche_bonification[[#This Row],[bonification_date_fin]]=""),"",MIN(I1034,L1034))</f>
        <v/>
      </c>
      <c r="E1034" s="13"/>
      <c r="F1034" s="13"/>
      <c r="G1034" s="12">
        <f>_xlfn.MAXIFS(fiche_version[index_version],fiche_version[code],fiche_bonification[[#This Row],[code_fiche]])</f>
        <v>38.200000000000003</v>
      </c>
      <c r="H1034" s="13">
        <f>_xlfn.MINIFS(fiche_version[date_debut],fiche_version[code],fiche_bonification[[#This Row],[code_fiche]])</f>
        <v>43861</v>
      </c>
      <c r="I1034" s="13" t="str" cm="1">
        <f t="array" ref="I1034">INDEX(fiche_version[date_fin],MATCH(1,(fiche_version[index_version]=fiche_bonification[[#This Row],[fiche_version]]) * (fiche_version[code]=fiche_bonification[[#This Row],[code_fiche]]),0),1)</f>
        <v/>
      </c>
      <c r="J1034" s="12">
        <f>_xlfn.MAXIFS(bonification_version[index_version],bonification_version[code],fiche_bonification[[#This Row],[code_bonification]])</f>
        <v>35.1</v>
      </c>
      <c r="K1034" s="13">
        <f>_xlfn.MINIFS(bonification_version[date_debut],bonification_version[code],fiche_bonification[[#This Row],[code_bonification]])</f>
        <v>42005</v>
      </c>
      <c r="L1034" s="12" t="str" cm="1">
        <f t="array" ref="L103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35" spans="1:12" x14ac:dyDescent="0.3">
      <c r="A1035" s="12" t="s">
        <v>321</v>
      </c>
      <c r="B1035" s="12" t="s">
        <v>16</v>
      </c>
      <c r="C1035" s="13">
        <f t="shared" si="16"/>
        <v>44046</v>
      </c>
      <c r="D1035" s="13" t="str">
        <f>IF(AND(fiche_bonification[[#This Row],[fiche_date_fin]]="",fiche_bonification[[#This Row],[bonification_date_fin]]=""),"",MIN(I1035,L1035))</f>
        <v/>
      </c>
      <c r="E1035" s="13"/>
      <c r="F1035" s="13"/>
      <c r="G1035" s="12">
        <f>_xlfn.MAXIFS(fiche_version[index_version],fiche_version[code],fiche_bonification[[#This Row],[code_fiche]])</f>
        <v>35.1</v>
      </c>
      <c r="H1035" s="13">
        <f>_xlfn.MINIFS(fiche_version[date_debut],fiche_version[code],fiche_bonification[[#This Row],[code_fiche]])</f>
        <v>44046</v>
      </c>
      <c r="I1035" s="13" t="str" cm="1">
        <f t="array" ref="I1035">INDEX(fiche_version[date_fin],MATCH(1,(fiche_version[index_version]=fiche_bonification[[#This Row],[fiche_version]]) * (fiche_version[code]=fiche_bonification[[#This Row],[code_fiche]]),0),1)</f>
        <v/>
      </c>
      <c r="J1035" s="12">
        <f>_xlfn.MAXIFS(bonification_version[index_version],bonification_version[code],fiche_bonification[[#This Row],[code_bonification]])</f>
        <v>35.1</v>
      </c>
      <c r="K1035" s="13">
        <f>_xlfn.MINIFS(bonification_version[date_debut],bonification_version[code],fiche_bonification[[#This Row],[code_bonification]])</f>
        <v>42005</v>
      </c>
      <c r="L1035" s="12" t="str" cm="1">
        <f t="array" ref="L103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36" spans="1:12" x14ac:dyDescent="0.3">
      <c r="A1036" s="12" t="s">
        <v>323</v>
      </c>
      <c r="B1036" s="12" t="s">
        <v>16</v>
      </c>
      <c r="C1036" s="13">
        <f t="shared" si="16"/>
        <v>44408</v>
      </c>
      <c r="D1036" s="13" t="str">
        <f>IF(AND(fiche_bonification[[#This Row],[fiche_date_fin]]="",fiche_bonification[[#This Row],[bonification_date_fin]]=""),"",MIN(I1036,L1036))</f>
        <v/>
      </c>
      <c r="E1036" s="13"/>
      <c r="F1036" s="13"/>
      <c r="G1036" s="12">
        <f>_xlfn.MAXIFS(fiche_version[index_version],fiche_version[code],fiche_bonification[[#This Row],[code_fiche]])</f>
        <v>40.200000000000003</v>
      </c>
      <c r="H1036" s="13">
        <f>_xlfn.MINIFS(fiche_version[date_debut],fiche_version[code],fiche_bonification[[#This Row],[code_fiche]])</f>
        <v>44408</v>
      </c>
      <c r="I1036" s="13" t="str" cm="1">
        <f t="array" ref="I1036">INDEX(fiche_version[date_fin],MATCH(1,(fiche_version[index_version]=fiche_bonification[[#This Row],[fiche_version]]) * (fiche_version[code]=fiche_bonification[[#This Row],[code_fiche]]),0),1)</f>
        <v/>
      </c>
      <c r="J1036" s="12">
        <f>_xlfn.MAXIFS(bonification_version[index_version],bonification_version[code],fiche_bonification[[#This Row],[code_bonification]])</f>
        <v>35.1</v>
      </c>
      <c r="K1036" s="13">
        <f>_xlfn.MINIFS(bonification_version[date_debut],bonification_version[code],fiche_bonification[[#This Row],[code_bonification]])</f>
        <v>42005</v>
      </c>
      <c r="L1036" s="12" t="str" cm="1">
        <f t="array" ref="L103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37" spans="1:12" x14ac:dyDescent="0.3">
      <c r="A1037" s="12" t="s">
        <v>324</v>
      </c>
      <c r="B1037" s="12" t="s">
        <v>16</v>
      </c>
      <c r="C1037" s="13">
        <f t="shared" si="16"/>
        <v>44615</v>
      </c>
      <c r="D1037" s="13" t="str">
        <f>IF(AND(fiche_bonification[[#This Row],[fiche_date_fin]]="",fiche_bonification[[#This Row],[bonification_date_fin]]=""),"",MIN(I1037,L1037))</f>
        <v/>
      </c>
      <c r="E1037" s="13"/>
      <c r="F1037" s="13"/>
      <c r="G1037" s="12">
        <f>_xlfn.MAXIFS(fiche_version[index_version],fiche_version[code],fiche_bonification[[#This Row],[code_fiche]])</f>
        <v>43.1</v>
      </c>
      <c r="H1037" s="13">
        <f>_xlfn.MINIFS(fiche_version[date_debut],fiche_version[code],fiche_bonification[[#This Row],[code_fiche]])</f>
        <v>44615</v>
      </c>
      <c r="I1037" s="13" t="str" cm="1">
        <f t="array" ref="I1037">INDEX(fiche_version[date_fin],MATCH(1,(fiche_version[index_version]=fiche_bonification[[#This Row],[fiche_version]]) * (fiche_version[code]=fiche_bonification[[#This Row],[code_fiche]]),0),1)</f>
        <v/>
      </c>
      <c r="J1037" s="12">
        <f>_xlfn.MAXIFS(bonification_version[index_version],bonification_version[code],fiche_bonification[[#This Row],[code_bonification]])</f>
        <v>35.1</v>
      </c>
      <c r="K1037" s="13">
        <f>_xlfn.MINIFS(bonification_version[date_debut],bonification_version[code],fiche_bonification[[#This Row],[code_bonification]])</f>
        <v>42005</v>
      </c>
      <c r="L1037" s="12" t="str" cm="1">
        <f t="array" ref="L103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38" spans="1:12" x14ac:dyDescent="0.3">
      <c r="A1038" s="12" t="s">
        <v>681</v>
      </c>
      <c r="B1038" s="12" t="s">
        <v>16</v>
      </c>
      <c r="C1038" s="13">
        <f t="shared" si="16"/>
        <v>45199</v>
      </c>
      <c r="D1038" s="13">
        <f>IF(AND(fiche_bonification[[#This Row],[fiche_date_fin]]="",fiche_bonification[[#This Row],[bonification_date_fin]]=""),"",MIN(I1038,L1038))</f>
        <v>46934</v>
      </c>
      <c r="E1038" s="13"/>
      <c r="F1038" s="13"/>
      <c r="G1038" s="12">
        <f>_xlfn.MAXIFS(fiche_version[index_version],fiche_version[code],fiche_bonification[[#This Row],[code_fiche]])</f>
        <v>54.1</v>
      </c>
      <c r="H1038" s="13">
        <f>_xlfn.MINIFS(fiche_version[date_debut],fiche_version[code],fiche_bonification[[#This Row],[code_fiche]])</f>
        <v>45199</v>
      </c>
      <c r="I1038" s="13" cm="1">
        <f t="array" ref="I1038">INDEX(fiche_version[date_fin],MATCH(1,(fiche_version[index_version]=fiche_bonification[[#This Row],[fiche_version]]) * (fiche_version[code]=fiche_bonification[[#This Row],[code_fiche]]),0),1)</f>
        <v>46934</v>
      </c>
      <c r="J1038" s="12">
        <f>_xlfn.MAXIFS(bonification_version[index_version],bonification_version[code],fiche_bonification[[#This Row],[code_bonification]])</f>
        <v>35.1</v>
      </c>
      <c r="K1038" s="13">
        <f>_xlfn.MINIFS(bonification_version[date_debut],bonification_version[code],fiche_bonification[[#This Row],[code_bonification]])</f>
        <v>42005</v>
      </c>
      <c r="L1038" s="12" t="str" cm="1">
        <f t="array" ref="L103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39" spans="1:12" x14ac:dyDescent="0.3">
      <c r="A1039" s="12" t="s">
        <v>713</v>
      </c>
      <c r="B1039" s="12" t="s">
        <v>16</v>
      </c>
      <c r="C1039" s="13">
        <f t="shared" si="16"/>
        <v>45289</v>
      </c>
      <c r="D1039" s="13">
        <f>IF(AND(fiche_bonification[[#This Row],[fiche_date_fin]]="",fiche_bonification[[#This Row],[bonification_date_fin]]=""),"",MIN(I1039,L1039))</f>
        <v>47118</v>
      </c>
      <c r="E1039" s="13"/>
      <c r="F1039" s="13"/>
      <c r="G1039" s="12">
        <f>_xlfn.MAXIFS(fiche_version[index_version],fiche_version[code],fiche_bonification[[#This Row],[code_fiche]])</f>
        <v>58.1</v>
      </c>
      <c r="H1039" s="13">
        <f>_xlfn.MINIFS(fiche_version[date_debut],fiche_version[code],fiche_bonification[[#This Row],[code_fiche]])</f>
        <v>45289</v>
      </c>
      <c r="I1039" s="13" cm="1">
        <f t="array" ref="I1039">INDEX(fiche_version[date_fin],MATCH(1,(fiche_version[index_version]=fiche_bonification[[#This Row],[fiche_version]]) * (fiche_version[code]=fiche_bonification[[#This Row],[code_fiche]]),0),1)</f>
        <v>47118</v>
      </c>
      <c r="J1039" s="12">
        <f>_xlfn.MAXIFS(bonification_version[index_version],bonification_version[code],fiche_bonification[[#This Row],[code_bonification]])</f>
        <v>35.1</v>
      </c>
      <c r="K1039" s="13">
        <f>_xlfn.MINIFS(bonification_version[date_debut],bonification_version[code],fiche_bonification[[#This Row],[code_bonification]])</f>
        <v>42005</v>
      </c>
      <c r="L1039" s="12" t="str" cm="1">
        <f t="array" ref="L103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40" spans="1:12" x14ac:dyDescent="0.3">
      <c r="A1040" s="12" t="s">
        <v>325</v>
      </c>
      <c r="B1040" s="12" t="s">
        <v>16</v>
      </c>
      <c r="C1040" s="13">
        <f t="shared" si="16"/>
        <v>42005</v>
      </c>
      <c r="D1040" s="13" t="str">
        <f>IF(AND(fiche_bonification[[#This Row],[fiche_date_fin]]="",fiche_bonification[[#This Row],[bonification_date_fin]]=""),"",MIN(I1040,L1040))</f>
        <v/>
      </c>
      <c r="E1040" s="13"/>
      <c r="F1040" s="13"/>
      <c r="G1040" s="12">
        <f>_xlfn.MAXIFS(fiche_version[index_version],fiche_version[code],fiche_bonification[[#This Row],[code_fiche]])</f>
        <v>14.1</v>
      </c>
      <c r="H1040" s="13">
        <f>_xlfn.MINIFS(fiche_version[date_debut],fiche_version[code],fiche_bonification[[#This Row],[code_fiche]])</f>
        <v>42005</v>
      </c>
      <c r="I1040" s="13" t="str" cm="1">
        <f t="array" ref="I1040">INDEX(fiche_version[date_fin],MATCH(1,(fiche_version[index_version]=fiche_bonification[[#This Row],[fiche_version]]) * (fiche_version[code]=fiche_bonification[[#This Row],[code_fiche]]),0),1)</f>
        <v/>
      </c>
      <c r="J1040" s="12">
        <f>_xlfn.MAXIFS(bonification_version[index_version],bonification_version[code],fiche_bonification[[#This Row],[code_bonification]])</f>
        <v>35.1</v>
      </c>
      <c r="K1040" s="13">
        <f>_xlfn.MINIFS(bonification_version[date_debut],bonification_version[code],fiche_bonification[[#This Row],[code_bonification]])</f>
        <v>42005</v>
      </c>
      <c r="L1040" s="12" t="str" cm="1">
        <f t="array" ref="L104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41" spans="1:12" x14ac:dyDescent="0.3">
      <c r="A1041" s="12" t="s">
        <v>326</v>
      </c>
      <c r="B1041" s="12" t="s">
        <v>16</v>
      </c>
      <c r="C1041" s="13">
        <f t="shared" si="16"/>
        <v>42005</v>
      </c>
      <c r="D1041" s="13" t="str">
        <f>IF(AND(fiche_bonification[[#This Row],[fiche_date_fin]]="",fiche_bonification[[#This Row],[bonification_date_fin]]=""),"",MIN(I1041,L1041))</f>
        <v/>
      </c>
      <c r="E1041" s="13"/>
      <c r="F1041" s="13"/>
      <c r="G1041" s="12">
        <f>_xlfn.MAXIFS(fiche_version[index_version],fiche_version[code],fiche_bonification[[#This Row],[code_fiche]])</f>
        <v>14.1</v>
      </c>
      <c r="H1041" s="13">
        <f>_xlfn.MINIFS(fiche_version[date_debut],fiche_version[code],fiche_bonification[[#This Row],[code_fiche]])</f>
        <v>42005</v>
      </c>
      <c r="I1041" s="13" t="str" cm="1">
        <f t="array" ref="I1041">INDEX(fiche_version[date_fin],MATCH(1,(fiche_version[index_version]=fiche_bonification[[#This Row],[fiche_version]]) * (fiche_version[code]=fiche_bonification[[#This Row],[code_fiche]]),0),1)</f>
        <v/>
      </c>
      <c r="J1041" s="12">
        <f>_xlfn.MAXIFS(bonification_version[index_version],bonification_version[code],fiche_bonification[[#This Row],[code_bonification]])</f>
        <v>35.1</v>
      </c>
      <c r="K1041" s="13">
        <f>_xlfn.MINIFS(bonification_version[date_debut],bonification_version[code],fiche_bonification[[#This Row],[code_bonification]])</f>
        <v>42005</v>
      </c>
      <c r="L1041" s="12" t="str" cm="1">
        <f t="array" ref="L104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42" spans="1:12" x14ac:dyDescent="0.3">
      <c r="A1042" s="12" t="s">
        <v>328</v>
      </c>
      <c r="B1042" s="12" t="s">
        <v>16</v>
      </c>
      <c r="C1042" s="13">
        <f t="shared" si="16"/>
        <v>42005</v>
      </c>
      <c r="D1042" s="13" t="str">
        <f>IF(AND(fiche_bonification[[#This Row],[fiche_date_fin]]="",fiche_bonification[[#This Row],[bonification_date_fin]]=""),"",MIN(I1042,L1042))</f>
        <v/>
      </c>
      <c r="E1042" s="13"/>
      <c r="F1042" s="13"/>
      <c r="G1042" s="12">
        <f>_xlfn.MAXIFS(fiche_version[index_version],fiche_version[code],fiche_bonification[[#This Row],[code_fiche]])</f>
        <v>14.1</v>
      </c>
      <c r="H1042" s="13">
        <f>_xlfn.MINIFS(fiche_version[date_debut],fiche_version[code],fiche_bonification[[#This Row],[code_fiche]])</f>
        <v>42005</v>
      </c>
      <c r="I1042" s="13" t="str" cm="1">
        <f t="array" ref="I1042">INDEX(fiche_version[date_fin],MATCH(1,(fiche_version[index_version]=fiche_bonification[[#This Row],[fiche_version]]) * (fiche_version[code]=fiche_bonification[[#This Row],[code_fiche]]),0),1)</f>
        <v/>
      </c>
      <c r="J1042" s="12">
        <f>_xlfn.MAXIFS(bonification_version[index_version],bonification_version[code],fiche_bonification[[#This Row],[code_bonification]])</f>
        <v>35.1</v>
      </c>
      <c r="K1042" s="13">
        <f>_xlfn.MINIFS(bonification_version[date_debut],bonification_version[code],fiche_bonification[[#This Row],[code_bonification]])</f>
        <v>42005</v>
      </c>
      <c r="L1042" s="12" t="str" cm="1">
        <f t="array" ref="L104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43" spans="1:12" x14ac:dyDescent="0.3">
      <c r="A1043" s="12" t="s">
        <v>330</v>
      </c>
      <c r="B1043" s="12" t="s">
        <v>16</v>
      </c>
      <c r="C1043" s="13">
        <f t="shared" si="16"/>
        <v>42005</v>
      </c>
      <c r="D1043" s="13" t="str">
        <f>IF(AND(fiche_bonification[[#This Row],[fiche_date_fin]]="",fiche_bonification[[#This Row],[bonification_date_fin]]=""),"",MIN(I1043,L1043))</f>
        <v/>
      </c>
      <c r="E1043" s="13"/>
      <c r="F1043" s="13"/>
      <c r="G1043" s="12">
        <f>_xlfn.MAXIFS(fiche_version[index_version],fiche_version[code],fiche_bonification[[#This Row],[code_fiche]])</f>
        <v>14.1</v>
      </c>
      <c r="H1043" s="13">
        <f>_xlfn.MINIFS(fiche_version[date_debut],fiche_version[code],fiche_bonification[[#This Row],[code_fiche]])</f>
        <v>42005</v>
      </c>
      <c r="I1043" s="13" t="str" cm="1">
        <f t="array" ref="I1043">INDEX(fiche_version[date_fin],MATCH(1,(fiche_version[index_version]=fiche_bonification[[#This Row],[fiche_version]]) * (fiche_version[code]=fiche_bonification[[#This Row],[code_fiche]]),0),1)</f>
        <v/>
      </c>
      <c r="J1043" s="12">
        <f>_xlfn.MAXIFS(bonification_version[index_version],bonification_version[code],fiche_bonification[[#This Row],[code_bonification]])</f>
        <v>35.1</v>
      </c>
      <c r="K1043" s="13">
        <f>_xlfn.MINIFS(bonification_version[date_debut],bonification_version[code],fiche_bonification[[#This Row],[code_bonification]])</f>
        <v>42005</v>
      </c>
      <c r="L1043" s="12" t="str" cm="1">
        <f t="array" ref="L104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44" spans="1:12" x14ac:dyDescent="0.3">
      <c r="A1044" s="12" t="s">
        <v>331</v>
      </c>
      <c r="B1044" s="12" t="s">
        <v>16</v>
      </c>
      <c r="C1044" s="13">
        <f t="shared" si="16"/>
        <v>42005</v>
      </c>
      <c r="D1044" s="13" t="str">
        <f>IF(AND(fiche_bonification[[#This Row],[fiche_date_fin]]="",fiche_bonification[[#This Row],[bonification_date_fin]]=""),"",MIN(I1044,L1044))</f>
        <v/>
      </c>
      <c r="E1044" s="13"/>
      <c r="F1044" s="13"/>
      <c r="G1044" s="12">
        <f>_xlfn.MAXIFS(fiche_version[index_version],fiche_version[code],fiche_bonification[[#This Row],[code_fiche]])</f>
        <v>19.2</v>
      </c>
      <c r="H1044" s="13">
        <f>_xlfn.MINIFS(fiche_version[date_debut],fiche_version[code],fiche_bonification[[#This Row],[code_fiche]])</f>
        <v>42005</v>
      </c>
      <c r="I1044" s="13" t="str" cm="1">
        <f t="array" ref="I1044">INDEX(fiche_version[date_fin],MATCH(1,(fiche_version[index_version]=fiche_bonification[[#This Row],[fiche_version]]) * (fiche_version[code]=fiche_bonification[[#This Row],[code_fiche]]),0),1)</f>
        <v/>
      </c>
      <c r="J1044" s="12">
        <f>_xlfn.MAXIFS(bonification_version[index_version],bonification_version[code],fiche_bonification[[#This Row],[code_bonification]])</f>
        <v>35.1</v>
      </c>
      <c r="K1044" s="13">
        <f>_xlfn.MINIFS(bonification_version[date_debut],bonification_version[code],fiche_bonification[[#This Row],[code_bonification]])</f>
        <v>42005</v>
      </c>
      <c r="L1044" s="12" t="str" cm="1">
        <f t="array" ref="L104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45" spans="1:12" x14ac:dyDescent="0.3">
      <c r="A1045" s="12" t="s">
        <v>333</v>
      </c>
      <c r="B1045" s="12" t="s">
        <v>16</v>
      </c>
      <c r="C1045" s="13">
        <f t="shared" si="16"/>
        <v>42005</v>
      </c>
      <c r="D1045" s="13" t="str">
        <f>IF(AND(fiche_bonification[[#This Row],[fiche_date_fin]]="",fiche_bonification[[#This Row],[bonification_date_fin]]=""),"",MIN(I1045,L1045))</f>
        <v/>
      </c>
      <c r="E1045" s="13"/>
      <c r="F1045" s="13"/>
      <c r="G1045" s="12">
        <f>_xlfn.MAXIFS(fiche_version[index_version],fiche_version[code],fiche_bonification[[#This Row],[code_fiche]])</f>
        <v>19.100000000000001</v>
      </c>
      <c r="H1045" s="13">
        <f>_xlfn.MINIFS(fiche_version[date_debut],fiche_version[code],fiche_bonification[[#This Row],[code_fiche]])</f>
        <v>42005</v>
      </c>
      <c r="I1045" s="13" t="str" cm="1">
        <f t="array" ref="I1045">INDEX(fiche_version[date_fin],MATCH(1,(fiche_version[index_version]=fiche_bonification[[#This Row],[fiche_version]]) * (fiche_version[code]=fiche_bonification[[#This Row],[code_fiche]]),0),1)</f>
        <v/>
      </c>
      <c r="J1045" s="12">
        <f>_xlfn.MAXIFS(bonification_version[index_version],bonification_version[code],fiche_bonification[[#This Row],[code_bonification]])</f>
        <v>35.1</v>
      </c>
      <c r="K1045" s="13">
        <f>_xlfn.MINIFS(bonification_version[date_debut],bonification_version[code],fiche_bonification[[#This Row],[code_bonification]])</f>
        <v>42005</v>
      </c>
      <c r="L1045" s="12" t="str" cm="1">
        <f t="array" ref="L104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46" spans="1:12" x14ac:dyDescent="0.3">
      <c r="A1046" s="12" t="s">
        <v>334</v>
      </c>
      <c r="B1046" s="12" t="s">
        <v>16</v>
      </c>
      <c r="C1046" s="13">
        <f t="shared" si="16"/>
        <v>42005</v>
      </c>
      <c r="D1046" s="13" t="str">
        <f>IF(AND(fiche_bonification[[#This Row],[fiche_date_fin]]="",fiche_bonification[[#This Row],[bonification_date_fin]]=""),"",MIN(I1046,L1046))</f>
        <v/>
      </c>
      <c r="E1046" s="13"/>
      <c r="F1046" s="13"/>
      <c r="G1046" s="12">
        <f>_xlfn.MAXIFS(fiche_version[index_version],fiche_version[code],fiche_bonification[[#This Row],[code_fiche]])</f>
        <v>14.1</v>
      </c>
      <c r="H1046" s="13">
        <f>_xlfn.MINIFS(fiche_version[date_debut],fiche_version[code],fiche_bonification[[#This Row],[code_fiche]])</f>
        <v>42005</v>
      </c>
      <c r="I1046" s="13" t="str" cm="1">
        <f t="array" ref="I1046">INDEX(fiche_version[date_fin],MATCH(1,(fiche_version[index_version]=fiche_bonification[[#This Row],[fiche_version]]) * (fiche_version[code]=fiche_bonification[[#This Row],[code_fiche]]),0),1)</f>
        <v/>
      </c>
      <c r="J1046" s="12">
        <f>_xlfn.MAXIFS(bonification_version[index_version],bonification_version[code],fiche_bonification[[#This Row],[code_bonification]])</f>
        <v>35.1</v>
      </c>
      <c r="K1046" s="13">
        <f>_xlfn.MINIFS(bonification_version[date_debut],bonification_version[code],fiche_bonification[[#This Row],[code_bonification]])</f>
        <v>42005</v>
      </c>
      <c r="L1046" s="12" t="str" cm="1">
        <f t="array" ref="L104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47" spans="1:12" x14ac:dyDescent="0.3">
      <c r="A1047" s="12" t="s">
        <v>335</v>
      </c>
      <c r="B1047" s="12" t="s">
        <v>16</v>
      </c>
      <c r="C1047" s="13">
        <f t="shared" si="16"/>
        <v>42005</v>
      </c>
      <c r="D1047" s="13" t="str">
        <f>IF(AND(fiche_bonification[[#This Row],[fiche_date_fin]]="",fiche_bonification[[#This Row],[bonification_date_fin]]=""),"",MIN(I1047,L1047))</f>
        <v/>
      </c>
      <c r="E1047" s="13"/>
      <c r="F1047" s="13"/>
      <c r="G1047" s="12">
        <f>_xlfn.MAXIFS(fiche_version[index_version],fiche_version[code],fiche_bonification[[#This Row],[code_fiche]])</f>
        <v>14.1</v>
      </c>
      <c r="H1047" s="13">
        <f>_xlfn.MINIFS(fiche_version[date_debut],fiche_version[code],fiche_bonification[[#This Row],[code_fiche]])</f>
        <v>42005</v>
      </c>
      <c r="I1047" s="13" t="str" cm="1">
        <f t="array" ref="I1047">INDEX(fiche_version[date_fin],MATCH(1,(fiche_version[index_version]=fiche_bonification[[#This Row],[fiche_version]]) * (fiche_version[code]=fiche_bonification[[#This Row],[code_fiche]]),0),1)</f>
        <v/>
      </c>
      <c r="J1047" s="12">
        <f>_xlfn.MAXIFS(bonification_version[index_version],bonification_version[code],fiche_bonification[[#This Row],[code_bonification]])</f>
        <v>35.1</v>
      </c>
      <c r="K1047" s="13">
        <f>_xlfn.MINIFS(bonification_version[date_debut],bonification_version[code],fiche_bonification[[#This Row],[code_bonification]])</f>
        <v>42005</v>
      </c>
      <c r="L1047" s="12" t="str" cm="1">
        <f t="array" ref="L104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48" spans="1:12" x14ac:dyDescent="0.3">
      <c r="A1048" s="12" t="s">
        <v>336</v>
      </c>
      <c r="B1048" s="12" t="s">
        <v>16</v>
      </c>
      <c r="C1048" s="13">
        <f t="shared" si="16"/>
        <v>42005</v>
      </c>
      <c r="D1048" s="13" t="str">
        <f>IF(AND(fiche_bonification[[#This Row],[fiche_date_fin]]="",fiche_bonification[[#This Row],[bonification_date_fin]]=""),"",MIN(I1048,L1048))</f>
        <v/>
      </c>
      <c r="E1048" s="13"/>
      <c r="F1048" s="13"/>
      <c r="G1048" s="12">
        <f>_xlfn.MAXIFS(fiche_version[index_version],fiche_version[code],fiche_bonification[[#This Row],[code_fiche]])</f>
        <v>14.1</v>
      </c>
      <c r="H1048" s="13">
        <f>_xlfn.MINIFS(fiche_version[date_debut],fiche_version[code],fiche_bonification[[#This Row],[code_fiche]])</f>
        <v>42005</v>
      </c>
      <c r="I1048" s="13" t="str" cm="1">
        <f t="array" ref="I1048">INDEX(fiche_version[date_fin],MATCH(1,(fiche_version[index_version]=fiche_bonification[[#This Row],[fiche_version]]) * (fiche_version[code]=fiche_bonification[[#This Row],[code_fiche]]),0),1)</f>
        <v/>
      </c>
      <c r="J1048" s="12">
        <f>_xlfn.MAXIFS(bonification_version[index_version],bonification_version[code],fiche_bonification[[#This Row],[code_bonification]])</f>
        <v>35.1</v>
      </c>
      <c r="K1048" s="13">
        <f>_xlfn.MINIFS(bonification_version[date_debut],bonification_version[code],fiche_bonification[[#This Row],[code_bonification]])</f>
        <v>42005</v>
      </c>
      <c r="L1048" s="12" t="str" cm="1">
        <f t="array" ref="L104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49" spans="1:12" x14ac:dyDescent="0.3">
      <c r="A1049" s="12" t="s">
        <v>337</v>
      </c>
      <c r="B1049" s="12" t="s">
        <v>16</v>
      </c>
      <c r="C1049" s="13">
        <f t="shared" si="16"/>
        <v>42005</v>
      </c>
      <c r="D1049" s="13" t="str">
        <f>IF(AND(fiche_bonification[[#This Row],[fiche_date_fin]]="",fiche_bonification[[#This Row],[bonification_date_fin]]=""),"",MIN(I1049,L1049))</f>
        <v/>
      </c>
      <c r="E1049" s="13"/>
      <c r="F1049" s="13"/>
      <c r="G1049" s="12">
        <f>_xlfn.MAXIFS(fiche_version[index_version],fiche_version[code],fiche_bonification[[#This Row],[code_fiche]])</f>
        <v>14.1</v>
      </c>
      <c r="H1049" s="13">
        <f>_xlfn.MINIFS(fiche_version[date_debut],fiche_version[code],fiche_bonification[[#This Row],[code_fiche]])</f>
        <v>42005</v>
      </c>
      <c r="I1049" s="13" t="str" cm="1">
        <f t="array" ref="I1049">INDEX(fiche_version[date_fin],MATCH(1,(fiche_version[index_version]=fiche_bonification[[#This Row],[fiche_version]]) * (fiche_version[code]=fiche_bonification[[#This Row],[code_fiche]]),0),1)</f>
        <v/>
      </c>
      <c r="J1049" s="12">
        <f>_xlfn.MAXIFS(bonification_version[index_version],bonification_version[code],fiche_bonification[[#This Row],[code_bonification]])</f>
        <v>35.1</v>
      </c>
      <c r="K1049" s="13">
        <f>_xlfn.MINIFS(bonification_version[date_debut],bonification_version[code],fiche_bonification[[#This Row],[code_bonification]])</f>
        <v>42005</v>
      </c>
      <c r="L1049" s="12" t="str" cm="1">
        <f t="array" ref="L104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50" spans="1:12" x14ac:dyDescent="0.3">
      <c r="A1050" s="12" t="s">
        <v>339</v>
      </c>
      <c r="B1050" s="12" t="s">
        <v>16</v>
      </c>
      <c r="C1050" s="13">
        <f t="shared" si="16"/>
        <v>42005</v>
      </c>
      <c r="D1050" s="13" t="str">
        <f>IF(AND(fiche_bonification[[#This Row],[fiche_date_fin]]="",fiche_bonification[[#This Row],[bonification_date_fin]]=""),"",MIN(I1050,L1050))</f>
        <v/>
      </c>
      <c r="E1050" s="13"/>
      <c r="F1050" s="13"/>
      <c r="G1050" s="12">
        <f>_xlfn.MAXIFS(fiche_version[index_version],fiche_version[code],fiche_bonification[[#This Row],[code_fiche]])</f>
        <v>15.1</v>
      </c>
      <c r="H1050" s="13">
        <f>_xlfn.MINIFS(fiche_version[date_debut],fiche_version[code],fiche_bonification[[#This Row],[code_fiche]])</f>
        <v>42005</v>
      </c>
      <c r="I1050" s="13" t="str" cm="1">
        <f t="array" ref="I1050">INDEX(fiche_version[date_fin],MATCH(1,(fiche_version[index_version]=fiche_bonification[[#This Row],[fiche_version]]) * (fiche_version[code]=fiche_bonification[[#This Row],[code_fiche]]),0),1)</f>
        <v/>
      </c>
      <c r="J1050" s="12">
        <f>_xlfn.MAXIFS(bonification_version[index_version],bonification_version[code],fiche_bonification[[#This Row],[code_bonification]])</f>
        <v>35.1</v>
      </c>
      <c r="K1050" s="13">
        <f>_xlfn.MINIFS(bonification_version[date_debut],bonification_version[code],fiche_bonification[[#This Row],[code_bonification]])</f>
        <v>42005</v>
      </c>
      <c r="L1050" s="12" t="str" cm="1">
        <f t="array" ref="L105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51" spans="1:12" x14ac:dyDescent="0.3">
      <c r="A1051" s="12" t="s">
        <v>340</v>
      </c>
      <c r="B1051" s="12" t="s">
        <v>16</v>
      </c>
      <c r="C1051" s="13">
        <f t="shared" si="16"/>
        <v>42005</v>
      </c>
      <c r="D1051" s="13" t="str">
        <f>IF(AND(fiche_bonification[[#This Row],[fiche_date_fin]]="",fiche_bonification[[#This Row],[bonification_date_fin]]=""),"",MIN(I1051,L1051))</f>
        <v/>
      </c>
      <c r="E1051" s="13"/>
      <c r="F1051" s="13"/>
      <c r="G1051" s="12">
        <f>_xlfn.MAXIFS(fiche_version[index_version],fiche_version[code],fiche_bonification[[#This Row],[code_fiche]])</f>
        <v>14.1</v>
      </c>
      <c r="H1051" s="13">
        <f>_xlfn.MINIFS(fiche_version[date_debut],fiche_version[code],fiche_bonification[[#This Row],[code_fiche]])</f>
        <v>42005</v>
      </c>
      <c r="I1051" s="13" t="str" cm="1">
        <f t="array" ref="I1051">INDEX(fiche_version[date_fin],MATCH(1,(fiche_version[index_version]=fiche_bonification[[#This Row],[fiche_version]]) * (fiche_version[code]=fiche_bonification[[#This Row],[code_fiche]]),0),1)</f>
        <v/>
      </c>
      <c r="J1051" s="12">
        <f>_xlfn.MAXIFS(bonification_version[index_version],bonification_version[code],fiche_bonification[[#This Row],[code_bonification]])</f>
        <v>35.1</v>
      </c>
      <c r="K1051" s="13">
        <f>_xlfn.MINIFS(bonification_version[date_debut],bonification_version[code],fiche_bonification[[#This Row],[code_bonification]])</f>
        <v>42005</v>
      </c>
      <c r="L1051" s="12" t="str" cm="1">
        <f t="array" ref="L105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52" spans="1:12" x14ac:dyDescent="0.3">
      <c r="A1052" s="12" t="s">
        <v>429</v>
      </c>
      <c r="B1052" s="12" t="s">
        <v>16</v>
      </c>
      <c r="C1052" s="13">
        <f t="shared" si="16"/>
        <v>44927</v>
      </c>
      <c r="D1052" s="13" t="str">
        <f>IF(AND(fiche_bonification[[#This Row],[fiche_date_fin]]="",fiche_bonification[[#This Row],[bonification_date_fin]]=""),"",MIN(I1052,L1052))</f>
        <v/>
      </c>
      <c r="E1052" s="13"/>
      <c r="F1052" s="13"/>
      <c r="G1052" s="12">
        <f>_xlfn.MAXIFS(fiche_version[index_version],fiche_version[code],fiche_bonification[[#This Row],[code_fiche]])</f>
        <v>47.1</v>
      </c>
      <c r="H1052" s="13">
        <f>_xlfn.MINIFS(fiche_version[date_debut],fiche_version[code],fiche_bonification[[#This Row],[code_fiche]])</f>
        <v>44927</v>
      </c>
      <c r="I1052" s="13" t="str" cm="1">
        <f t="array" ref="I1052">INDEX(fiche_version[date_fin],MATCH(1,(fiche_version[index_version]=fiche_bonification[[#This Row],[fiche_version]]) * (fiche_version[code]=fiche_bonification[[#This Row],[code_fiche]]),0),1)</f>
        <v/>
      </c>
      <c r="J1052" s="12">
        <f>_xlfn.MAXIFS(bonification_version[index_version],bonification_version[code],fiche_bonification[[#This Row],[code_bonification]])</f>
        <v>35.1</v>
      </c>
      <c r="K1052" s="13">
        <f>_xlfn.MINIFS(bonification_version[date_debut],bonification_version[code],fiche_bonification[[#This Row],[code_bonification]])</f>
        <v>42005</v>
      </c>
      <c r="L1052" s="12" t="str" cm="1">
        <f t="array" ref="L105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53" spans="1:12" x14ac:dyDescent="0.3">
      <c r="A1053" s="12" t="s">
        <v>430</v>
      </c>
      <c r="B1053" s="12" t="s">
        <v>16</v>
      </c>
      <c r="C1053" s="13">
        <f t="shared" si="16"/>
        <v>44927</v>
      </c>
      <c r="D1053" s="13" t="str">
        <f>IF(AND(fiche_bonification[[#This Row],[fiche_date_fin]]="",fiche_bonification[[#This Row],[bonification_date_fin]]=""),"",MIN(I1053,L1053))</f>
        <v/>
      </c>
      <c r="E1053" s="13"/>
      <c r="F1053" s="13"/>
      <c r="G1053" s="12">
        <f>_xlfn.MAXIFS(fiche_version[index_version],fiche_version[code],fiche_bonification[[#This Row],[code_fiche]])</f>
        <v>47.1</v>
      </c>
      <c r="H1053" s="13">
        <f>_xlfn.MINIFS(fiche_version[date_debut],fiche_version[code],fiche_bonification[[#This Row],[code_fiche]])</f>
        <v>44927</v>
      </c>
      <c r="I1053" s="13" t="str" cm="1">
        <f t="array" ref="I1053">INDEX(fiche_version[date_fin],MATCH(1,(fiche_version[index_version]=fiche_bonification[[#This Row],[fiche_version]]) * (fiche_version[code]=fiche_bonification[[#This Row],[code_fiche]]),0),1)</f>
        <v/>
      </c>
      <c r="J1053" s="12">
        <f>_xlfn.MAXIFS(bonification_version[index_version],bonification_version[code],fiche_bonification[[#This Row],[code_bonification]])</f>
        <v>35.1</v>
      </c>
      <c r="K1053" s="13">
        <f>_xlfn.MINIFS(bonification_version[date_debut],bonification_version[code],fiche_bonification[[#This Row],[code_bonification]])</f>
        <v>42005</v>
      </c>
      <c r="L1053" s="12" t="str" cm="1">
        <f t="array" ref="L105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54" spans="1:12" x14ac:dyDescent="0.3">
      <c r="A1054" s="12" t="s">
        <v>431</v>
      </c>
      <c r="B1054" s="12" t="s">
        <v>16</v>
      </c>
      <c r="C1054" s="13">
        <f t="shared" si="16"/>
        <v>44863</v>
      </c>
      <c r="D1054" s="13">
        <f>IF(AND(fiche_bonification[[#This Row],[fiche_date_fin]]="",fiche_bonification[[#This Row],[bonification_date_fin]]=""),"",MIN(I1054,L1054))</f>
        <v>46934</v>
      </c>
      <c r="E1054" s="13"/>
      <c r="F1054" s="13"/>
      <c r="G1054" s="12">
        <f>_xlfn.MAXIFS(fiche_version[index_version],fiche_version[code],fiche_bonification[[#This Row],[code_fiche]])</f>
        <v>54.2</v>
      </c>
      <c r="H1054" s="13">
        <f>_xlfn.MINIFS(fiche_version[date_debut],fiche_version[code],fiche_bonification[[#This Row],[code_fiche]])</f>
        <v>44863</v>
      </c>
      <c r="I1054" s="13" cm="1">
        <f t="array" ref="I1054">INDEX(fiche_version[date_fin],MATCH(1,(fiche_version[index_version]=fiche_bonification[[#This Row],[fiche_version]]) * (fiche_version[code]=fiche_bonification[[#This Row],[code_fiche]]),0),1)</f>
        <v>46934</v>
      </c>
      <c r="J1054" s="12">
        <f>_xlfn.MAXIFS(bonification_version[index_version],bonification_version[code],fiche_bonification[[#This Row],[code_bonification]])</f>
        <v>35.1</v>
      </c>
      <c r="K1054" s="13">
        <f>_xlfn.MINIFS(bonification_version[date_debut],bonification_version[code],fiche_bonification[[#This Row],[code_bonification]])</f>
        <v>42005</v>
      </c>
      <c r="L1054" s="12" t="str" cm="1">
        <f t="array" ref="L105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55" spans="1:12" x14ac:dyDescent="0.3">
      <c r="A1055" s="12" t="s">
        <v>23</v>
      </c>
      <c r="B1055" s="12" t="s">
        <v>915</v>
      </c>
      <c r="C1055" s="13">
        <f t="shared" si="16"/>
        <v>42005</v>
      </c>
      <c r="D1055" s="13" t="str">
        <f>IF(AND(fiche_bonification[[#This Row],[fiche_date_fin]]="",fiche_bonification[[#This Row],[bonification_date_fin]]=""),"",MIN(I1055,L1055))</f>
        <v/>
      </c>
      <c r="E1055" s="13">
        <v>44561</v>
      </c>
      <c r="F1055" s="13">
        <v>44681</v>
      </c>
      <c r="G1055" s="12">
        <f>_xlfn.MAXIFS(fiche_version[index_version],fiche_version[code],fiche_bonification[[#This Row],[code_fiche]])</f>
        <v>14.1</v>
      </c>
      <c r="H1055" s="13">
        <f>_xlfn.MINIFS(fiche_version[date_debut],fiche_version[code],fiche_bonification[[#This Row],[code_fiche]])</f>
        <v>42005</v>
      </c>
      <c r="I1055" s="13" t="str" cm="1">
        <f t="array" ref="I1055">INDEX(fiche_version[date_fin],MATCH(1,(fiche_version[index_version]=fiche_bonification[[#This Row],[fiche_version]]) * (fiche_version[code]=fiche_bonification[[#This Row],[code_fiche]]),0),1)</f>
        <v/>
      </c>
      <c r="J1055" s="12">
        <f>_xlfn.MAXIFS(bonification_version[index_version],bonification_version[code],fiche_bonification[[#This Row],[code_bonification]])</f>
        <v>35.1</v>
      </c>
      <c r="K1055" s="13">
        <f>_xlfn.MINIFS(bonification_version[date_debut],bonification_version[code],fiche_bonification[[#This Row],[code_bonification]])</f>
        <v>42005</v>
      </c>
      <c r="L1055" s="12" t="str" cm="1">
        <f t="array" ref="L105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56" spans="1:12" x14ac:dyDescent="0.3">
      <c r="A1056" s="12" t="s">
        <v>25</v>
      </c>
      <c r="B1056" s="12" t="s">
        <v>915</v>
      </c>
      <c r="C1056" s="13">
        <f t="shared" si="16"/>
        <v>42005</v>
      </c>
      <c r="D1056" s="13" t="str">
        <f>IF(AND(fiche_bonification[[#This Row],[fiche_date_fin]]="",fiche_bonification[[#This Row],[bonification_date_fin]]=""),"",MIN(I1056,L1056))</f>
        <v/>
      </c>
      <c r="E1056" s="13">
        <v>44561</v>
      </c>
      <c r="F1056" s="13">
        <v>44681</v>
      </c>
      <c r="G1056" s="12">
        <f>_xlfn.MAXIFS(fiche_version[index_version],fiche_version[code],fiche_bonification[[#This Row],[code_fiche]])</f>
        <v>14.1</v>
      </c>
      <c r="H1056" s="13">
        <f>_xlfn.MINIFS(fiche_version[date_debut],fiche_version[code],fiche_bonification[[#This Row],[code_fiche]])</f>
        <v>42005</v>
      </c>
      <c r="I1056" s="13" t="str" cm="1">
        <f t="array" ref="I1056">INDEX(fiche_version[date_fin],MATCH(1,(fiche_version[index_version]=fiche_bonification[[#This Row],[fiche_version]]) * (fiche_version[code]=fiche_bonification[[#This Row],[code_fiche]]),0),1)</f>
        <v/>
      </c>
      <c r="J1056" s="12">
        <f>_xlfn.MAXIFS(bonification_version[index_version],bonification_version[code],fiche_bonification[[#This Row],[code_bonification]])</f>
        <v>35.1</v>
      </c>
      <c r="K1056" s="13">
        <f>_xlfn.MINIFS(bonification_version[date_debut],bonification_version[code],fiche_bonification[[#This Row],[code_bonification]])</f>
        <v>42005</v>
      </c>
      <c r="L1056" s="12" t="str" cm="1">
        <f t="array" ref="L105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57" spans="1:12" x14ac:dyDescent="0.3">
      <c r="A1057" s="12" t="s">
        <v>27</v>
      </c>
      <c r="B1057" s="12" t="s">
        <v>915</v>
      </c>
      <c r="C1057" s="13">
        <f t="shared" si="16"/>
        <v>42005</v>
      </c>
      <c r="D1057" s="13" t="str">
        <f>IF(AND(fiche_bonification[[#This Row],[fiche_date_fin]]="",fiche_bonification[[#This Row],[bonification_date_fin]]=""),"",MIN(I1057,L1057))</f>
        <v/>
      </c>
      <c r="E1057" s="13">
        <v>44561</v>
      </c>
      <c r="F1057" s="13">
        <v>44681</v>
      </c>
      <c r="G1057" s="12">
        <f>_xlfn.MAXIFS(fiche_version[index_version],fiche_version[code],fiche_bonification[[#This Row],[code_fiche]])</f>
        <v>14.1</v>
      </c>
      <c r="H1057" s="13">
        <f>_xlfn.MINIFS(fiche_version[date_debut],fiche_version[code],fiche_bonification[[#This Row],[code_fiche]])</f>
        <v>42005</v>
      </c>
      <c r="I1057" s="13" t="str" cm="1">
        <f t="array" ref="I1057">INDEX(fiche_version[date_fin],MATCH(1,(fiche_version[index_version]=fiche_bonification[[#This Row],[fiche_version]]) * (fiche_version[code]=fiche_bonification[[#This Row],[code_fiche]]),0),1)</f>
        <v/>
      </c>
      <c r="J1057" s="12">
        <f>_xlfn.MAXIFS(bonification_version[index_version],bonification_version[code],fiche_bonification[[#This Row],[code_bonification]])</f>
        <v>35.1</v>
      </c>
      <c r="K1057" s="13">
        <f>_xlfn.MINIFS(bonification_version[date_debut],bonification_version[code],fiche_bonification[[#This Row],[code_bonification]])</f>
        <v>42005</v>
      </c>
      <c r="L1057" s="12" t="str" cm="1">
        <f t="array" ref="L105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58" spans="1:12" x14ac:dyDescent="0.3">
      <c r="A1058" s="12" t="s">
        <v>28</v>
      </c>
      <c r="B1058" s="12" t="s">
        <v>915</v>
      </c>
      <c r="C1058" s="13">
        <f t="shared" si="16"/>
        <v>43453</v>
      </c>
      <c r="D1058" s="13" t="str">
        <f>IF(AND(fiche_bonification[[#This Row],[fiche_date_fin]]="",fiche_bonification[[#This Row],[bonification_date_fin]]=""),"",MIN(I1058,L1058))</f>
        <v/>
      </c>
      <c r="E1058" s="13">
        <v>44561</v>
      </c>
      <c r="F1058" s="13">
        <v>44681</v>
      </c>
      <c r="G1058" s="12">
        <f>_xlfn.MAXIFS(fiche_version[index_version],fiche_version[code],fiche_bonification[[#This Row],[code_fiche]])</f>
        <v>28.1</v>
      </c>
      <c r="H1058" s="13">
        <f>_xlfn.MINIFS(fiche_version[date_debut],fiche_version[code],fiche_bonification[[#This Row],[code_fiche]])</f>
        <v>43453</v>
      </c>
      <c r="I1058" s="13" t="str" cm="1">
        <f t="array" ref="I1058">INDEX(fiche_version[date_fin],MATCH(1,(fiche_version[index_version]=fiche_bonification[[#This Row],[fiche_version]]) * (fiche_version[code]=fiche_bonification[[#This Row],[code_fiche]]),0),1)</f>
        <v/>
      </c>
      <c r="J1058" s="12">
        <f>_xlfn.MAXIFS(bonification_version[index_version],bonification_version[code],fiche_bonification[[#This Row],[code_bonification]])</f>
        <v>35.1</v>
      </c>
      <c r="K1058" s="13">
        <f>_xlfn.MINIFS(bonification_version[date_debut],bonification_version[code],fiche_bonification[[#This Row],[code_bonification]])</f>
        <v>42005</v>
      </c>
      <c r="L1058" s="12" t="str" cm="1">
        <f t="array" ref="L105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59" spans="1:12" x14ac:dyDescent="0.3">
      <c r="A1059" s="12" t="s">
        <v>768</v>
      </c>
      <c r="B1059" s="12" t="s">
        <v>915</v>
      </c>
      <c r="C1059" s="13">
        <f t="shared" si="16"/>
        <v>43861</v>
      </c>
      <c r="D1059" s="13" t="str">
        <f>IF(AND(fiche_bonification[[#This Row],[fiche_date_fin]]="",fiche_bonification[[#This Row],[bonification_date_fin]]=""),"",MIN(I1059,L1059))</f>
        <v/>
      </c>
      <c r="E1059" s="13">
        <v>44561</v>
      </c>
      <c r="F1059" s="13">
        <v>44681</v>
      </c>
      <c r="G1059" s="12">
        <f>_xlfn.MAXIFS(fiche_version[index_version],fiche_version[code],fiche_bonification[[#This Row],[code_fiche]])</f>
        <v>32.1</v>
      </c>
      <c r="H1059" s="13">
        <f>_xlfn.MINIFS(fiche_version[date_debut],fiche_version[code],fiche_bonification[[#This Row],[code_fiche]])</f>
        <v>43861</v>
      </c>
      <c r="I1059" s="13" t="str" cm="1">
        <f t="array" ref="I1059">INDEX(fiche_version[date_fin],MATCH(1,(fiche_version[index_version]=fiche_bonification[[#This Row],[fiche_version]]) * (fiche_version[code]=fiche_bonification[[#This Row],[code_fiche]]),0),1)</f>
        <v/>
      </c>
      <c r="J1059" s="12">
        <f>_xlfn.MAXIFS(bonification_version[index_version],bonification_version[code],fiche_bonification[[#This Row],[code_bonification]])</f>
        <v>35.1</v>
      </c>
      <c r="K1059" s="13">
        <f>_xlfn.MINIFS(bonification_version[date_debut],bonification_version[code],fiche_bonification[[#This Row],[code_bonification]])</f>
        <v>42005</v>
      </c>
      <c r="L1059" s="12" t="str" cm="1">
        <f t="array" ref="L105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60" spans="1:12" x14ac:dyDescent="0.3">
      <c r="A1060" s="12" t="s">
        <v>30</v>
      </c>
      <c r="B1060" s="12" t="s">
        <v>915</v>
      </c>
      <c r="C1060" s="13">
        <f t="shared" si="16"/>
        <v>44408</v>
      </c>
      <c r="D1060" s="13" t="str">
        <f>IF(AND(fiche_bonification[[#This Row],[fiche_date_fin]]="",fiche_bonification[[#This Row],[bonification_date_fin]]=""),"",MIN(I1060,L1060))</f>
        <v/>
      </c>
      <c r="E1060" s="13">
        <v>44561</v>
      </c>
      <c r="F1060" s="13">
        <v>44681</v>
      </c>
      <c r="G1060" s="12">
        <f>_xlfn.MAXIFS(fiche_version[index_version],fiche_version[code],fiche_bonification[[#This Row],[code_fiche]])</f>
        <v>38.1</v>
      </c>
      <c r="H1060" s="13">
        <f>_xlfn.MINIFS(fiche_version[date_debut],fiche_version[code],fiche_bonification[[#This Row],[code_fiche]])</f>
        <v>44408</v>
      </c>
      <c r="I1060" s="13" t="str" cm="1">
        <f t="array" ref="I1060">INDEX(fiche_version[date_fin],MATCH(1,(fiche_version[index_version]=fiche_bonification[[#This Row],[fiche_version]]) * (fiche_version[code]=fiche_bonification[[#This Row],[code_fiche]]),0),1)</f>
        <v/>
      </c>
      <c r="J1060" s="12">
        <f>_xlfn.MAXIFS(bonification_version[index_version],bonification_version[code],fiche_bonification[[#This Row],[code_bonification]])</f>
        <v>35.1</v>
      </c>
      <c r="K1060" s="13">
        <f>_xlfn.MINIFS(bonification_version[date_debut],bonification_version[code],fiche_bonification[[#This Row],[code_bonification]])</f>
        <v>42005</v>
      </c>
      <c r="L1060" s="12" t="str" cm="1">
        <f t="array" ref="L106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61" spans="1:12" x14ac:dyDescent="0.3">
      <c r="A1061" s="12" t="s">
        <v>32</v>
      </c>
      <c r="B1061" s="12" t="s">
        <v>915</v>
      </c>
      <c r="C1061" s="13">
        <f t="shared" si="16"/>
        <v>44408</v>
      </c>
      <c r="D1061" s="13">
        <f>IF(AND(fiche_bonification[[#This Row],[fiche_date_fin]]="",fiche_bonification[[#This Row],[bonification_date_fin]]=""),"",MIN(I1061,L1061))</f>
        <v>47118</v>
      </c>
      <c r="E1061" s="13">
        <v>44561</v>
      </c>
      <c r="F1061" s="13">
        <v>44681</v>
      </c>
      <c r="G1061" s="12">
        <f>_xlfn.MAXIFS(fiche_version[index_version],fiche_version[code],fiche_bonification[[#This Row],[code_fiche]])</f>
        <v>58.2</v>
      </c>
      <c r="H1061" s="13">
        <f>_xlfn.MINIFS(fiche_version[date_debut],fiche_version[code],fiche_bonification[[#This Row],[code_fiche]])</f>
        <v>44408</v>
      </c>
      <c r="I1061" s="13" cm="1">
        <f t="array" ref="I1061">INDEX(fiche_version[date_fin],MATCH(1,(fiche_version[index_version]=fiche_bonification[[#This Row],[fiche_version]]) * (fiche_version[code]=fiche_bonification[[#This Row],[code_fiche]]),0),1)</f>
        <v>47118</v>
      </c>
      <c r="J1061" s="12">
        <f>_xlfn.MAXIFS(bonification_version[index_version],bonification_version[code],fiche_bonification[[#This Row],[code_bonification]])</f>
        <v>35.1</v>
      </c>
      <c r="K1061" s="13">
        <f>_xlfn.MINIFS(bonification_version[date_debut],bonification_version[code],fiche_bonification[[#This Row],[code_bonification]])</f>
        <v>42005</v>
      </c>
      <c r="L1061" s="12" t="str" cm="1">
        <f t="array" ref="L106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62" spans="1:12" x14ac:dyDescent="0.3">
      <c r="A1062" s="12" t="s">
        <v>34</v>
      </c>
      <c r="B1062" s="12" t="s">
        <v>915</v>
      </c>
      <c r="C1062" s="13">
        <f t="shared" si="16"/>
        <v>44408</v>
      </c>
      <c r="D1062" s="13">
        <f>IF(AND(fiche_bonification[[#This Row],[fiche_date_fin]]="",fiche_bonification[[#This Row],[bonification_date_fin]]=""),"",MIN(I1062,L1062))</f>
        <v>47118</v>
      </c>
      <c r="E1062" s="13">
        <v>44561</v>
      </c>
      <c r="F1062" s="13">
        <v>44681</v>
      </c>
      <c r="G1062" s="12">
        <f>_xlfn.MAXIFS(fiche_version[index_version],fiche_version[code],fiche_bonification[[#This Row],[code_fiche]])</f>
        <v>58.2</v>
      </c>
      <c r="H1062" s="13">
        <f>_xlfn.MINIFS(fiche_version[date_debut],fiche_version[code],fiche_bonification[[#This Row],[code_fiche]])</f>
        <v>44408</v>
      </c>
      <c r="I1062" s="13" cm="1">
        <f t="array" ref="I1062">INDEX(fiche_version[date_fin],MATCH(1,(fiche_version[index_version]=fiche_bonification[[#This Row],[fiche_version]]) * (fiche_version[code]=fiche_bonification[[#This Row],[code_fiche]]),0),1)</f>
        <v>47118</v>
      </c>
      <c r="J1062" s="12">
        <f>_xlfn.MAXIFS(bonification_version[index_version],bonification_version[code],fiche_bonification[[#This Row],[code_bonification]])</f>
        <v>35.1</v>
      </c>
      <c r="K1062" s="13">
        <f>_xlfn.MINIFS(bonification_version[date_debut],bonification_version[code],fiche_bonification[[#This Row],[code_bonification]])</f>
        <v>42005</v>
      </c>
      <c r="L1062" s="12" t="str" cm="1">
        <f t="array" ref="L106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63" spans="1:12" x14ac:dyDescent="0.3">
      <c r="A1063" s="12" t="s">
        <v>35</v>
      </c>
      <c r="B1063" s="12" t="s">
        <v>915</v>
      </c>
      <c r="C1063" s="13">
        <f t="shared" si="16"/>
        <v>44408</v>
      </c>
      <c r="D1063" s="13" t="str">
        <f>IF(AND(fiche_bonification[[#This Row],[fiche_date_fin]]="",fiche_bonification[[#This Row],[bonification_date_fin]]=""),"",MIN(I1063,L1063))</f>
        <v/>
      </c>
      <c r="E1063" s="13">
        <v>44561</v>
      </c>
      <c r="F1063" s="13">
        <v>44681</v>
      </c>
      <c r="G1063" s="12">
        <f>_xlfn.MAXIFS(fiche_version[index_version],fiche_version[code],fiche_bonification[[#This Row],[code_fiche]])</f>
        <v>38.1</v>
      </c>
      <c r="H1063" s="13">
        <f>_xlfn.MINIFS(fiche_version[date_debut],fiche_version[code],fiche_bonification[[#This Row],[code_fiche]])</f>
        <v>44408</v>
      </c>
      <c r="I1063" s="13" t="str" cm="1">
        <f t="array" ref="I1063">INDEX(fiche_version[date_fin],MATCH(1,(fiche_version[index_version]=fiche_bonification[[#This Row],[fiche_version]]) * (fiche_version[code]=fiche_bonification[[#This Row],[code_fiche]]),0),1)</f>
        <v/>
      </c>
      <c r="J1063" s="12">
        <f>_xlfn.MAXIFS(bonification_version[index_version],bonification_version[code],fiche_bonification[[#This Row],[code_bonification]])</f>
        <v>35.1</v>
      </c>
      <c r="K1063" s="13">
        <f>_xlfn.MINIFS(bonification_version[date_debut],bonification_version[code],fiche_bonification[[#This Row],[code_bonification]])</f>
        <v>42005</v>
      </c>
      <c r="L1063" s="12" t="str" cm="1">
        <f t="array" ref="L106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64" spans="1:12" x14ac:dyDescent="0.3">
      <c r="A1064" s="12" t="s">
        <v>36</v>
      </c>
      <c r="B1064" s="12" t="s">
        <v>915</v>
      </c>
      <c r="C1064" s="13">
        <f t="shared" si="16"/>
        <v>42373</v>
      </c>
      <c r="D1064" s="13" t="str">
        <f>IF(AND(fiche_bonification[[#This Row],[fiche_date_fin]]="",fiche_bonification[[#This Row],[bonification_date_fin]]=""),"",MIN(I1064,L1064))</f>
        <v/>
      </c>
      <c r="E1064" s="13">
        <v>44561</v>
      </c>
      <c r="F1064" s="13">
        <v>44681</v>
      </c>
      <c r="G1064" s="12">
        <f>_xlfn.MAXIFS(fiche_version[index_version],fiche_version[code],fiche_bonification[[#This Row],[code_fiche]])</f>
        <v>40.200000000000003</v>
      </c>
      <c r="H1064" s="13">
        <f>_xlfn.MINIFS(fiche_version[date_debut],fiche_version[code],fiche_bonification[[#This Row],[code_fiche]])</f>
        <v>42373</v>
      </c>
      <c r="I1064" s="13" t="str" cm="1">
        <f t="array" ref="I1064">INDEX(fiche_version[date_fin],MATCH(1,(fiche_version[index_version]=fiche_bonification[[#This Row],[fiche_version]]) * (fiche_version[code]=fiche_bonification[[#This Row],[code_fiche]]),0),1)</f>
        <v/>
      </c>
      <c r="J1064" s="12">
        <f>_xlfn.MAXIFS(bonification_version[index_version],bonification_version[code],fiche_bonification[[#This Row],[code_bonification]])</f>
        <v>35.1</v>
      </c>
      <c r="K1064" s="13">
        <f>_xlfn.MINIFS(bonification_version[date_debut],bonification_version[code],fiche_bonification[[#This Row],[code_bonification]])</f>
        <v>42005</v>
      </c>
      <c r="L1064" s="12" t="str" cm="1">
        <f t="array" ref="L106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65" spans="1:12" x14ac:dyDescent="0.3">
      <c r="A1065" s="12" t="s">
        <v>37</v>
      </c>
      <c r="B1065" s="12" t="s">
        <v>915</v>
      </c>
      <c r="C1065" s="13">
        <f t="shared" si="16"/>
        <v>42005</v>
      </c>
      <c r="D1065" s="13" t="str">
        <f>IF(AND(fiche_bonification[[#This Row],[fiche_date_fin]]="",fiche_bonification[[#This Row],[bonification_date_fin]]=""),"",MIN(I1065,L1065))</f>
        <v/>
      </c>
      <c r="E1065" s="13">
        <v>44561</v>
      </c>
      <c r="F1065" s="13">
        <v>44681</v>
      </c>
      <c r="G1065" s="12">
        <f>_xlfn.MAXIFS(fiche_version[index_version],fiche_version[code],fiche_bonification[[#This Row],[code_fiche]])</f>
        <v>14.1</v>
      </c>
      <c r="H1065" s="13">
        <f>_xlfn.MINIFS(fiche_version[date_debut],fiche_version[code],fiche_bonification[[#This Row],[code_fiche]])</f>
        <v>42005</v>
      </c>
      <c r="I1065" s="13" t="str" cm="1">
        <f t="array" ref="I1065">INDEX(fiche_version[date_fin],MATCH(1,(fiche_version[index_version]=fiche_bonification[[#This Row],[fiche_version]]) * (fiche_version[code]=fiche_bonification[[#This Row],[code_fiche]]),0),1)</f>
        <v/>
      </c>
      <c r="J1065" s="12">
        <f>_xlfn.MAXIFS(bonification_version[index_version],bonification_version[code],fiche_bonification[[#This Row],[code_bonification]])</f>
        <v>35.1</v>
      </c>
      <c r="K1065" s="13">
        <f>_xlfn.MINIFS(bonification_version[date_debut],bonification_version[code],fiche_bonification[[#This Row],[code_bonification]])</f>
        <v>42005</v>
      </c>
      <c r="L1065" s="12" t="str" cm="1">
        <f t="array" ref="L106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66" spans="1:12" x14ac:dyDescent="0.3">
      <c r="A1066" s="12" t="s">
        <v>39</v>
      </c>
      <c r="B1066" s="12" t="s">
        <v>915</v>
      </c>
      <c r="C1066" s="13">
        <f t="shared" si="16"/>
        <v>42005</v>
      </c>
      <c r="D1066" s="13" t="str">
        <f>IF(AND(fiche_bonification[[#This Row],[fiche_date_fin]]="",fiche_bonification[[#This Row],[bonification_date_fin]]=""),"",MIN(I1066,L1066))</f>
        <v/>
      </c>
      <c r="E1066" s="13">
        <v>44561</v>
      </c>
      <c r="F1066" s="13">
        <v>44681</v>
      </c>
      <c r="G1066" s="12">
        <f>_xlfn.MAXIFS(fiche_version[index_version],fiche_version[code],fiche_bonification[[#This Row],[code_fiche]])</f>
        <v>14.1</v>
      </c>
      <c r="H1066" s="13">
        <f>_xlfn.MINIFS(fiche_version[date_debut],fiche_version[code],fiche_bonification[[#This Row],[code_fiche]])</f>
        <v>42005</v>
      </c>
      <c r="I1066" s="13" t="str" cm="1">
        <f t="array" ref="I1066">INDEX(fiche_version[date_fin],MATCH(1,(fiche_version[index_version]=fiche_bonification[[#This Row],[fiche_version]]) * (fiche_version[code]=fiche_bonification[[#This Row],[code_fiche]]),0),1)</f>
        <v/>
      </c>
      <c r="J1066" s="12">
        <f>_xlfn.MAXIFS(bonification_version[index_version],bonification_version[code],fiche_bonification[[#This Row],[code_bonification]])</f>
        <v>35.1</v>
      </c>
      <c r="K1066" s="13">
        <f>_xlfn.MINIFS(bonification_version[date_debut],bonification_version[code],fiche_bonification[[#This Row],[code_bonification]])</f>
        <v>42005</v>
      </c>
      <c r="L1066" s="12" t="str" cm="1">
        <f t="array" ref="L106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67" spans="1:12" x14ac:dyDescent="0.3">
      <c r="A1067" s="12" t="s">
        <v>41</v>
      </c>
      <c r="B1067" s="12" t="s">
        <v>915</v>
      </c>
      <c r="C1067" s="13">
        <f t="shared" si="16"/>
        <v>42005</v>
      </c>
      <c r="D1067" s="13" t="str">
        <f>IF(AND(fiche_bonification[[#This Row],[fiche_date_fin]]="",fiche_bonification[[#This Row],[bonification_date_fin]]=""),"",MIN(I1067,L1067))</f>
        <v/>
      </c>
      <c r="E1067" s="13">
        <v>44561</v>
      </c>
      <c r="F1067" s="13">
        <v>44681</v>
      </c>
      <c r="G1067" s="12">
        <f>_xlfn.MAXIFS(fiche_version[index_version],fiche_version[code],fiche_bonification[[#This Row],[code_fiche]])</f>
        <v>15.1</v>
      </c>
      <c r="H1067" s="13">
        <f>_xlfn.MINIFS(fiche_version[date_debut],fiche_version[code],fiche_bonification[[#This Row],[code_fiche]])</f>
        <v>42005</v>
      </c>
      <c r="I1067" s="13" t="str" cm="1">
        <f t="array" ref="I1067">INDEX(fiche_version[date_fin],MATCH(1,(fiche_version[index_version]=fiche_bonification[[#This Row],[fiche_version]]) * (fiche_version[code]=fiche_bonification[[#This Row],[code_fiche]]),0),1)</f>
        <v/>
      </c>
      <c r="J1067" s="12">
        <f>_xlfn.MAXIFS(bonification_version[index_version],bonification_version[code],fiche_bonification[[#This Row],[code_bonification]])</f>
        <v>35.1</v>
      </c>
      <c r="K1067" s="13">
        <f>_xlfn.MINIFS(bonification_version[date_debut],bonification_version[code],fiche_bonification[[#This Row],[code_bonification]])</f>
        <v>42005</v>
      </c>
      <c r="L1067" s="12" t="str" cm="1">
        <f t="array" ref="L106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68" spans="1:12" x14ac:dyDescent="0.3">
      <c r="A1068" s="12" t="s">
        <v>42</v>
      </c>
      <c r="B1068" s="12" t="s">
        <v>915</v>
      </c>
      <c r="C1068" s="13">
        <f t="shared" si="16"/>
        <v>42005</v>
      </c>
      <c r="D1068" s="13" t="str">
        <f>IF(AND(fiche_bonification[[#This Row],[fiche_date_fin]]="",fiche_bonification[[#This Row],[bonification_date_fin]]=""),"",MIN(I1068,L1068))</f>
        <v/>
      </c>
      <c r="E1068" s="13">
        <v>44561</v>
      </c>
      <c r="F1068" s="13">
        <v>44681</v>
      </c>
      <c r="G1068" s="12">
        <f>_xlfn.MAXIFS(fiche_version[index_version],fiche_version[code],fiche_bonification[[#This Row],[code_fiche]])</f>
        <v>35.299999999999997</v>
      </c>
      <c r="H1068" s="13">
        <f>_xlfn.MINIFS(fiche_version[date_debut],fiche_version[code],fiche_bonification[[#This Row],[code_fiche]])</f>
        <v>42005</v>
      </c>
      <c r="I1068" s="13" t="str" cm="1">
        <f t="array" ref="I1068">INDEX(fiche_version[date_fin],MATCH(1,(fiche_version[index_version]=fiche_bonification[[#This Row],[fiche_version]]) * (fiche_version[code]=fiche_bonification[[#This Row],[code_fiche]]),0),1)</f>
        <v/>
      </c>
      <c r="J1068" s="12">
        <f>_xlfn.MAXIFS(bonification_version[index_version],bonification_version[code],fiche_bonification[[#This Row],[code_bonification]])</f>
        <v>35.1</v>
      </c>
      <c r="K1068" s="13">
        <f>_xlfn.MINIFS(bonification_version[date_debut],bonification_version[code],fiche_bonification[[#This Row],[code_bonification]])</f>
        <v>42005</v>
      </c>
      <c r="L1068" s="12" t="str" cm="1">
        <f t="array" ref="L106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69" spans="1:12" x14ac:dyDescent="0.3">
      <c r="A1069" s="12" t="s">
        <v>44</v>
      </c>
      <c r="B1069" s="12" t="s">
        <v>915</v>
      </c>
      <c r="C1069" s="13">
        <f t="shared" si="16"/>
        <v>42005</v>
      </c>
      <c r="D1069" s="13" t="str">
        <f>IF(AND(fiche_bonification[[#This Row],[fiche_date_fin]]="",fiche_bonification[[#This Row],[bonification_date_fin]]=""),"",MIN(I1069,L1069))</f>
        <v/>
      </c>
      <c r="E1069" s="13">
        <v>44561</v>
      </c>
      <c r="F1069" s="13">
        <v>44681</v>
      </c>
      <c r="G1069" s="12">
        <f>_xlfn.MAXIFS(fiche_version[index_version],fiche_version[code],fiche_bonification[[#This Row],[code_fiche]])</f>
        <v>16.100000000000001</v>
      </c>
      <c r="H1069" s="13">
        <f>_xlfn.MINIFS(fiche_version[date_debut],fiche_version[code],fiche_bonification[[#This Row],[code_fiche]])</f>
        <v>42005</v>
      </c>
      <c r="I1069" s="13" t="str" cm="1">
        <f t="array" ref="I1069">INDEX(fiche_version[date_fin],MATCH(1,(fiche_version[index_version]=fiche_bonification[[#This Row],[fiche_version]]) * (fiche_version[code]=fiche_bonification[[#This Row],[code_fiche]]),0),1)</f>
        <v/>
      </c>
      <c r="J1069" s="12">
        <f>_xlfn.MAXIFS(bonification_version[index_version],bonification_version[code],fiche_bonification[[#This Row],[code_bonification]])</f>
        <v>35.1</v>
      </c>
      <c r="K1069" s="13">
        <f>_xlfn.MINIFS(bonification_version[date_debut],bonification_version[code],fiche_bonification[[#This Row],[code_bonification]])</f>
        <v>42005</v>
      </c>
      <c r="L1069" s="12" t="str" cm="1">
        <f t="array" ref="L106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70" spans="1:12" x14ac:dyDescent="0.3">
      <c r="A1070" s="12" t="s">
        <v>46</v>
      </c>
      <c r="B1070" s="12" t="s">
        <v>915</v>
      </c>
      <c r="C1070" s="13">
        <f t="shared" si="16"/>
        <v>42005</v>
      </c>
      <c r="D1070" s="13" t="str">
        <f>IF(AND(fiche_bonification[[#This Row],[fiche_date_fin]]="",fiche_bonification[[#This Row],[bonification_date_fin]]=""),"",MIN(I1070,L1070))</f>
        <v/>
      </c>
      <c r="E1070" s="13">
        <v>44561</v>
      </c>
      <c r="F1070" s="13">
        <v>44681</v>
      </c>
      <c r="G1070" s="12">
        <f>_xlfn.MAXIFS(fiche_version[index_version],fiche_version[code],fiche_bonification[[#This Row],[code_fiche]])</f>
        <v>35.200000000000003</v>
      </c>
      <c r="H1070" s="13">
        <f>_xlfn.MINIFS(fiche_version[date_debut],fiche_version[code],fiche_bonification[[#This Row],[code_fiche]])</f>
        <v>42005</v>
      </c>
      <c r="I1070" s="13" t="str" cm="1">
        <f t="array" ref="I1070">INDEX(fiche_version[date_fin],MATCH(1,(fiche_version[index_version]=fiche_bonification[[#This Row],[fiche_version]]) * (fiche_version[code]=fiche_bonification[[#This Row],[code_fiche]]),0),1)</f>
        <v/>
      </c>
      <c r="J1070" s="12">
        <f>_xlfn.MAXIFS(bonification_version[index_version],bonification_version[code],fiche_bonification[[#This Row],[code_bonification]])</f>
        <v>35.1</v>
      </c>
      <c r="K1070" s="13">
        <f>_xlfn.MINIFS(bonification_version[date_debut],bonification_version[code],fiche_bonification[[#This Row],[code_bonification]])</f>
        <v>42005</v>
      </c>
      <c r="L1070" s="12" t="str" cm="1">
        <f t="array" ref="L107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71" spans="1:12" x14ac:dyDescent="0.3">
      <c r="A1071" s="12" t="s">
        <v>47</v>
      </c>
      <c r="B1071" s="12" t="s">
        <v>915</v>
      </c>
      <c r="C1071" s="13">
        <f t="shared" si="16"/>
        <v>42005</v>
      </c>
      <c r="D1071" s="13">
        <f>IF(AND(fiche_bonification[[#This Row],[fiche_date_fin]]="",fiche_bonification[[#This Row],[bonification_date_fin]]=""),"",MIN(I1071,L1071))</f>
        <v>46934</v>
      </c>
      <c r="E1071" s="13">
        <v>44561</v>
      </c>
      <c r="F1071" s="13">
        <v>44681</v>
      </c>
      <c r="G1071" s="12">
        <f>_xlfn.MAXIFS(fiche_version[index_version],fiche_version[code],fiche_bonification[[#This Row],[code_fiche]])</f>
        <v>54.2</v>
      </c>
      <c r="H1071" s="13">
        <f>_xlfn.MINIFS(fiche_version[date_debut],fiche_version[code],fiche_bonification[[#This Row],[code_fiche]])</f>
        <v>42005</v>
      </c>
      <c r="I1071" s="13" cm="1">
        <f t="array" ref="I1071">INDEX(fiche_version[date_fin],MATCH(1,(fiche_version[index_version]=fiche_bonification[[#This Row],[fiche_version]]) * (fiche_version[code]=fiche_bonification[[#This Row],[code_fiche]]),0),1)</f>
        <v>46934</v>
      </c>
      <c r="J1071" s="12">
        <f>_xlfn.MAXIFS(bonification_version[index_version],bonification_version[code],fiche_bonification[[#This Row],[code_bonification]])</f>
        <v>35.1</v>
      </c>
      <c r="K1071" s="13">
        <f>_xlfn.MINIFS(bonification_version[date_debut],bonification_version[code],fiche_bonification[[#This Row],[code_bonification]])</f>
        <v>42005</v>
      </c>
      <c r="L1071" s="12" t="str" cm="1">
        <f t="array" ref="L107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72" spans="1:12" x14ac:dyDescent="0.3">
      <c r="A1072" s="12" t="s">
        <v>49</v>
      </c>
      <c r="B1072" s="12" t="s">
        <v>915</v>
      </c>
      <c r="C1072" s="13">
        <f t="shared" si="16"/>
        <v>42005</v>
      </c>
      <c r="D1072" s="13">
        <f>IF(AND(fiche_bonification[[#This Row],[fiche_date_fin]]="",fiche_bonification[[#This Row],[bonification_date_fin]]=""),"",MIN(I1072,L1072))</f>
        <v>46934</v>
      </c>
      <c r="E1072" s="13">
        <v>44561</v>
      </c>
      <c r="F1072" s="13">
        <v>44681</v>
      </c>
      <c r="G1072" s="12">
        <f>_xlfn.MAXIFS(fiche_version[index_version],fiche_version[code],fiche_bonification[[#This Row],[code_fiche]])</f>
        <v>54.3</v>
      </c>
      <c r="H1072" s="13">
        <f>_xlfn.MINIFS(fiche_version[date_debut],fiche_version[code],fiche_bonification[[#This Row],[code_fiche]])</f>
        <v>42005</v>
      </c>
      <c r="I1072" s="13" cm="1">
        <f t="array" ref="I1072">INDEX(fiche_version[date_fin],MATCH(1,(fiche_version[index_version]=fiche_bonification[[#This Row],[fiche_version]]) * (fiche_version[code]=fiche_bonification[[#This Row],[code_fiche]]),0),1)</f>
        <v>46934</v>
      </c>
      <c r="J1072" s="12">
        <f>_xlfn.MAXIFS(bonification_version[index_version],bonification_version[code],fiche_bonification[[#This Row],[code_bonification]])</f>
        <v>35.1</v>
      </c>
      <c r="K1072" s="13">
        <f>_xlfn.MINIFS(bonification_version[date_debut],bonification_version[code],fiche_bonification[[#This Row],[code_bonification]])</f>
        <v>42005</v>
      </c>
      <c r="L1072" s="12" t="str" cm="1">
        <f t="array" ref="L107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73" spans="1:12" x14ac:dyDescent="0.3">
      <c r="A1073" s="12" t="s">
        <v>50</v>
      </c>
      <c r="B1073" s="12" t="s">
        <v>915</v>
      </c>
      <c r="C1073" s="13">
        <f t="shared" si="16"/>
        <v>42005</v>
      </c>
      <c r="D1073" s="13" t="str">
        <f>IF(AND(fiche_bonification[[#This Row],[fiche_date_fin]]="",fiche_bonification[[#This Row],[bonification_date_fin]]=""),"",MIN(I1073,L1073))</f>
        <v/>
      </c>
      <c r="E1073" s="13">
        <v>44561</v>
      </c>
      <c r="F1073" s="13">
        <v>44681</v>
      </c>
      <c r="G1073" s="12">
        <f>_xlfn.MAXIFS(fiche_version[index_version],fiche_version[code],fiche_bonification[[#This Row],[code_fiche]])</f>
        <v>14.1</v>
      </c>
      <c r="H1073" s="13">
        <f>_xlfn.MINIFS(fiche_version[date_debut],fiche_version[code],fiche_bonification[[#This Row],[code_fiche]])</f>
        <v>42005</v>
      </c>
      <c r="I1073" s="13" t="str" cm="1">
        <f t="array" ref="I1073">INDEX(fiche_version[date_fin],MATCH(1,(fiche_version[index_version]=fiche_bonification[[#This Row],[fiche_version]]) * (fiche_version[code]=fiche_bonification[[#This Row],[code_fiche]]),0),1)</f>
        <v/>
      </c>
      <c r="J1073" s="12">
        <f>_xlfn.MAXIFS(bonification_version[index_version],bonification_version[code],fiche_bonification[[#This Row],[code_bonification]])</f>
        <v>35.1</v>
      </c>
      <c r="K1073" s="13">
        <f>_xlfn.MINIFS(bonification_version[date_debut],bonification_version[code],fiche_bonification[[#This Row],[code_bonification]])</f>
        <v>42005</v>
      </c>
      <c r="L1073" s="12" t="str" cm="1">
        <f t="array" ref="L107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74" spans="1:12" x14ac:dyDescent="0.3">
      <c r="A1074" s="12" t="s">
        <v>51</v>
      </c>
      <c r="B1074" s="12" t="s">
        <v>915</v>
      </c>
      <c r="C1074" s="13">
        <f t="shared" si="16"/>
        <v>42005</v>
      </c>
      <c r="D1074" s="13">
        <f>IF(AND(fiche_bonification[[#This Row],[fiche_date_fin]]="",fiche_bonification[[#This Row],[bonification_date_fin]]=""),"",MIN(I1074,L1074))</f>
        <v>43921</v>
      </c>
      <c r="E1074" s="13">
        <v>44561</v>
      </c>
      <c r="F1074" s="13">
        <v>44681</v>
      </c>
      <c r="G1074" s="12">
        <f>_xlfn.MAXIFS(fiche_version[index_version],fiche_version[code],fiche_bonification[[#This Row],[code_fiche]])</f>
        <v>17.100000000000001</v>
      </c>
      <c r="H1074" s="13">
        <f>_xlfn.MINIFS(fiche_version[date_debut],fiche_version[code],fiche_bonification[[#This Row],[code_fiche]])</f>
        <v>42005</v>
      </c>
      <c r="I1074" s="13" cm="1">
        <f t="array" ref="I1074">INDEX(fiche_version[date_fin],MATCH(1,(fiche_version[index_version]=fiche_bonification[[#This Row],[fiche_version]]) * (fiche_version[code]=fiche_bonification[[#This Row],[code_fiche]]),0),1)</f>
        <v>43921</v>
      </c>
      <c r="J1074" s="12">
        <f>_xlfn.MAXIFS(bonification_version[index_version],bonification_version[code],fiche_bonification[[#This Row],[code_bonification]])</f>
        <v>35.1</v>
      </c>
      <c r="K1074" s="13">
        <f>_xlfn.MINIFS(bonification_version[date_debut],bonification_version[code],fiche_bonification[[#This Row],[code_bonification]])</f>
        <v>42005</v>
      </c>
      <c r="L1074" s="12" t="str" cm="1">
        <f t="array" ref="L107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75" spans="1:12" x14ac:dyDescent="0.3">
      <c r="A1075" s="12" t="s">
        <v>53</v>
      </c>
      <c r="B1075" s="12" t="s">
        <v>915</v>
      </c>
      <c r="C1075" s="13">
        <f t="shared" si="16"/>
        <v>42005</v>
      </c>
      <c r="D1075" s="13" t="str">
        <f>IF(AND(fiche_bonification[[#This Row],[fiche_date_fin]]="",fiche_bonification[[#This Row],[bonification_date_fin]]=""),"",MIN(I1075,L1075))</f>
        <v/>
      </c>
      <c r="E1075" s="13">
        <v>44561</v>
      </c>
      <c r="F1075" s="13">
        <v>44681</v>
      </c>
      <c r="G1075" s="12">
        <f>_xlfn.MAXIFS(fiche_version[index_version],fiche_version[code],fiche_bonification[[#This Row],[code_fiche]])</f>
        <v>14.1</v>
      </c>
      <c r="H1075" s="13">
        <f>_xlfn.MINIFS(fiche_version[date_debut],fiche_version[code],fiche_bonification[[#This Row],[code_fiche]])</f>
        <v>42005</v>
      </c>
      <c r="I1075" s="13" t="str" cm="1">
        <f t="array" ref="I1075">INDEX(fiche_version[date_fin],MATCH(1,(fiche_version[index_version]=fiche_bonification[[#This Row],[fiche_version]]) * (fiche_version[code]=fiche_bonification[[#This Row],[code_fiche]]),0),1)</f>
        <v/>
      </c>
      <c r="J1075" s="12">
        <f>_xlfn.MAXIFS(bonification_version[index_version],bonification_version[code],fiche_bonification[[#This Row],[code_bonification]])</f>
        <v>35.1</v>
      </c>
      <c r="K1075" s="13">
        <f>_xlfn.MINIFS(bonification_version[date_debut],bonification_version[code],fiche_bonification[[#This Row],[code_bonification]])</f>
        <v>42005</v>
      </c>
      <c r="L1075" s="12" t="str" cm="1">
        <f t="array" ref="L107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76" spans="1:12" x14ac:dyDescent="0.3">
      <c r="A1076" s="12" t="s">
        <v>55</v>
      </c>
      <c r="B1076" s="12" t="s">
        <v>915</v>
      </c>
      <c r="C1076" s="13">
        <f t="shared" si="16"/>
        <v>42005</v>
      </c>
      <c r="D1076" s="13" t="str">
        <f>IF(AND(fiche_bonification[[#This Row],[fiche_date_fin]]="",fiche_bonification[[#This Row],[bonification_date_fin]]=""),"",MIN(I1076,L1076))</f>
        <v/>
      </c>
      <c r="E1076" s="13">
        <v>44561</v>
      </c>
      <c r="F1076" s="13">
        <v>44681</v>
      </c>
      <c r="G1076" s="12">
        <f>_xlfn.MAXIFS(fiche_version[index_version],fiche_version[code],fiche_bonification[[#This Row],[code_fiche]])</f>
        <v>14.1</v>
      </c>
      <c r="H1076" s="13">
        <f>_xlfn.MINIFS(fiche_version[date_debut],fiche_version[code],fiche_bonification[[#This Row],[code_fiche]])</f>
        <v>42005</v>
      </c>
      <c r="I1076" s="13" t="str" cm="1">
        <f t="array" ref="I1076">INDEX(fiche_version[date_fin],MATCH(1,(fiche_version[index_version]=fiche_bonification[[#This Row],[fiche_version]]) * (fiche_version[code]=fiche_bonification[[#This Row],[code_fiche]]),0),1)</f>
        <v/>
      </c>
      <c r="J1076" s="12">
        <f>_xlfn.MAXIFS(bonification_version[index_version],bonification_version[code],fiche_bonification[[#This Row],[code_bonification]])</f>
        <v>35.1</v>
      </c>
      <c r="K1076" s="13">
        <f>_xlfn.MINIFS(bonification_version[date_debut],bonification_version[code],fiche_bonification[[#This Row],[code_bonification]])</f>
        <v>42005</v>
      </c>
      <c r="L1076" s="12" t="str" cm="1">
        <f t="array" ref="L107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77" spans="1:12" x14ac:dyDescent="0.3">
      <c r="A1077" s="12" t="s">
        <v>57</v>
      </c>
      <c r="B1077" s="12" t="s">
        <v>915</v>
      </c>
      <c r="C1077" s="13">
        <f t="shared" si="16"/>
        <v>43453</v>
      </c>
      <c r="D1077" s="13" t="str">
        <f>IF(AND(fiche_bonification[[#This Row],[fiche_date_fin]]="",fiche_bonification[[#This Row],[bonification_date_fin]]=""),"",MIN(I1077,L1077))</f>
        <v/>
      </c>
      <c r="E1077" s="13">
        <v>44561</v>
      </c>
      <c r="F1077" s="13">
        <v>44681</v>
      </c>
      <c r="G1077" s="12">
        <f>_xlfn.MAXIFS(fiche_version[index_version],fiche_version[code],fiche_bonification[[#This Row],[code_fiche]])</f>
        <v>28.1</v>
      </c>
      <c r="H1077" s="13">
        <f>_xlfn.MINIFS(fiche_version[date_debut],fiche_version[code],fiche_bonification[[#This Row],[code_fiche]])</f>
        <v>43453</v>
      </c>
      <c r="I1077" s="13" t="str" cm="1">
        <f t="array" ref="I1077">INDEX(fiche_version[date_fin],MATCH(1,(fiche_version[index_version]=fiche_bonification[[#This Row],[fiche_version]]) * (fiche_version[code]=fiche_bonification[[#This Row],[code_fiche]]),0),1)</f>
        <v/>
      </c>
      <c r="J1077" s="12">
        <f>_xlfn.MAXIFS(bonification_version[index_version],bonification_version[code],fiche_bonification[[#This Row],[code_bonification]])</f>
        <v>35.1</v>
      </c>
      <c r="K1077" s="13">
        <f>_xlfn.MINIFS(bonification_version[date_debut],bonification_version[code],fiche_bonification[[#This Row],[code_bonification]])</f>
        <v>42005</v>
      </c>
      <c r="L1077" s="12" t="str" cm="1">
        <f t="array" ref="L107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78" spans="1:12" x14ac:dyDescent="0.3">
      <c r="A1078" s="12" t="s">
        <v>58</v>
      </c>
      <c r="B1078" s="12" t="s">
        <v>915</v>
      </c>
      <c r="C1078" s="13">
        <f t="shared" si="16"/>
        <v>42005</v>
      </c>
      <c r="D1078" s="13" t="str">
        <f>IF(AND(fiche_bonification[[#This Row],[fiche_date_fin]]="",fiche_bonification[[#This Row],[bonification_date_fin]]=""),"",MIN(I1078,L1078))</f>
        <v/>
      </c>
      <c r="E1078" s="13">
        <v>44561</v>
      </c>
      <c r="F1078" s="13">
        <v>44681</v>
      </c>
      <c r="G1078" s="12">
        <f>_xlfn.MAXIFS(fiche_version[index_version],fiche_version[code],fiche_bonification[[#This Row],[code_fiche]])</f>
        <v>24.2</v>
      </c>
      <c r="H1078" s="13">
        <f>_xlfn.MINIFS(fiche_version[date_debut],fiche_version[code],fiche_bonification[[#This Row],[code_fiche]])</f>
        <v>42005</v>
      </c>
      <c r="I1078" s="13" t="str" cm="1">
        <f t="array" ref="I1078">INDEX(fiche_version[date_fin],MATCH(1,(fiche_version[index_version]=fiche_bonification[[#This Row],[fiche_version]]) * (fiche_version[code]=fiche_bonification[[#This Row],[code_fiche]]),0),1)</f>
        <v/>
      </c>
      <c r="J1078" s="12">
        <f>_xlfn.MAXIFS(bonification_version[index_version],bonification_version[code],fiche_bonification[[#This Row],[code_bonification]])</f>
        <v>35.1</v>
      </c>
      <c r="K1078" s="13">
        <f>_xlfn.MINIFS(bonification_version[date_debut],bonification_version[code],fiche_bonification[[#This Row],[code_bonification]])</f>
        <v>42005</v>
      </c>
      <c r="L1078" s="12" t="str" cm="1">
        <f t="array" ref="L107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79" spans="1:12" x14ac:dyDescent="0.3">
      <c r="A1079" s="12" t="s">
        <v>59</v>
      </c>
      <c r="B1079" s="12" t="s">
        <v>915</v>
      </c>
      <c r="C1079" s="13">
        <f t="shared" si="16"/>
        <v>42005</v>
      </c>
      <c r="D1079" s="13" t="str">
        <f>IF(AND(fiche_bonification[[#This Row],[fiche_date_fin]]="",fiche_bonification[[#This Row],[bonification_date_fin]]=""),"",MIN(I1079,L1079))</f>
        <v/>
      </c>
      <c r="E1079" s="13">
        <v>44561</v>
      </c>
      <c r="F1079" s="13">
        <v>44681</v>
      </c>
      <c r="G1079" s="12">
        <f>_xlfn.MAXIFS(fiche_version[index_version],fiche_version[code],fiche_bonification[[#This Row],[code_fiche]])</f>
        <v>22.2</v>
      </c>
      <c r="H1079" s="13">
        <f>_xlfn.MINIFS(fiche_version[date_debut],fiche_version[code],fiche_bonification[[#This Row],[code_fiche]])</f>
        <v>42005</v>
      </c>
      <c r="I1079" s="13" t="str" cm="1">
        <f t="array" ref="I1079">INDEX(fiche_version[date_fin],MATCH(1,(fiche_version[index_version]=fiche_bonification[[#This Row],[fiche_version]]) * (fiche_version[code]=fiche_bonification[[#This Row],[code_fiche]]),0),1)</f>
        <v/>
      </c>
      <c r="J1079" s="12">
        <f>_xlfn.MAXIFS(bonification_version[index_version],bonification_version[code],fiche_bonification[[#This Row],[code_bonification]])</f>
        <v>35.1</v>
      </c>
      <c r="K1079" s="13">
        <f>_xlfn.MINIFS(bonification_version[date_debut],bonification_version[code],fiche_bonification[[#This Row],[code_bonification]])</f>
        <v>42005</v>
      </c>
      <c r="L1079" s="12" t="str" cm="1">
        <f t="array" ref="L107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80" spans="1:12" x14ac:dyDescent="0.3">
      <c r="A1080" s="12" t="s">
        <v>60</v>
      </c>
      <c r="B1080" s="12" t="s">
        <v>915</v>
      </c>
      <c r="C1080" s="13">
        <f t="shared" si="16"/>
        <v>42373</v>
      </c>
      <c r="D1080" s="13" t="str">
        <f>IF(AND(fiche_bonification[[#This Row],[fiche_date_fin]]="",fiche_bonification[[#This Row],[bonification_date_fin]]=""),"",MIN(I1080,L1080))</f>
        <v/>
      </c>
      <c r="E1080" s="13">
        <v>44561</v>
      </c>
      <c r="F1080" s="13">
        <v>44681</v>
      </c>
      <c r="G1080" s="12">
        <f>_xlfn.MAXIFS(fiche_version[index_version],fiche_version[code],fiche_bonification[[#This Row],[code_fiche]])</f>
        <v>19.100000000000001</v>
      </c>
      <c r="H1080" s="13">
        <f>_xlfn.MINIFS(fiche_version[date_debut],fiche_version[code],fiche_bonification[[#This Row],[code_fiche]])</f>
        <v>42373</v>
      </c>
      <c r="I1080" s="13" t="str" cm="1">
        <f t="array" ref="I1080">INDEX(fiche_version[date_fin],MATCH(1,(fiche_version[index_version]=fiche_bonification[[#This Row],[fiche_version]]) * (fiche_version[code]=fiche_bonification[[#This Row],[code_fiche]]),0),1)</f>
        <v/>
      </c>
      <c r="J1080" s="12">
        <f>_xlfn.MAXIFS(bonification_version[index_version],bonification_version[code],fiche_bonification[[#This Row],[code_bonification]])</f>
        <v>35.1</v>
      </c>
      <c r="K1080" s="13">
        <f>_xlfn.MINIFS(bonification_version[date_debut],bonification_version[code],fiche_bonification[[#This Row],[code_bonification]])</f>
        <v>42005</v>
      </c>
      <c r="L1080" s="12" t="str" cm="1">
        <f t="array" ref="L108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81" spans="1:12" x14ac:dyDescent="0.3">
      <c r="A1081" s="12" t="s">
        <v>61</v>
      </c>
      <c r="B1081" s="12" t="s">
        <v>915</v>
      </c>
      <c r="C1081" s="13">
        <f t="shared" si="16"/>
        <v>42005</v>
      </c>
      <c r="D1081" s="13" t="str">
        <f>IF(AND(fiche_bonification[[#This Row],[fiche_date_fin]]="",fiche_bonification[[#This Row],[bonification_date_fin]]=""),"",MIN(I1081,L1081))</f>
        <v/>
      </c>
      <c r="E1081" s="13">
        <v>44561</v>
      </c>
      <c r="F1081" s="13">
        <v>44681</v>
      </c>
      <c r="G1081" s="12">
        <f>_xlfn.MAXIFS(fiche_version[index_version],fiche_version[code],fiche_bonification[[#This Row],[code_fiche]])</f>
        <v>23.1</v>
      </c>
      <c r="H1081" s="13">
        <f>_xlfn.MINIFS(fiche_version[date_debut],fiche_version[code],fiche_bonification[[#This Row],[code_fiche]])</f>
        <v>42005</v>
      </c>
      <c r="I1081" s="13" t="str" cm="1">
        <f t="array" ref="I1081">INDEX(fiche_version[date_fin],MATCH(1,(fiche_version[index_version]=fiche_bonification[[#This Row],[fiche_version]]) * (fiche_version[code]=fiche_bonification[[#This Row],[code_fiche]]),0),1)</f>
        <v/>
      </c>
      <c r="J1081" s="12">
        <f>_xlfn.MAXIFS(bonification_version[index_version],bonification_version[code],fiche_bonification[[#This Row],[code_bonification]])</f>
        <v>35.1</v>
      </c>
      <c r="K1081" s="13">
        <f>_xlfn.MINIFS(bonification_version[date_debut],bonification_version[code],fiche_bonification[[#This Row],[code_bonification]])</f>
        <v>42005</v>
      </c>
      <c r="L1081" s="12" t="str" cm="1">
        <f t="array" ref="L108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82" spans="1:12" x14ac:dyDescent="0.3">
      <c r="A1082" s="12" t="s">
        <v>63</v>
      </c>
      <c r="B1082" s="12" t="s">
        <v>915</v>
      </c>
      <c r="C1082" s="13">
        <f t="shared" si="16"/>
        <v>42005</v>
      </c>
      <c r="D1082" s="13">
        <f>IF(AND(fiche_bonification[[#This Row],[fiche_date_fin]]="",fiche_bonification[[#This Row],[bonification_date_fin]]=""),"",MIN(I1082,L1082))</f>
        <v>46507</v>
      </c>
      <c r="E1082" s="13">
        <v>44317</v>
      </c>
      <c r="F1082" s="13">
        <v>44469</v>
      </c>
      <c r="G1082" s="12">
        <f>_xlfn.MAXIFS(fiche_version[index_version],fiche_version[code],fiche_bonification[[#This Row],[code_fiche]])</f>
        <v>54.5</v>
      </c>
      <c r="H1082" s="13">
        <f>_xlfn.MINIFS(fiche_version[date_debut],fiche_version[code],fiche_bonification[[#This Row],[code_fiche]])</f>
        <v>42005</v>
      </c>
      <c r="I1082" s="13" cm="1">
        <f t="array" ref="I1082">INDEX(fiche_version[date_fin],MATCH(1,(fiche_version[index_version]=fiche_bonification[[#This Row],[fiche_version]]) * (fiche_version[code]=fiche_bonification[[#This Row],[code_fiche]]),0),1)</f>
        <v>46507</v>
      </c>
      <c r="J1082" s="12">
        <f>_xlfn.MAXIFS(bonification_version[index_version],bonification_version[code],fiche_bonification[[#This Row],[code_bonification]])</f>
        <v>35.1</v>
      </c>
      <c r="K1082" s="13">
        <f>_xlfn.MINIFS(bonification_version[date_debut],bonification_version[code],fiche_bonification[[#This Row],[code_bonification]])</f>
        <v>42005</v>
      </c>
      <c r="L1082" s="12" t="str" cm="1">
        <f t="array" ref="L108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83" spans="1:12" x14ac:dyDescent="0.3">
      <c r="A1083" s="12" t="s">
        <v>65</v>
      </c>
      <c r="B1083" s="12" t="s">
        <v>915</v>
      </c>
      <c r="C1083" s="13">
        <f t="shared" si="16"/>
        <v>42005</v>
      </c>
      <c r="D1083" s="13" t="str">
        <f>IF(AND(fiche_bonification[[#This Row],[fiche_date_fin]]="",fiche_bonification[[#This Row],[bonification_date_fin]]=""),"",MIN(I1083,L1083))</f>
        <v/>
      </c>
      <c r="E1083" s="13">
        <v>44561</v>
      </c>
      <c r="F1083" s="13">
        <v>44681</v>
      </c>
      <c r="G1083" s="12">
        <f>_xlfn.MAXIFS(fiche_version[index_version],fiche_version[code],fiche_bonification[[#This Row],[code_fiche]])</f>
        <v>39.200000000000003</v>
      </c>
      <c r="H1083" s="13">
        <f>_xlfn.MINIFS(fiche_version[date_debut],fiche_version[code],fiche_bonification[[#This Row],[code_fiche]])</f>
        <v>42005</v>
      </c>
      <c r="I1083" s="13" t="str" cm="1">
        <f t="array" ref="I1083">INDEX(fiche_version[date_fin],MATCH(1,(fiche_version[index_version]=fiche_bonification[[#This Row],[fiche_version]]) * (fiche_version[code]=fiche_bonification[[#This Row],[code_fiche]]),0),1)</f>
        <v/>
      </c>
      <c r="J1083" s="12">
        <f>_xlfn.MAXIFS(bonification_version[index_version],bonification_version[code],fiche_bonification[[#This Row],[code_bonification]])</f>
        <v>35.1</v>
      </c>
      <c r="K1083" s="13">
        <f>_xlfn.MINIFS(bonification_version[date_debut],bonification_version[code],fiche_bonification[[#This Row],[code_bonification]])</f>
        <v>42005</v>
      </c>
      <c r="L1083" s="12" t="str" cm="1">
        <f t="array" ref="L108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84" spans="1:12" x14ac:dyDescent="0.3">
      <c r="A1084" s="12" t="s">
        <v>67</v>
      </c>
      <c r="B1084" s="12" t="s">
        <v>915</v>
      </c>
      <c r="C1084" s="13">
        <f t="shared" si="16"/>
        <v>42005</v>
      </c>
      <c r="D1084" s="13" t="str">
        <f>IF(AND(fiche_bonification[[#This Row],[fiche_date_fin]]="",fiche_bonification[[#This Row],[bonification_date_fin]]=""),"",MIN(I1084,L1084))</f>
        <v/>
      </c>
      <c r="E1084" s="13">
        <v>44317</v>
      </c>
      <c r="F1084" s="13">
        <v>44469</v>
      </c>
      <c r="G1084" s="12">
        <f>_xlfn.MAXIFS(fiche_version[index_version],fiche_version[code],fiche_bonification[[#This Row],[code_fiche]])</f>
        <v>39.5</v>
      </c>
      <c r="H1084" s="13">
        <f>_xlfn.MINIFS(fiche_version[date_debut],fiche_version[code],fiche_bonification[[#This Row],[code_fiche]])</f>
        <v>42005</v>
      </c>
      <c r="I1084" s="13" t="str" cm="1">
        <f t="array" ref="I1084">INDEX(fiche_version[date_fin],MATCH(1,(fiche_version[index_version]=fiche_bonification[[#This Row],[fiche_version]]) * (fiche_version[code]=fiche_bonification[[#This Row],[code_fiche]]),0),1)</f>
        <v/>
      </c>
      <c r="J1084" s="12">
        <f>_xlfn.MAXIFS(bonification_version[index_version],bonification_version[code],fiche_bonification[[#This Row],[code_bonification]])</f>
        <v>35.1</v>
      </c>
      <c r="K1084" s="13">
        <f>_xlfn.MINIFS(bonification_version[date_debut],bonification_version[code],fiche_bonification[[#This Row],[code_bonification]])</f>
        <v>42005</v>
      </c>
      <c r="L1084" s="12" t="str" cm="1">
        <f t="array" ref="L108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85" spans="1:12" x14ac:dyDescent="0.3">
      <c r="A1085" s="12" t="s">
        <v>68</v>
      </c>
      <c r="B1085" s="12" t="s">
        <v>915</v>
      </c>
      <c r="C1085" s="13">
        <f t="shared" si="16"/>
        <v>42005</v>
      </c>
      <c r="D1085" s="13">
        <f>IF(AND(fiche_bonification[[#This Row],[fiche_date_fin]]="",fiche_bonification[[#This Row],[bonification_date_fin]]=""),"",MIN(I1085,L1085))</f>
        <v>46934</v>
      </c>
      <c r="E1085" s="13">
        <v>44561</v>
      </c>
      <c r="F1085" s="13">
        <v>44681</v>
      </c>
      <c r="G1085" s="12">
        <f>_xlfn.MAXIFS(fiche_version[index_version],fiche_version[code],fiche_bonification[[#This Row],[code_fiche]])</f>
        <v>54.2</v>
      </c>
      <c r="H1085" s="13">
        <f>_xlfn.MINIFS(fiche_version[date_debut],fiche_version[code],fiche_bonification[[#This Row],[code_fiche]])</f>
        <v>42005</v>
      </c>
      <c r="I1085" s="13" cm="1">
        <f t="array" ref="I1085">INDEX(fiche_version[date_fin],MATCH(1,(fiche_version[index_version]=fiche_bonification[[#This Row],[fiche_version]]) * (fiche_version[code]=fiche_bonification[[#This Row],[code_fiche]]),0),1)</f>
        <v>46934</v>
      </c>
      <c r="J1085" s="12">
        <f>_xlfn.MAXIFS(bonification_version[index_version],bonification_version[code],fiche_bonification[[#This Row],[code_bonification]])</f>
        <v>35.1</v>
      </c>
      <c r="K1085" s="13">
        <f>_xlfn.MINIFS(bonification_version[date_debut],bonification_version[code],fiche_bonification[[#This Row],[code_bonification]])</f>
        <v>42005</v>
      </c>
      <c r="L1085" s="12" t="str" cm="1">
        <f t="array" ref="L108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86" spans="1:12" x14ac:dyDescent="0.3">
      <c r="A1086" s="12" t="s">
        <v>70</v>
      </c>
      <c r="B1086" s="12" t="s">
        <v>915</v>
      </c>
      <c r="C1086" s="13">
        <f t="shared" si="16"/>
        <v>42005</v>
      </c>
      <c r="D1086" s="13" t="str">
        <f>IF(AND(fiche_bonification[[#This Row],[fiche_date_fin]]="",fiche_bonification[[#This Row],[bonification_date_fin]]=""),"",MIN(I1086,L1086))</f>
        <v/>
      </c>
      <c r="E1086" s="13">
        <v>44561</v>
      </c>
      <c r="F1086" s="13">
        <v>44681</v>
      </c>
      <c r="G1086" s="12">
        <f>_xlfn.MAXIFS(fiche_version[index_version],fiche_version[code],fiche_bonification[[#This Row],[code_fiche]])</f>
        <v>39.299999999999997</v>
      </c>
      <c r="H1086" s="13">
        <f>_xlfn.MINIFS(fiche_version[date_debut],fiche_version[code],fiche_bonification[[#This Row],[code_fiche]])</f>
        <v>42005</v>
      </c>
      <c r="I1086" s="13" t="str" cm="1">
        <f t="array" ref="I1086">INDEX(fiche_version[date_fin],MATCH(1,(fiche_version[index_version]=fiche_bonification[[#This Row],[fiche_version]]) * (fiche_version[code]=fiche_bonification[[#This Row],[code_fiche]]),0),1)</f>
        <v/>
      </c>
      <c r="J1086" s="12">
        <f>_xlfn.MAXIFS(bonification_version[index_version],bonification_version[code],fiche_bonification[[#This Row],[code_bonification]])</f>
        <v>35.1</v>
      </c>
      <c r="K1086" s="13">
        <f>_xlfn.MINIFS(bonification_version[date_debut],bonification_version[code],fiche_bonification[[#This Row],[code_bonification]])</f>
        <v>42005</v>
      </c>
      <c r="L1086" s="12" t="str" cm="1">
        <f t="array" ref="L108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87" spans="1:12" x14ac:dyDescent="0.3">
      <c r="A1087" s="12" t="s">
        <v>71</v>
      </c>
      <c r="B1087" s="12" t="s">
        <v>915</v>
      </c>
      <c r="C1087" s="13">
        <f t="shared" si="16"/>
        <v>42005</v>
      </c>
      <c r="D1087" s="13" t="str">
        <f>IF(AND(fiche_bonification[[#This Row],[fiche_date_fin]]="",fiche_bonification[[#This Row],[bonification_date_fin]]=""),"",MIN(I1087,L1087))</f>
        <v/>
      </c>
      <c r="E1087" s="13">
        <v>44561</v>
      </c>
      <c r="F1087" s="13">
        <v>44681</v>
      </c>
      <c r="G1087" s="12">
        <f>_xlfn.MAXIFS(fiche_version[index_version],fiche_version[code],fiche_bonification[[#This Row],[code_fiche]])</f>
        <v>33.4</v>
      </c>
      <c r="H1087" s="13">
        <f>_xlfn.MINIFS(fiche_version[date_debut],fiche_version[code],fiche_bonification[[#This Row],[code_fiche]])</f>
        <v>42005</v>
      </c>
      <c r="I1087" s="13" t="str" cm="1">
        <f t="array" ref="I1087">INDEX(fiche_version[date_fin],MATCH(1,(fiche_version[index_version]=fiche_bonification[[#This Row],[fiche_version]]) * (fiche_version[code]=fiche_bonification[[#This Row],[code_fiche]]),0),1)</f>
        <v/>
      </c>
      <c r="J1087" s="12">
        <f>_xlfn.MAXIFS(bonification_version[index_version],bonification_version[code],fiche_bonification[[#This Row],[code_bonification]])</f>
        <v>35.1</v>
      </c>
      <c r="K1087" s="13">
        <f>_xlfn.MINIFS(bonification_version[date_debut],bonification_version[code],fiche_bonification[[#This Row],[code_bonification]])</f>
        <v>42005</v>
      </c>
      <c r="L1087" s="12" t="str" cm="1">
        <f t="array" ref="L108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88" spans="1:12" x14ac:dyDescent="0.3">
      <c r="A1088" s="12" t="s">
        <v>73</v>
      </c>
      <c r="B1088" s="12" t="s">
        <v>915</v>
      </c>
      <c r="C1088" s="13">
        <f t="shared" si="16"/>
        <v>42005</v>
      </c>
      <c r="D1088" s="13" t="str">
        <f>IF(AND(fiche_bonification[[#This Row],[fiche_date_fin]]="",fiche_bonification[[#This Row],[bonification_date_fin]]=""),"",MIN(I1088,L1088))</f>
        <v/>
      </c>
      <c r="E1088" s="13">
        <v>44561</v>
      </c>
      <c r="F1088" s="13">
        <v>44681</v>
      </c>
      <c r="G1088" s="12">
        <f>_xlfn.MAXIFS(fiche_version[index_version],fiche_version[code],fiche_bonification[[#This Row],[code_fiche]])</f>
        <v>20.3</v>
      </c>
      <c r="H1088" s="13">
        <f>_xlfn.MINIFS(fiche_version[date_debut],fiche_version[code],fiche_bonification[[#This Row],[code_fiche]])</f>
        <v>42005</v>
      </c>
      <c r="I1088" s="13" t="str" cm="1">
        <f t="array" ref="I1088">INDEX(fiche_version[date_fin],MATCH(1,(fiche_version[index_version]=fiche_bonification[[#This Row],[fiche_version]]) * (fiche_version[code]=fiche_bonification[[#This Row],[code_fiche]]),0),1)</f>
        <v/>
      </c>
      <c r="J1088" s="12">
        <f>_xlfn.MAXIFS(bonification_version[index_version],bonification_version[code],fiche_bonification[[#This Row],[code_bonification]])</f>
        <v>35.1</v>
      </c>
      <c r="K1088" s="13">
        <f>_xlfn.MINIFS(bonification_version[date_debut],bonification_version[code],fiche_bonification[[#This Row],[code_bonification]])</f>
        <v>42005</v>
      </c>
      <c r="L1088" s="12" t="str" cm="1">
        <f t="array" ref="L108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89" spans="1:12" x14ac:dyDescent="0.3">
      <c r="A1089" s="12" t="s">
        <v>75</v>
      </c>
      <c r="B1089" s="12" t="s">
        <v>915</v>
      </c>
      <c r="C1089" s="13">
        <f t="shared" si="16"/>
        <v>42005</v>
      </c>
      <c r="D1089" s="13">
        <f>IF(AND(fiche_bonification[[#This Row],[fiche_date_fin]]="",fiche_bonification[[#This Row],[bonification_date_fin]]=""),"",MIN(I1089,L1089))</f>
        <v>46934</v>
      </c>
      <c r="E1089" s="13">
        <v>44561</v>
      </c>
      <c r="F1089" s="13">
        <v>44681</v>
      </c>
      <c r="G1089" s="12">
        <f>_xlfn.MAXIFS(fiche_version[index_version],fiche_version[code],fiche_bonification[[#This Row],[code_fiche]])</f>
        <v>54.3</v>
      </c>
      <c r="H1089" s="13">
        <f>_xlfn.MINIFS(fiche_version[date_debut],fiche_version[code],fiche_bonification[[#This Row],[code_fiche]])</f>
        <v>42005</v>
      </c>
      <c r="I1089" s="13" cm="1">
        <f t="array" ref="I1089">INDEX(fiche_version[date_fin],MATCH(1,(fiche_version[index_version]=fiche_bonification[[#This Row],[fiche_version]]) * (fiche_version[code]=fiche_bonification[[#This Row],[code_fiche]]),0),1)</f>
        <v>46934</v>
      </c>
      <c r="J1089" s="12">
        <f>_xlfn.MAXIFS(bonification_version[index_version],bonification_version[code],fiche_bonification[[#This Row],[code_bonification]])</f>
        <v>35.1</v>
      </c>
      <c r="K1089" s="13">
        <f>_xlfn.MINIFS(bonification_version[date_debut],bonification_version[code],fiche_bonification[[#This Row],[code_bonification]])</f>
        <v>42005</v>
      </c>
      <c r="L1089" s="12" t="str" cm="1">
        <f t="array" ref="L108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90" spans="1:12" x14ac:dyDescent="0.3">
      <c r="A1090" s="12" t="s">
        <v>76</v>
      </c>
      <c r="B1090" s="12" t="s">
        <v>915</v>
      </c>
      <c r="C1090" s="13">
        <f t="shared" si="16"/>
        <v>42727</v>
      </c>
      <c r="D1090" s="13" t="str">
        <f>IF(AND(fiche_bonification[[#This Row],[fiche_date_fin]]="",fiche_bonification[[#This Row],[bonification_date_fin]]=""),"",MIN(I1090,L1090))</f>
        <v/>
      </c>
      <c r="E1090" s="13">
        <v>44561</v>
      </c>
      <c r="F1090" s="13">
        <v>44681</v>
      </c>
      <c r="G1090" s="12">
        <f>_xlfn.MAXIFS(fiche_version[index_version],fiche_version[code],fiche_bonification[[#This Row],[code_fiche]])</f>
        <v>24.1</v>
      </c>
      <c r="H1090" s="13">
        <f>_xlfn.MINIFS(fiche_version[date_debut],fiche_version[code],fiche_bonification[[#This Row],[code_fiche]])</f>
        <v>42727</v>
      </c>
      <c r="I1090" s="13" t="str" cm="1">
        <f t="array" ref="I1090">INDEX(fiche_version[date_fin],MATCH(1,(fiche_version[index_version]=fiche_bonification[[#This Row],[fiche_version]]) * (fiche_version[code]=fiche_bonification[[#This Row],[code_fiche]]),0),1)</f>
        <v/>
      </c>
      <c r="J1090" s="12">
        <f>_xlfn.MAXIFS(bonification_version[index_version],bonification_version[code],fiche_bonification[[#This Row],[code_bonification]])</f>
        <v>35.1</v>
      </c>
      <c r="K1090" s="13">
        <f>_xlfn.MINIFS(bonification_version[date_debut],bonification_version[code],fiche_bonification[[#This Row],[code_bonification]])</f>
        <v>42005</v>
      </c>
      <c r="L1090" s="12" t="str" cm="1">
        <f t="array" ref="L109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91" spans="1:12" x14ac:dyDescent="0.3">
      <c r="A1091" s="12" t="s">
        <v>77</v>
      </c>
      <c r="B1091" s="12" t="s">
        <v>915</v>
      </c>
      <c r="C1091" s="13">
        <f t="shared" ref="C1091:C1154" si="17">MAX(H1091,K1091)</f>
        <v>44046</v>
      </c>
      <c r="D1091" s="13" t="str">
        <f>IF(AND(fiche_bonification[[#This Row],[fiche_date_fin]]="",fiche_bonification[[#This Row],[bonification_date_fin]]=""),"",MIN(I1091,L1091))</f>
        <v/>
      </c>
      <c r="E1091" s="13">
        <v>44561</v>
      </c>
      <c r="F1091" s="13">
        <v>44681</v>
      </c>
      <c r="G1091" s="12">
        <f>_xlfn.MAXIFS(fiche_version[index_version],fiche_version[code],fiche_bonification[[#This Row],[code_fiche]])</f>
        <v>35.1</v>
      </c>
      <c r="H1091" s="13">
        <f>_xlfn.MINIFS(fiche_version[date_debut],fiche_version[code],fiche_bonification[[#This Row],[code_fiche]])</f>
        <v>44046</v>
      </c>
      <c r="I1091" s="13" t="str" cm="1">
        <f t="array" ref="I1091">INDEX(fiche_version[date_fin],MATCH(1,(fiche_version[index_version]=fiche_bonification[[#This Row],[fiche_version]]) * (fiche_version[code]=fiche_bonification[[#This Row],[code_fiche]]),0),1)</f>
        <v/>
      </c>
      <c r="J1091" s="12">
        <f>_xlfn.MAXIFS(bonification_version[index_version],bonification_version[code],fiche_bonification[[#This Row],[code_bonification]])</f>
        <v>35.1</v>
      </c>
      <c r="K1091" s="13">
        <f>_xlfn.MINIFS(bonification_version[date_debut],bonification_version[code],fiche_bonification[[#This Row],[code_bonification]])</f>
        <v>42005</v>
      </c>
      <c r="L1091" s="12" t="str" cm="1">
        <f t="array" ref="L109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92" spans="1:12" x14ac:dyDescent="0.3">
      <c r="A1092" s="12" t="s">
        <v>79</v>
      </c>
      <c r="B1092" s="12" t="s">
        <v>915</v>
      </c>
      <c r="C1092" s="13">
        <f t="shared" si="17"/>
        <v>42005</v>
      </c>
      <c r="D1092" s="13">
        <f>IF(AND(fiche_bonification[[#This Row],[fiche_date_fin]]="",fiche_bonification[[#This Row],[bonification_date_fin]]=""),"",MIN(I1092,L1092))</f>
        <v>43008</v>
      </c>
      <c r="E1092" s="13">
        <v>44561</v>
      </c>
      <c r="F1092" s="13">
        <v>44681</v>
      </c>
      <c r="G1092" s="12">
        <f>_xlfn.MAXIFS(fiche_version[index_version],fiche_version[code],fiche_bonification[[#This Row],[code_fiche]])</f>
        <v>14.1</v>
      </c>
      <c r="H1092" s="13">
        <f>_xlfn.MINIFS(fiche_version[date_debut],fiche_version[code],fiche_bonification[[#This Row],[code_fiche]])</f>
        <v>42005</v>
      </c>
      <c r="I1092" s="13" cm="1">
        <f t="array" ref="I1092">INDEX(fiche_version[date_fin],MATCH(1,(fiche_version[index_version]=fiche_bonification[[#This Row],[fiche_version]]) * (fiche_version[code]=fiche_bonification[[#This Row],[code_fiche]]),0),1)</f>
        <v>43008</v>
      </c>
      <c r="J1092" s="12">
        <f>_xlfn.MAXIFS(bonification_version[index_version],bonification_version[code],fiche_bonification[[#This Row],[code_bonification]])</f>
        <v>35.1</v>
      </c>
      <c r="K1092" s="13">
        <f>_xlfn.MINIFS(bonification_version[date_debut],bonification_version[code],fiche_bonification[[#This Row],[code_bonification]])</f>
        <v>42005</v>
      </c>
      <c r="L1092" s="12" t="str" cm="1">
        <f t="array" ref="L109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93" spans="1:12" x14ac:dyDescent="0.3">
      <c r="A1093" s="12" t="s">
        <v>81</v>
      </c>
      <c r="B1093" s="12" t="s">
        <v>915</v>
      </c>
      <c r="C1093" s="13">
        <f t="shared" si="17"/>
        <v>42005</v>
      </c>
      <c r="D1093" s="13">
        <f>IF(AND(fiche_bonification[[#This Row],[fiche_date_fin]]="",fiche_bonification[[#This Row],[bonification_date_fin]]=""),"",MIN(I1093,L1093))</f>
        <v>44804</v>
      </c>
      <c r="E1093" s="13">
        <v>44561</v>
      </c>
      <c r="F1093" s="13">
        <v>44681</v>
      </c>
      <c r="G1093" s="12">
        <f>_xlfn.MAXIFS(fiche_version[index_version],fiche_version[code],fiche_bonification[[#This Row],[code_fiche]])</f>
        <v>15.1</v>
      </c>
      <c r="H1093" s="13">
        <f>_xlfn.MINIFS(fiche_version[date_debut],fiche_version[code],fiche_bonification[[#This Row],[code_fiche]])</f>
        <v>42005</v>
      </c>
      <c r="I1093" s="13" cm="1">
        <f t="array" ref="I1093">INDEX(fiche_version[date_fin],MATCH(1,(fiche_version[index_version]=fiche_bonification[[#This Row],[fiche_version]]) * (fiche_version[code]=fiche_bonification[[#This Row],[code_fiche]]),0),1)</f>
        <v>44804</v>
      </c>
      <c r="J1093" s="12">
        <f>_xlfn.MAXIFS(bonification_version[index_version],bonification_version[code],fiche_bonification[[#This Row],[code_bonification]])</f>
        <v>35.1</v>
      </c>
      <c r="K1093" s="13">
        <f>_xlfn.MINIFS(bonification_version[date_debut],bonification_version[code],fiche_bonification[[#This Row],[code_bonification]])</f>
        <v>42005</v>
      </c>
      <c r="L1093" s="12" t="str" cm="1">
        <f t="array" ref="L109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94" spans="1:12" x14ac:dyDescent="0.3">
      <c r="A1094" s="12" t="s">
        <v>83</v>
      </c>
      <c r="B1094" s="12" t="s">
        <v>915</v>
      </c>
      <c r="C1094" s="13">
        <f t="shared" si="17"/>
        <v>42005</v>
      </c>
      <c r="D1094" s="13">
        <f>IF(AND(fiche_bonification[[#This Row],[fiche_date_fin]]="",fiche_bonification[[#This Row],[bonification_date_fin]]=""),"",MIN(I1094,L1094))</f>
        <v>44804</v>
      </c>
      <c r="E1094" s="13">
        <v>44561</v>
      </c>
      <c r="F1094" s="13">
        <v>44681</v>
      </c>
      <c r="G1094" s="12">
        <f>_xlfn.MAXIFS(fiche_version[index_version],fiche_version[code],fiche_bonification[[#This Row],[code_fiche]])</f>
        <v>15.1</v>
      </c>
      <c r="H1094" s="13">
        <f>_xlfn.MINIFS(fiche_version[date_debut],fiche_version[code],fiche_bonification[[#This Row],[code_fiche]])</f>
        <v>42005</v>
      </c>
      <c r="I1094" s="13" cm="1">
        <f t="array" ref="I1094">INDEX(fiche_version[date_fin],MATCH(1,(fiche_version[index_version]=fiche_bonification[[#This Row],[fiche_version]]) * (fiche_version[code]=fiche_bonification[[#This Row],[code_fiche]]),0),1)</f>
        <v>44804</v>
      </c>
      <c r="J1094" s="12">
        <f>_xlfn.MAXIFS(bonification_version[index_version],bonification_version[code],fiche_bonification[[#This Row],[code_bonification]])</f>
        <v>35.1</v>
      </c>
      <c r="K1094" s="13">
        <f>_xlfn.MINIFS(bonification_version[date_debut],bonification_version[code],fiche_bonification[[#This Row],[code_bonification]])</f>
        <v>42005</v>
      </c>
      <c r="L1094" s="12" t="str" cm="1">
        <f t="array" ref="L109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95" spans="1:12" x14ac:dyDescent="0.3">
      <c r="A1095" s="12" t="s">
        <v>85</v>
      </c>
      <c r="B1095" s="12" t="s">
        <v>915</v>
      </c>
      <c r="C1095" s="13">
        <f t="shared" si="17"/>
        <v>42005</v>
      </c>
      <c r="D1095" s="13" t="str">
        <f>IF(AND(fiche_bonification[[#This Row],[fiche_date_fin]]="",fiche_bonification[[#This Row],[bonification_date_fin]]=""),"",MIN(I1095,L1095))</f>
        <v/>
      </c>
      <c r="E1095" s="13">
        <v>44561</v>
      </c>
      <c r="F1095" s="13">
        <v>44681</v>
      </c>
      <c r="G1095" s="12">
        <f>_xlfn.MAXIFS(fiche_version[index_version],fiche_version[code],fiche_bonification[[#This Row],[code_fiche]])</f>
        <v>15.1</v>
      </c>
      <c r="H1095" s="13">
        <f>_xlfn.MINIFS(fiche_version[date_debut],fiche_version[code],fiche_bonification[[#This Row],[code_fiche]])</f>
        <v>42005</v>
      </c>
      <c r="I1095" s="13" t="str" cm="1">
        <f t="array" ref="I1095">INDEX(fiche_version[date_fin],MATCH(1,(fiche_version[index_version]=fiche_bonification[[#This Row],[fiche_version]]) * (fiche_version[code]=fiche_bonification[[#This Row],[code_fiche]]),0),1)</f>
        <v/>
      </c>
      <c r="J1095" s="12">
        <f>_xlfn.MAXIFS(bonification_version[index_version],bonification_version[code],fiche_bonification[[#This Row],[code_bonification]])</f>
        <v>35.1</v>
      </c>
      <c r="K1095" s="13">
        <f>_xlfn.MINIFS(bonification_version[date_debut],bonification_version[code],fiche_bonification[[#This Row],[code_bonification]])</f>
        <v>42005</v>
      </c>
      <c r="L1095" s="12" t="str" cm="1">
        <f t="array" ref="L109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96" spans="1:12" x14ac:dyDescent="0.3">
      <c r="A1096" s="12" t="s">
        <v>86</v>
      </c>
      <c r="B1096" s="12" t="s">
        <v>915</v>
      </c>
      <c r="C1096" s="13">
        <f t="shared" si="17"/>
        <v>42005</v>
      </c>
      <c r="D1096" s="13">
        <f>IF(AND(fiche_bonification[[#This Row],[fiche_date_fin]]="",fiche_bonification[[#This Row],[bonification_date_fin]]=""),"",MIN(I1096,L1096))</f>
        <v>44651</v>
      </c>
      <c r="E1096" s="13">
        <v>44561</v>
      </c>
      <c r="F1096" s="13">
        <v>44681</v>
      </c>
      <c r="G1096" s="12">
        <f>_xlfn.MAXIFS(fiche_version[index_version],fiche_version[code],fiche_bonification[[#This Row],[code_fiche]])</f>
        <v>26.3</v>
      </c>
      <c r="H1096" s="13">
        <f>_xlfn.MINIFS(fiche_version[date_debut],fiche_version[code],fiche_bonification[[#This Row],[code_fiche]])</f>
        <v>42005</v>
      </c>
      <c r="I1096" s="13" cm="1">
        <f t="array" ref="I1096">INDEX(fiche_version[date_fin],MATCH(1,(fiche_version[index_version]=fiche_bonification[[#This Row],[fiche_version]]) * (fiche_version[code]=fiche_bonification[[#This Row],[code_fiche]]),0),1)</f>
        <v>44651</v>
      </c>
      <c r="J1096" s="12">
        <f>_xlfn.MAXIFS(bonification_version[index_version],bonification_version[code],fiche_bonification[[#This Row],[code_bonification]])</f>
        <v>35.1</v>
      </c>
      <c r="K1096" s="13">
        <f>_xlfn.MINIFS(bonification_version[date_debut],bonification_version[code],fiche_bonification[[#This Row],[code_bonification]])</f>
        <v>42005</v>
      </c>
      <c r="L1096" s="12" t="str" cm="1">
        <f t="array" ref="L109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97" spans="1:12" x14ac:dyDescent="0.3">
      <c r="A1097" s="12" t="s">
        <v>88</v>
      </c>
      <c r="B1097" s="12" t="s">
        <v>915</v>
      </c>
      <c r="C1097" s="13">
        <f t="shared" si="17"/>
        <v>42005</v>
      </c>
      <c r="D1097" s="13">
        <f>IF(AND(fiche_bonification[[#This Row],[fiche_date_fin]]="",fiche_bonification[[#This Row],[bonification_date_fin]]=""),"",MIN(I1097,L1097))</f>
        <v>42490</v>
      </c>
      <c r="E1097" s="13">
        <v>44561</v>
      </c>
      <c r="F1097" s="13">
        <v>44681</v>
      </c>
      <c r="G1097" s="12">
        <f>_xlfn.MAXIFS(fiche_version[index_version],fiche_version[code],fiche_bonification[[#This Row],[code_fiche]])</f>
        <v>15.2</v>
      </c>
      <c r="H1097" s="13">
        <f>_xlfn.MINIFS(fiche_version[date_debut],fiche_version[code],fiche_bonification[[#This Row],[code_fiche]])</f>
        <v>42005</v>
      </c>
      <c r="I1097" s="13" cm="1">
        <f t="array" ref="I1097">INDEX(fiche_version[date_fin],MATCH(1,(fiche_version[index_version]=fiche_bonification[[#This Row],[fiche_version]]) * (fiche_version[code]=fiche_bonification[[#This Row],[code_fiche]]),0),1)</f>
        <v>42490</v>
      </c>
      <c r="J1097" s="12">
        <f>_xlfn.MAXIFS(bonification_version[index_version],bonification_version[code],fiche_bonification[[#This Row],[code_bonification]])</f>
        <v>35.1</v>
      </c>
      <c r="K1097" s="13">
        <f>_xlfn.MINIFS(bonification_version[date_debut],bonification_version[code],fiche_bonification[[#This Row],[code_bonification]])</f>
        <v>42005</v>
      </c>
      <c r="L1097" s="12" t="str" cm="1">
        <f t="array" ref="L109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98" spans="1:12" x14ac:dyDescent="0.3">
      <c r="A1098" s="12" t="s">
        <v>90</v>
      </c>
      <c r="B1098" s="12" t="s">
        <v>915</v>
      </c>
      <c r="C1098" s="13">
        <f t="shared" si="17"/>
        <v>42005</v>
      </c>
      <c r="D1098" s="13">
        <f>IF(AND(fiche_bonification[[#This Row],[fiche_date_fin]]="",fiche_bonification[[#This Row],[bonification_date_fin]]=""),"",MIN(I1098,L1098))</f>
        <v>43465</v>
      </c>
      <c r="E1098" s="13">
        <v>44561</v>
      </c>
      <c r="F1098" s="13">
        <v>44681</v>
      </c>
      <c r="G1098" s="12">
        <f>_xlfn.MAXIFS(fiche_version[index_version],fiche_version[code],fiche_bonification[[#This Row],[code_fiche]])</f>
        <v>17.100000000000001</v>
      </c>
      <c r="H1098" s="13">
        <f>_xlfn.MINIFS(fiche_version[date_debut],fiche_version[code],fiche_bonification[[#This Row],[code_fiche]])</f>
        <v>42005</v>
      </c>
      <c r="I1098" s="13" cm="1">
        <f t="array" ref="I1098">INDEX(fiche_version[date_fin],MATCH(1,(fiche_version[index_version]=fiche_bonification[[#This Row],[fiche_version]]) * (fiche_version[code]=fiche_bonification[[#This Row],[code_fiche]]),0),1)</f>
        <v>43465</v>
      </c>
      <c r="J1098" s="12">
        <f>_xlfn.MAXIFS(bonification_version[index_version],bonification_version[code],fiche_bonification[[#This Row],[code_bonification]])</f>
        <v>35.1</v>
      </c>
      <c r="K1098" s="13">
        <f>_xlfn.MINIFS(bonification_version[date_debut],bonification_version[code],fiche_bonification[[#This Row],[code_bonification]])</f>
        <v>42005</v>
      </c>
      <c r="L1098" s="12" t="str" cm="1">
        <f t="array" ref="L109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099" spans="1:12" x14ac:dyDescent="0.3">
      <c r="A1099" s="12" t="s">
        <v>92</v>
      </c>
      <c r="B1099" s="12" t="s">
        <v>915</v>
      </c>
      <c r="C1099" s="13">
        <f t="shared" si="17"/>
        <v>42005</v>
      </c>
      <c r="D1099" s="13">
        <f>IF(AND(fiche_bonification[[#This Row],[fiche_date_fin]]="",fiche_bonification[[#This Row],[bonification_date_fin]]=""),"",MIN(I1099,L1099))</f>
        <v>43465</v>
      </c>
      <c r="E1099" s="13">
        <v>44561</v>
      </c>
      <c r="F1099" s="13">
        <v>44681</v>
      </c>
      <c r="G1099" s="12">
        <f>_xlfn.MAXIFS(fiche_version[index_version],fiche_version[code],fiche_bonification[[#This Row],[code_fiche]])</f>
        <v>17.100000000000001</v>
      </c>
      <c r="H1099" s="13">
        <f>_xlfn.MINIFS(fiche_version[date_debut],fiche_version[code],fiche_bonification[[#This Row],[code_fiche]])</f>
        <v>42005</v>
      </c>
      <c r="I1099" s="13" cm="1">
        <f t="array" ref="I1099">INDEX(fiche_version[date_fin],MATCH(1,(fiche_version[index_version]=fiche_bonification[[#This Row],[fiche_version]]) * (fiche_version[code]=fiche_bonification[[#This Row],[code_fiche]]),0),1)</f>
        <v>43465</v>
      </c>
      <c r="J1099" s="12">
        <f>_xlfn.MAXIFS(bonification_version[index_version],bonification_version[code],fiche_bonification[[#This Row],[code_bonification]])</f>
        <v>35.1</v>
      </c>
      <c r="K1099" s="13">
        <f>_xlfn.MINIFS(bonification_version[date_debut],bonification_version[code],fiche_bonification[[#This Row],[code_bonification]])</f>
        <v>42005</v>
      </c>
      <c r="L1099" s="12" t="str" cm="1">
        <f t="array" ref="L109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00" spans="1:12" x14ac:dyDescent="0.3">
      <c r="A1100" s="12" t="s">
        <v>93</v>
      </c>
      <c r="B1100" s="12" t="s">
        <v>915</v>
      </c>
      <c r="C1100" s="13">
        <f t="shared" si="17"/>
        <v>43466</v>
      </c>
      <c r="D1100" s="13" t="str">
        <f>IF(AND(fiche_bonification[[#This Row],[fiche_date_fin]]="",fiche_bonification[[#This Row],[bonification_date_fin]]=""),"",MIN(I1100,L1100))</f>
        <v/>
      </c>
      <c r="E1100" s="13">
        <v>44561</v>
      </c>
      <c r="F1100" s="13">
        <v>44681</v>
      </c>
      <c r="G1100" s="12">
        <f>_xlfn.MAXIFS(fiche_version[index_version],fiche_version[code],fiche_bonification[[#This Row],[code_fiche]])</f>
        <v>28.1</v>
      </c>
      <c r="H1100" s="13">
        <f>_xlfn.MINIFS(fiche_version[date_debut],fiche_version[code],fiche_bonification[[#This Row],[code_fiche]])</f>
        <v>43466</v>
      </c>
      <c r="I1100" s="13" t="str" cm="1">
        <f t="array" ref="I1100">INDEX(fiche_version[date_fin],MATCH(1,(fiche_version[index_version]=fiche_bonification[[#This Row],[fiche_version]]) * (fiche_version[code]=fiche_bonification[[#This Row],[code_fiche]]),0),1)</f>
        <v/>
      </c>
      <c r="J1100" s="12">
        <f>_xlfn.MAXIFS(bonification_version[index_version],bonification_version[code],fiche_bonification[[#This Row],[code_bonification]])</f>
        <v>35.1</v>
      </c>
      <c r="K1100" s="13">
        <f>_xlfn.MINIFS(bonification_version[date_debut],bonification_version[code],fiche_bonification[[#This Row],[code_bonification]])</f>
        <v>42005</v>
      </c>
      <c r="L1100" s="12" t="str" cm="1">
        <f t="array" ref="L110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01" spans="1:12" x14ac:dyDescent="0.3">
      <c r="A1101" s="12" t="s">
        <v>95</v>
      </c>
      <c r="B1101" s="12" t="s">
        <v>915</v>
      </c>
      <c r="C1101" s="13">
        <f t="shared" si="17"/>
        <v>42373</v>
      </c>
      <c r="D1101" s="13" t="str">
        <f>IF(AND(fiche_bonification[[#This Row],[fiche_date_fin]]="",fiche_bonification[[#This Row],[bonification_date_fin]]=""),"",MIN(I1101,L1101))</f>
        <v/>
      </c>
      <c r="E1101" s="13">
        <v>44561</v>
      </c>
      <c r="F1101" s="13">
        <v>44681</v>
      </c>
      <c r="G1101" s="12">
        <f>_xlfn.MAXIFS(fiche_version[index_version],fiche_version[code],fiche_bonification[[#This Row],[code_fiche]])</f>
        <v>19.100000000000001</v>
      </c>
      <c r="H1101" s="13">
        <f>_xlfn.MINIFS(fiche_version[date_debut],fiche_version[code],fiche_bonification[[#This Row],[code_fiche]])</f>
        <v>42373</v>
      </c>
      <c r="I1101" s="13" t="str" cm="1">
        <f t="array" ref="I1101">INDEX(fiche_version[date_fin],MATCH(1,(fiche_version[index_version]=fiche_bonification[[#This Row],[fiche_version]]) * (fiche_version[code]=fiche_bonification[[#This Row],[code_fiche]]),0),1)</f>
        <v/>
      </c>
      <c r="J1101" s="12">
        <f>_xlfn.MAXIFS(bonification_version[index_version],bonification_version[code],fiche_bonification[[#This Row],[code_bonification]])</f>
        <v>35.1</v>
      </c>
      <c r="K1101" s="13">
        <f>_xlfn.MINIFS(bonification_version[date_debut],bonification_version[code],fiche_bonification[[#This Row],[code_bonification]])</f>
        <v>42005</v>
      </c>
      <c r="L1101" s="12" t="str" cm="1">
        <f t="array" ref="L110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02" spans="1:12" x14ac:dyDescent="0.3">
      <c r="A1102" s="12" t="s">
        <v>96</v>
      </c>
      <c r="B1102" s="12" t="s">
        <v>915</v>
      </c>
      <c r="C1102" s="13">
        <f t="shared" si="17"/>
        <v>43453</v>
      </c>
      <c r="D1102" s="13" t="str">
        <f>IF(AND(fiche_bonification[[#This Row],[fiche_date_fin]]="",fiche_bonification[[#This Row],[bonification_date_fin]]=""),"",MIN(I1102,L1102))</f>
        <v/>
      </c>
      <c r="E1102" s="13">
        <v>44561</v>
      </c>
      <c r="F1102" s="13">
        <v>44681</v>
      </c>
      <c r="G1102" s="12">
        <f>_xlfn.MAXIFS(fiche_version[index_version],fiche_version[code],fiche_bonification[[#This Row],[code_fiche]])</f>
        <v>28.1</v>
      </c>
      <c r="H1102" s="13">
        <f>_xlfn.MINIFS(fiche_version[date_debut],fiche_version[code],fiche_bonification[[#This Row],[code_fiche]])</f>
        <v>43453</v>
      </c>
      <c r="I1102" s="13" t="str" cm="1">
        <f t="array" ref="I1102">INDEX(fiche_version[date_fin],MATCH(1,(fiche_version[index_version]=fiche_bonification[[#This Row],[fiche_version]]) * (fiche_version[code]=fiche_bonification[[#This Row],[code_fiche]]),0),1)</f>
        <v/>
      </c>
      <c r="J1102" s="12">
        <f>_xlfn.MAXIFS(bonification_version[index_version],bonification_version[code],fiche_bonification[[#This Row],[code_bonification]])</f>
        <v>35.1</v>
      </c>
      <c r="K1102" s="13">
        <f>_xlfn.MINIFS(bonification_version[date_debut],bonification_version[code],fiche_bonification[[#This Row],[code_bonification]])</f>
        <v>42005</v>
      </c>
      <c r="L1102" s="12" t="str" cm="1">
        <f t="array" ref="L110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03" spans="1:12" x14ac:dyDescent="0.3">
      <c r="A1103" s="12" t="s">
        <v>699</v>
      </c>
      <c r="B1103" s="12" t="s">
        <v>915</v>
      </c>
      <c r="C1103" s="13">
        <f t="shared" si="17"/>
        <v>43922</v>
      </c>
      <c r="D1103" s="13" t="str">
        <f>IF(AND(fiche_bonification[[#This Row],[fiche_date_fin]]="",fiche_bonification[[#This Row],[bonification_date_fin]]=""),"",MIN(I1103,L1103))</f>
        <v/>
      </c>
      <c r="E1103" s="13">
        <v>44561</v>
      </c>
      <c r="F1103" s="13">
        <v>44681</v>
      </c>
      <c r="G1103" s="12">
        <f>_xlfn.MAXIFS(fiche_version[index_version],fiche_version[code],fiche_bonification[[#This Row],[code_fiche]])</f>
        <v>32.1</v>
      </c>
      <c r="H1103" s="13">
        <f>_xlfn.MINIFS(fiche_version[date_debut],fiche_version[code],fiche_bonification[[#This Row],[code_fiche]])</f>
        <v>43922</v>
      </c>
      <c r="I1103" s="13" t="str" cm="1">
        <f t="array" ref="I1103">INDEX(fiche_version[date_fin],MATCH(1,(fiche_version[index_version]=fiche_bonification[[#This Row],[fiche_version]]) * (fiche_version[code]=fiche_bonification[[#This Row],[code_fiche]]),0),1)</f>
        <v/>
      </c>
      <c r="J1103" s="12">
        <f>_xlfn.MAXIFS(bonification_version[index_version],bonification_version[code],fiche_bonification[[#This Row],[code_bonification]])</f>
        <v>35.1</v>
      </c>
      <c r="K1103" s="13">
        <f>_xlfn.MINIFS(bonification_version[date_debut],bonification_version[code],fiche_bonification[[#This Row],[code_bonification]])</f>
        <v>42005</v>
      </c>
      <c r="L1103" s="12" t="str" cm="1">
        <f t="array" ref="L110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04" spans="1:12" x14ac:dyDescent="0.3">
      <c r="A1104" s="12" t="s">
        <v>97</v>
      </c>
      <c r="B1104" s="12" t="s">
        <v>915</v>
      </c>
      <c r="C1104" s="13">
        <f t="shared" si="17"/>
        <v>44196</v>
      </c>
      <c r="D1104" s="13" t="str">
        <f>IF(AND(fiche_bonification[[#This Row],[fiche_date_fin]]="",fiche_bonification[[#This Row],[bonification_date_fin]]=""),"",MIN(I1104,L1104))</f>
        <v/>
      </c>
      <c r="E1104" s="13">
        <v>44561</v>
      </c>
      <c r="F1104" s="13">
        <v>44681</v>
      </c>
      <c r="G1104" s="12">
        <f>_xlfn.MAXIFS(fiche_version[index_version],fiche_version[code],fiche_bonification[[#This Row],[code_fiche]])</f>
        <v>37.1</v>
      </c>
      <c r="H1104" s="13">
        <f>_xlfn.MINIFS(fiche_version[date_debut],fiche_version[code],fiche_bonification[[#This Row],[code_fiche]])</f>
        <v>44196</v>
      </c>
      <c r="I1104" s="13" t="str" cm="1">
        <f t="array" ref="I1104">INDEX(fiche_version[date_fin],MATCH(1,(fiche_version[index_version]=fiche_bonification[[#This Row],[fiche_version]]) * (fiche_version[code]=fiche_bonification[[#This Row],[code_fiche]]),0),1)</f>
        <v/>
      </c>
      <c r="J1104" s="12">
        <f>_xlfn.MAXIFS(bonification_version[index_version],bonification_version[code],fiche_bonification[[#This Row],[code_bonification]])</f>
        <v>35.1</v>
      </c>
      <c r="K1104" s="13">
        <f>_xlfn.MINIFS(bonification_version[date_debut],bonification_version[code],fiche_bonification[[#This Row],[code_bonification]])</f>
        <v>42005</v>
      </c>
      <c r="L1104" s="12" t="str" cm="1">
        <f t="array" ref="L110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05" spans="1:12" x14ac:dyDescent="0.3">
      <c r="A1105" s="12" t="s">
        <v>405</v>
      </c>
      <c r="B1105" s="12" t="s">
        <v>915</v>
      </c>
      <c r="C1105" s="13">
        <f t="shared" si="17"/>
        <v>44848</v>
      </c>
      <c r="D1105" s="13" t="str">
        <f>IF(AND(fiche_bonification[[#This Row],[fiche_date_fin]]="",fiche_bonification[[#This Row],[bonification_date_fin]]=""),"",MIN(I1105,L1105))</f>
        <v/>
      </c>
      <c r="E1105" s="13">
        <v>44561</v>
      </c>
      <c r="F1105" s="13">
        <v>44681</v>
      </c>
      <c r="G1105" s="12">
        <f>_xlfn.MAXIFS(fiche_version[index_version],fiche_version[code],fiche_bonification[[#This Row],[code_fiche]])</f>
        <v>48.1</v>
      </c>
      <c r="H1105" s="13">
        <f>_xlfn.MINIFS(fiche_version[date_debut],fiche_version[code],fiche_bonification[[#This Row],[code_fiche]])</f>
        <v>44848</v>
      </c>
      <c r="I1105" s="13" t="str" cm="1">
        <f t="array" ref="I1105">INDEX(fiche_version[date_fin],MATCH(1,(fiche_version[index_version]=fiche_bonification[[#This Row],[fiche_version]]) * (fiche_version[code]=fiche_bonification[[#This Row],[code_fiche]]),0),1)</f>
        <v/>
      </c>
      <c r="J1105" s="12">
        <f>_xlfn.MAXIFS(bonification_version[index_version],bonification_version[code],fiche_bonification[[#This Row],[code_bonification]])</f>
        <v>35.1</v>
      </c>
      <c r="K1105" s="13">
        <f>_xlfn.MINIFS(bonification_version[date_debut],bonification_version[code],fiche_bonification[[#This Row],[code_bonification]])</f>
        <v>42005</v>
      </c>
      <c r="L1105" s="12" t="str" cm="1">
        <f t="array" ref="L110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06" spans="1:12" x14ac:dyDescent="0.3">
      <c r="A1106" s="12" t="s">
        <v>677</v>
      </c>
      <c r="B1106" s="12" t="s">
        <v>915</v>
      </c>
      <c r="C1106" s="13">
        <f t="shared" si="17"/>
        <v>45199</v>
      </c>
      <c r="D1106" s="13" t="str">
        <f>IF(AND(fiche_bonification[[#This Row],[fiche_date_fin]]="",fiche_bonification[[#This Row],[bonification_date_fin]]=""),"",MIN(I1106,L1106))</f>
        <v/>
      </c>
      <c r="E1106" s="13">
        <v>44561</v>
      </c>
      <c r="F1106" s="13">
        <v>44681</v>
      </c>
      <c r="G1106" s="12">
        <f>_xlfn.MAXIFS(fiche_version[index_version],fiche_version[code],fiche_bonification[[#This Row],[code_fiche]])</f>
        <v>54.1</v>
      </c>
      <c r="H1106" s="13">
        <f>_xlfn.MINIFS(fiche_version[date_debut],fiche_version[code],fiche_bonification[[#This Row],[code_fiche]])</f>
        <v>45199</v>
      </c>
      <c r="I1106" s="13" t="str" cm="1">
        <f t="array" ref="I1106">INDEX(fiche_version[date_fin],MATCH(1,(fiche_version[index_version]=fiche_bonification[[#This Row],[fiche_version]]) * (fiche_version[code]=fiche_bonification[[#This Row],[code_fiche]]),0),1)</f>
        <v/>
      </c>
      <c r="J1106" s="12">
        <f>_xlfn.MAXIFS(bonification_version[index_version],bonification_version[code],fiche_bonification[[#This Row],[code_bonification]])</f>
        <v>35.1</v>
      </c>
      <c r="K1106" s="13">
        <f>_xlfn.MINIFS(bonification_version[date_debut],bonification_version[code],fiche_bonification[[#This Row],[code_bonification]])</f>
        <v>42005</v>
      </c>
      <c r="L1106" s="12" t="str" cm="1">
        <f t="array" ref="L110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07" spans="1:12" x14ac:dyDescent="0.3">
      <c r="A1107" s="12" t="s">
        <v>98</v>
      </c>
      <c r="B1107" s="12" t="s">
        <v>915</v>
      </c>
      <c r="C1107" s="13">
        <f t="shared" si="17"/>
        <v>42005</v>
      </c>
      <c r="D1107" s="13" t="str">
        <f>IF(AND(fiche_bonification[[#This Row],[fiche_date_fin]]="",fiche_bonification[[#This Row],[bonification_date_fin]]=""),"",MIN(I1107,L1107))</f>
        <v/>
      </c>
      <c r="E1107" s="13">
        <v>44561</v>
      </c>
      <c r="F1107" s="13">
        <v>44681</v>
      </c>
      <c r="G1107" s="12">
        <f>_xlfn.MAXIFS(fiche_version[index_version],fiche_version[code],fiche_bonification[[#This Row],[code_fiche]])</f>
        <v>17.100000000000001</v>
      </c>
      <c r="H1107" s="13">
        <f>_xlfn.MINIFS(fiche_version[date_debut],fiche_version[code],fiche_bonification[[#This Row],[code_fiche]])</f>
        <v>42005</v>
      </c>
      <c r="I1107" s="13" t="str" cm="1">
        <f t="array" ref="I1107">INDEX(fiche_version[date_fin],MATCH(1,(fiche_version[index_version]=fiche_bonification[[#This Row],[fiche_version]]) * (fiche_version[code]=fiche_bonification[[#This Row],[code_fiche]]),0),1)</f>
        <v/>
      </c>
      <c r="J1107" s="12">
        <f>_xlfn.MAXIFS(bonification_version[index_version],bonification_version[code],fiche_bonification[[#This Row],[code_bonification]])</f>
        <v>35.1</v>
      </c>
      <c r="K1107" s="13">
        <f>_xlfn.MINIFS(bonification_version[date_debut],bonification_version[code],fiche_bonification[[#This Row],[code_bonification]])</f>
        <v>42005</v>
      </c>
      <c r="L1107" s="12" t="str" cm="1">
        <f t="array" ref="L110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08" spans="1:12" x14ac:dyDescent="0.3">
      <c r="A1108" s="12" t="s">
        <v>99</v>
      </c>
      <c r="B1108" s="12" t="s">
        <v>915</v>
      </c>
      <c r="C1108" s="13">
        <f t="shared" si="17"/>
        <v>42005</v>
      </c>
      <c r="D1108" s="13" t="str">
        <f>IF(AND(fiche_bonification[[#This Row],[fiche_date_fin]]="",fiche_bonification[[#This Row],[bonification_date_fin]]=""),"",MIN(I1108,L1108))</f>
        <v/>
      </c>
      <c r="E1108" s="13">
        <v>44561</v>
      </c>
      <c r="F1108" s="13">
        <v>44681</v>
      </c>
      <c r="G1108" s="12">
        <f>_xlfn.MAXIFS(fiche_version[index_version],fiche_version[code],fiche_bonification[[#This Row],[code_fiche]])</f>
        <v>17.100000000000001</v>
      </c>
      <c r="H1108" s="13">
        <f>_xlfn.MINIFS(fiche_version[date_debut],fiche_version[code],fiche_bonification[[#This Row],[code_fiche]])</f>
        <v>42005</v>
      </c>
      <c r="I1108" s="13" t="str" cm="1">
        <f t="array" ref="I1108">INDEX(fiche_version[date_fin],MATCH(1,(fiche_version[index_version]=fiche_bonification[[#This Row],[fiche_version]]) * (fiche_version[code]=fiche_bonification[[#This Row],[code_fiche]]),0),1)</f>
        <v/>
      </c>
      <c r="J1108" s="12">
        <f>_xlfn.MAXIFS(bonification_version[index_version],bonification_version[code],fiche_bonification[[#This Row],[code_bonification]])</f>
        <v>35.1</v>
      </c>
      <c r="K1108" s="13">
        <f>_xlfn.MINIFS(bonification_version[date_debut],bonification_version[code],fiche_bonification[[#This Row],[code_bonification]])</f>
        <v>42005</v>
      </c>
      <c r="L1108" s="12" t="str" cm="1">
        <f t="array" ref="L110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09" spans="1:12" x14ac:dyDescent="0.3">
      <c r="A1109" s="12" t="s">
        <v>100</v>
      </c>
      <c r="B1109" s="12" t="s">
        <v>915</v>
      </c>
      <c r="C1109" s="13">
        <f t="shared" si="17"/>
        <v>42005</v>
      </c>
      <c r="D1109" s="13">
        <f>IF(AND(fiche_bonification[[#This Row],[fiche_date_fin]]="",fiche_bonification[[#This Row],[bonification_date_fin]]=""),"",MIN(I1109,L1109))</f>
        <v>45291</v>
      </c>
      <c r="E1109" s="13">
        <v>44561</v>
      </c>
      <c r="F1109" s="13">
        <v>44681</v>
      </c>
      <c r="G1109" s="12">
        <f>_xlfn.MAXIFS(fiche_version[index_version],fiche_version[code],fiche_bonification[[#This Row],[code_fiche]])</f>
        <v>41.3</v>
      </c>
      <c r="H1109" s="13">
        <f>_xlfn.MINIFS(fiche_version[date_debut],fiche_version[code],fiche_bonification[[#This Row],[code_fiche]])</f>
        <v>42005</v>
      </c>
      <c r="I1109" s="13" cm="1">
        <f t="array" ref="I1109">INDEX(fiche_version[date_fin],MATCH(1,(fiche_version[index_version]=fiche_bonification[[#This Row],[fiche_version]]) * (fiche_version[code]=fiche_bonification[[#This Row],[code_fiche]]),0),1)</f>
        <v>45291</v>
      </c>
      <c r="J1109" s="12">
        <f>_xlfn.MAXIFS(bonification_version[index_version],bonification_version[code],fiche_bonification[[#This Row],[code_bonification]])</f>
        <v>35.1</v>
      </c>
      <c r="K1109" s="13">
        <f>_xlfn.MINIFS(bonification_version[date_debut],bonification_version[code],fiche_bonification[[#This Row],[code_bonification]])</f>
        <v>42005</v>
      </c>
      <c r="L1109" s="12" t="str" cm="1">
        <f t="array" ref="L110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10" spans="1:12" x14ac:dyDescent="0.3">
      <c r="A1110" s="12" t="s">
        <v>101</v>
      </c>
      <c r="B1110" s="12" t="s">
        <v>915</v>
      </c>
      <c r="C1110" s="13">
        <f t="shared" si="17"/>
        <v>42005</v>
      </c>
      <c r="D1110" s="13">
        <f>IF(AND(fiche_bonification[[#This Row],[fiche_date_fin]]="",fiche_bonification[[#This Row],[bonification_date_fin]]=""),"",MIN(I1110,L1110))</f>
        <v>45291</v>
      </c>
      <c r="E1110" s="13">
        <v>44561</v>
      </c>
      <c r="F1110" s="13">
        <v>44681</v>
      </c>
      <c r="G1110" s="12">
        <f>_xlfn.MAXIFS(fiche_version[index_version],fiche_version[code],fiche_bonification[[#This Row],[code_fiche]])</f>
        <v>23.2</v>
      </c>
      <c r="H1110" s="13">
        <f>_xlfn.MINIFS(fiche_version[date_debut],fiche_version[code],fiche_bonification[[#This Row],[code_fiche]])</f>
        <v>42005</v>
      </c>
      <c r="I1110" s="13" cm="1">
        <f t="array" ref="I1110">INDEX(fiche_version[date_fin],MATCH(1,(fiche_version[index_version]=fiche_bonification[[#This Row],[fiche_version]]) * (fiche_version[code]=fiche_bonification[[#This Row],[code_fiche]]),0),1)</f>
        <v>45291</v>
      </c>
      <c r="J1110" s="12">
        <f>_xlfn.MAXIFS(bonification_version[index_version],bonification_version[code],fiche_bonification[[#This Row],[code_bonification]])</f>
        <v>35.1</v>
      </c>
      <c r="K1110" s="13">
        <f>_xlfn.MINIFS(bonification_version[date_debut],bonification_version[code],fiche_bonification[[#This Row],[code_bonification]])</f>
        <v>42005</v>
      </c>
      <c r="L1110" s="12" t="str" cm="1">
        <f t="array" ref="L111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11" spans="1:12" x14ac:dyDescent="0.3">
      <c r="A1111" s="12" t="s">
        <v>102</v>
      </c>
      <c r="B1111" s="12" t="s">
        <v>915</v>
      </c>
      <c r="C1111" s="13">
        <f t="shared" si="17"/>
        <v>42005</v>
      </c>
      <c r="D1111" s="13" t="str">
        <f>IF(AND(fiche_bonification[[#This Row],[fiche_date_fin]]="",fiche_bonification[[#This Row],[bonification_date_fin]]=""),"",MIN(I1111,L1111))</f>
        <v/>
      </c>
      <c r="E1111" s="13">
        <v>44561</v>
      </c>
      <c r="F1111" s="13">
        <v>44681</v>
      </c>
      <c r="G1111" s="12">
        <f>_xlfn.MAXIFS(fiche_version[index_version],fiche_version[code],fiche_bonification[[#This Row],[code_fiche]])</f>
        <v>14.1</v>
      </c>
      <c r="H1111" s="13">
        <f>_xlfn.MINIFS(fiche_version[date_debut],fiche_version[code],fiche_bonification[[#This Row],[code_fiche]])</f>
        <v>42005</v>
      </c>
      <c r="I1111" s="13" t="str" cm="1">
        <f t="array" ref="I1111">INDEX(fiche_version[date_fin],MATCH(1,(fiche_version[index_version]=fiche_bonification[[#This Row],[fiche_version]]) * (fiche_version[code]=fiche_bonification[[#This Row],[code_fiche]]),0),1)</f>
        <v/>
      </c>
      <c r="J1111" s="12">
        <f>_xlfn.MAXIFS(bonification_version[index_version],bonification_version[code],fiche_bonification[[#This Row],[code_bonification]])</f>
        <v>35.1</v>
      </c>
      <c r="K1111" s="13">
        <f>_xlfn.MINIFS(bonification_version[date_debut],bonification_version[code],fiche_bonification[[#This Row],[code_bonification]])</f>
        <v>42005</v>
      </c>
      <c r="L1111" s="12" t="str" cm="1">
        <f t="array" ref="L111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12" spans="1:12" x14ac:dyDescent="0.3">
      <c r="A1112" s="12" t="s">
        <v>103</v>
      </c>
      <c r="B1112" s="12" t="s">
        <v>915</v>
      </c>
      <c r="C1112" s="13">
        <f t="shared" si="17"/>
        <v>42005</v>
      </c>
      <c r="D1112" s="13" t="str">
        <f>IF(AND(fiche_bonification[[#This Row],[fiche_date_fin]]="",fiche_bonification[[#This Row],[bonification_date_fin]]=""),"",MIN(I1112,L1112))</f>
        <v/>
      </c>
      <c r="E1112" s="13">
        <v>44561</v>
      </c>
      <c r="F1112" s="13">
        <v>44681</v>
      </c>
      <c r="G1112" s="12">
        <f>_xlfn.MAXIFS(fiche_version[index_version],fiche_version[code],fiche_bonification[[#This Row],[code_fiche]])</f>
        <v>14.1</v>
      </c>
      <c r="H1112" s="13">
        <f>_xlfn.MINIFS(fiche_version[date_debut],fiche_version[code],fiche_bonification[[#This Row],[code_fiche]])</f>
        <v>42005</v>
      </c>
      <c r="I1112" s="13" t="str" cm="1">
        <f t="array" ref="I1112">INDEX(fiche_version[date_fin],MATCH(1,(fiche_version[index_version]=fiche_bonification[[#This Row],[fiche_version]]) * (fiche_version[code]=fiche_bonification[[#This Row],[code_fiche]]),0),1)</f>
        <v/>
      </c>
      <c r="J1112" s="12">
        <f>_xlfn.MAXIFS(bonification_version[index_version],bonification_version[code],fiche_bonification[[#This Row],[code_bonification]])</f>
        <v>35.1</v>
      </c>
      <c r="K1112" s="13">
        <f>_xlfn.MINIFS(bonification_version[date_debut],bonification_version[code],fiche_bonification[[#This Row],[code_bonification]])</f>
        <v>42005</v>
      </c>
      <c r="L1112" s="12" t="str" cm="1">
        <f t="array" ref="L111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13" spans="1:12" x14ac:dyDescent="0.3">
      <c r="A1113" s="12" t="s">
        <v>104</v>
      </c>
      <c r="B1113" s="12" t="s">
        <v>915</v>
      </c>
      <c r="C1113" s="13">
        <f t="shared" si="17"/>
        <v>42005</v>
      </c>
      <c r="D1113" s="13" t="str">
        <f>IF(AND(fiche_bonification[[#This Row],[fiche_date_fin]]="",fiche_bonification[[#This Row],[bonification_date_fin]]=""),"",MIN(I1113,L1113))</f>
        <v/>
      </c>
      <c r="E1113" s="13">
        <v>44561</v>
      </c>
      <c r="F1113" s="13">
        <v>44681</v>
      </c>
      <c r="G1113" s="12">
        <f>_xlfn.MAXIFS(fiche_version[index_version],fiche_version[code],fiche_bonification[[#This Row],[code_fiche]])</f>
        <v>16.100000000000001</v>
      </c>
      <c r="H1113" s="13">
        <f>_xlfn.MINIFS(fiche_version[date_debut],fiche_version[code],fiche_bonification[[#This Row],[code_fiche]])</f>
        <v>42005</v>
      </c>
      <c r="I1113" s="13" t="str" cm="1">
        <f t="array" ref="I1113">INDEX(fiche_version[date_fin],MATCH(1,(fiche_version[index_version]=fiche_bonification[[#This Row],[fiche_version]]) * (fiche_version[code]=fiche_bonification[[#This Row],[code_fiche]]),0),1)</f>
        <v/>
      </c>
      <c r="J1113" s="12">
        <f>_xlfn.MAXIFS(bonification_version[index_version],bonification_version[code],fiche_bonification[[#This Row],[code_bonification]])</f>
        <v>35.1</v>
      </c>
      <c r="K1113" s="13">
        <f>_xlfn.MINIFS(bonification_version[date_debut],bonification_version[code],fiche_bonification[[#This Row],[code_bonification]])</f>
        <v>42005</v>
      </c>
      <c r="L1113" s="12" t="str" cm="1">
        <f t="array" ref="L111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14" spans="1:12" x14ac:dyDescent="0.3">
      <c r="A1114" s="12" t="s">
        <v>106</v>
      </c>
      <c r="B1114" s="12" t="s">
        <v>915</v>
      </c>
      <c r="C1114" s="13">
        <f t="shared" si="17"/>
        <v>42005</v>
      </c>
      <c r="D1114" s="13" t="str">
        <f>IF(AND(fiche_bonification[[#This Row],[fiche_date_fin]]="",fiche_bonification[[#This Row],[bonification_date_fin]]=""),"",MIN(I1114,L1114))</f>
        <v/>
      </c>
      <c r="E1114" s="13">
        <v>44561</v>
      </c>
      <c r="F1114" s="13">
        <v>44681</v>
      </c>
      <c r="G1114" s="12">
        <f>_xlfn.MAXIFS(fiche_version[index_version],fiche_version[code],fiche_bonification[[#This Row],[code_fiche]])</f>
        <v>17.100000000000001</v>
      </c>
      <c r="H1114" s="13">
        <f>_xlfn.MINIFS(fiche_version[date_debut],fiche_version[code],fiche_bonification[[#This Row],[code_fiche]])</f>
        <v>42005</v>
      </c>
      <c r="I1114" s="13" t="str" cm="1">
        <f t="array" ref="I1114">INDEX(fiche_version[date_fin],MATCH(1,(fiche_version[index_version]=fiche_bonification[[#This Row],[fiche_version]]) * (fiche_version[code]=fiche_bonification[[#This Row],[code_fiche]]),0),1)</f>
        <v/>
      </c>
      <c r="J1114" s="12">
        <f>_xlfn.MAXIFS(bonification_version[index_version],bonification_version[code],fiche_bonification[[#This Row],[code_bonification]])</f>
        <v>35.1</v>
      </c>
      <c r="K1114" s="13">
        <f>_xlfn.MINIFS(bonification_version[date_debut],bonification_version[code],fiche_bonification[[#This Row],[code_bonification]])</f>
        <v>42005</v>
      </c>
      <c r="L1114" s="12" t="str" cm="1">
        <f t="array" ref="L111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15" spans="1:12" x14ac:dyDescent="0.3">
      <c r="A1115" s="12" t="s">
        <v>108</v>
      </c>
      <c r="B1115" s="12" t="s">
        <v>915</v>
      </c>
      <c r="C1115" s="13">
        <f t="shared" si="17"/>
        <v>42005</v>
      </c>
      <c r="D1115" s="13" t="str">
        <f>IF(AND(fiche_bonification[[#This Row],[fiche_date_fin]]="",fiche_bonification[[#This Row],[bonification_date_fin]]=""),"",MIN(I1115,L1115))</f>
        <v/>
      </c>
      <c r="E1115" s="13">
        <v>44561</v>
      </c>
      <c r="F1115" s="13">
        <v>44681</v>
      </c>
      <c r="G1115" s="12">
        <f>_xlfn.MAXIFS(fiche_version[index_version],fiche_version[code],fiche_bonification[[#This Row],[code_fiche]])</f>
        <v>46.3</v>
      </c>
      <c r="H1115" s="13">
        <f>_xlfn.MINIFS(fiche_version[date_debut],fiche_version[code],fiche_bonification[[#This Row],[code_fiche]])</f>
        <v>42005</v>
      </c>
      <c r="I1115" s="13" t="str" cm="1">
        <f t="array" ref="I1115">INDEX(fiche_version[date_fin],MATCH(1,(fiche_version[index_version]=fiche_bonification[[#This Row],[fiche_version]]) * (fiche_version[code]=fiche_bonification[[#This Row],[code_fiche]]),0),1)</f>
        <v/>
      </c>
      <c r="J1115" s="12">
        <f>_xlfn.MAXIFS(bonification_version[index_version],bonification_version[code],fiche_bonification[[#This Row],[code_bonification]])</f>
        <v>35.1</v>
      </c>
      <c r="K1115" s="13">
        <f>_xlfn.MINIFS(bonification_version[date_debut],bonification_version[code],fiche_bonification[[#This Row],[code_bonification]])</f>
        <v>42005</v>
      </c>
      <c r="L1115" s="12" t="str" cm="1">
        <f t="array" ref="L111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16" spans="1:12" x14ac:dyDescent="0.3">
      <c r="A1116" s="12" t="s">
        <v>110</v>
      </c>
      <c r="B1116" s="12" t="s">
        <v>915</v>
      </c>
      <c r="C1116" s="13">
        <f t="shared" si="17"/>
        <v>42005</v>
      </c>
      <c r="D1116" s="13" t="str">
        <f>IF(AND(fiche_bonification[[#This Row],[fiche_date_fin]]="",fiche_bonification[[#This Row],[bonification_date_fin]]=""),"",MIN(I1116,L1116))</f>
        <v/>
      </c>
      <c r="E1116" s="13">
        <v>44561</v>
      </c>
      <c r="F1116" s="13">
        <v>44681</v>
      </c>
      <c r="G1116" s="12">
        <f>_xlfn.MAXIFS(fiche_version[index_version],fiche_version[code],fiche_bonification[[#This Row],[code_fiche]])</f>
        <v>41.3</v>
      </c>
      <c r="H1116" s="13">
        <f>_xlfn.MINIFS(fiche_version[date_debut],fiche_version[code],fiche_bonification[[#This Row],[code_fiche]])</f>
        <v>42005</v>
      </c>
      <c r="I1116" s="13" t="str" cm="1">
        <f t="array" ref="I1116">INDEX(fiche_version[date_fin],MATCH(1,(fiche_version[index_version]=fiche_bonification[[#This Row],[fiche_version]]) * (fiche_version[code]=fiche_bonification[[#This Row],[code_fiche]]),0),1)</f>
        <v/>
      </c>
      <c r="J1116" s="12">
        <f>_xlfn.MAXIFS(bonification_version[index_version],bonification_version[code],fiche_bonification[[#This Row],[code_bonification]])</f>
        <v>35.1</v>
      </c>
      <c r="K1116" s="13">
        <f>_xlfn.MINIFS(bonification_version[date_debut],bonification_version[code],fiche_bonification[[#This Row],[code_bonification]])</f>
        <v>42005</v>
      </c>
      <c r="L1116" s="12" t="str" cm="1">
        <f t="array" ref="L111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17" spans="1:12" x14ac:dyDescent="0.3">
      <c r="A1117" s="12" t="s">
        <v>111</v>
      </c>
      <c r="B1117" s="12" t="s">
        <v>915</v>
      </c>
      <c r="C1117" s="13">
        <f t="shared" si="17"/>
        <v>42005</v>
      </c>
      <c r="D1117" s="13">
        <f>IF(AND(fiche_bonification[[#This Row],[fiche_date_fin]]="",fiche_bonification[[#This Row],[bonification_date_fin]]=""),"",MIN(I1117,L1117))</f>
        <v>43190</v>
      </c>
      <c r="E1117" s="13">
        <v>44561</v>
      </c>
      <c r="F1117" s="13">
        <v>44681</v>
      </c>
      <c r="G1117" s="12">
        <f>_xlfn.MAXIFS(fiche_version[index_version],fiche_version[code],fiche_bonification[[#This Row],[code_fiche]])</f>
        <v>20.2</v>
      </c>
      <c r="H1117" s="13">
        <f>_xlfn.MINIFS(fiche_version[date_debut],fiche_version[code],fiche_bonification[[#This Row],[code_fiche]])</f>
        <v>42005</v>
      </c>
      <c r="I1117" s="13" cm="1">
        <f t="array" ref="I1117">INDEX(fiche_version[date_fin],MATCH(1,(fiche_version[index_version]=fiche_bonification[[#This Row],[fiche_version]]) * (fiche_version[code]=fiche_bonification[[#This Row],[code_fiche]]),0),1)</f>
        <v>43190</v>
      </c>
      <c r="J1117" s="12">
        <f>_xlfn.MAXIFS(bonification_version[index_version],bonification_version[code],fiche_bonification[[#This Row],[code_bonification]])</f>
        <v>35.1</v>
      </c>
      <c r="K1117" s="13">
        <f>_xlfn.MINIFS(bonification_version[date_debut],bonification_version[code],fiche_bonification[[#This Row],[code_bonification]])</f>
        <v>42005</v>
      </c>
      <c r="L1117" s="12" t="str" cm="1">
        <f t="array" ref="L111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18" spans="1:12" x14ac:dyDescent="0.3">
      <c r="A1118" s="12" t="s">
        <v>112</v>
      </c>
      <c r="B1118" s="12" t="s">
        <v>915</v>
      </c>
      <c r="C1118" s="13">
        <f t="shared" si="17"/>
        <v>42005</v>
      </c>
      <c r="D1118" s="13" t="str">
        <f>IF(AND(fiche_bonification[[#This Row],[fiche_date_fin]]="",fiche_bonification[[#This Row],[bonification_date_fin]]=""),"",MIN(I1118,L1118))</f>
        <v/>
      </c>
      <c r="E1118" s="13">
        <v>44561</v>
      </c>
      <c r="F1118" s="13">
        <v>44681</v>
      </c>
      <c r="G1118" s="12">
        <f>_xlfn.MAXIFS(fiche_version[index_version],fiche_version[code],fiche_bonification[[#This Row],[code_fiche]])</f>
        <v>17.100000000000001</v>
      </c>
      <c r="H1118" s="13">
        <f>_xlfn.MINIFS(fiche_version[date_debut],fiche_version[code],fiche_bonification[[#This Row],[code_fiche]])</f>
        <v>42005</v>
      </c>
      <c r="I1118" s="13" t="str" cm="1">
        <f t="array" ref="I1118">INDEX(fiche_version[date_fin],MATCH(1,(fiche_version[index_version]=fiche_bonification[[#This Row],[fiche_version]]) * (fiche_version[code]=fiche_bonification[[#This Row],[code_fiche]]),0),1)</f>
        <v/>
      </c>
      <c r="J1118" s="12">
        <f>_xlfn.MAXIFS(bonification_version[index_version],bonification_version[code],fiche_bonification[[#This Row],[code_bonification]])</f>
        <v>35.1</v>
      </c>
      <c r="K1118" s="13">
        <f>_xlfn.MINIFS(bonification_version[date_debut],bonification_version[code],fiche_bonification[[#This Row],[code_bonification]])</f>
        <v>42005</v>
      </c>
      <c r="L1118" s="12" t="str" cm="1">
        <f t="array" ref="L111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19" spans="1:12" x14ac:dyDescent="0.3">
      <c r="A1119" s="12" t="s">
        <v>114</v>
      </c>
      <c r="B1119" s="12" t="s">
        <v>915</v>
      </c>
      <c r="C1119" s="13">
        <f t="shared" si="17"/>
        <v>42005</v>
      </c>
      <c r="D1119" s="13" t="str">
        <f>IF(AND(fiche_bonification[[#This Row],[fiche_date_fin]]="",fiche_bonification[[#This Row],[bonification_date_fin]]=""),"",MIN(I1119,L1119))</f>
        <v/>
      </c>
      <c r="E1119" s="13">
        <v>44561</v>
      </c>
      <c r="F1119" s="13">
        <v>44681</v>
      </c>
      <c r="G1119" s="12">
        <f>_xlfn.MAXIFS(fiche_version[index_version],fiche_version[code],fiche_bonification[[#This Row],[code_fiche]])</f>
        <v>14.1</v>
      </c>
      <c r="H1119" s="13">
        <f>_xlfn.MINIFS(fiche_version[date_debut],fiche_version[code],fiche_bonification[[#This Row],[code_fiche]])</f>
        <v>42005</v>
      </c>
      <c r="I1119" s="13" t="str" cm="1">
        <f t="array" ref="I1119">INDEX(fiche_version[date_fin],MATCH(1,(fiche_version[index_version]=fiche_bonification[[#This Row],[fiche_version]]) * (fiche_version[code]=fiche_bonification[[#This Row],[code_fiche]]),0),1)</f>
        <v/>
      </c>
      <c r="J1119" s="12">
        <f>_xlfn.MAXIFS(bonification_version[index_version],bonification_version[code],fiche_bonification[[#This Row],[code_bonification]])</f>
        <v>35.1</v>
      </c>
      <c r="K1119" s="13">
        <f>_xlfn.MINIFS(bonification_version[date_debut],bonification_version[code],fiche_bonification[[#This Row],[code_bonification]])</f>
        <v>42005</v>
      </c>
      <c r="L1119" s="12" t="str" cm="1">
        <f t="array" ref="L111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20" spans="1:12" x14ac:dyDescent="0.3">
      <c r="A1120" s="12" t="s">
        <v>115</v>
      </c>
      <c r="B1120" s="12" t="s">
        <v>915</v>
      </c>
      <c r="C1120" s="13">
        <f t="shared" si="17"/>
        <v>42005</v>
      </c>
      <c r="D1120" s="13">
        <f>IF(AND(fiche_bonification[[#This Row],[fiche_date_fin]]="",fiche_bonification[[#This Row],[bonification_date_fin]]=""),"",MIN(I1120,L1120))</f>
        <v>45291</v>
      </c>
      <c r="E1120" s="13">
        <v>44561</v>
      </c>
      <c r="F1120" s="13">
        <v>44681</v>
      </c>
      <c r="G1120" s="12">
        <f>_xlfn.MAXIFS(fiche_version[index_version],fiche_version[code],fiche_bonification[[#This Row],[code_fiche]])</f>
        <v>14.1</v>
      </c>
      <c r="H1120" s="13">
        <f>_xlfn.MINIFS(fiche_version[date_debut],fiche_version[code],fiche_bonification[[#This Row],[code_fiche]])</f>
        <v>42005</v>
      </c>
      <c r="I1120" s="13" cm="1">
        <f t="array" ref="I1120">INDEX(fiche_version[date_fin],MATCH(1,(fiche_version[index_version]=fiche_bonification[[#This Row],[fiche_version]]) * (fiche_version[code]=fiche_bonification[[#This Row],[code_fiche]]),0),1)</f>
        <v>45291</v>
      </c>
      <c r="J1120" s="12">
        <f>_xlfn.MAXIFS(bonification_version[index_version],bonification_version[code],fiche_bonification[[#This Row],[code_bonification]])</f>
        <v>35.1</v>
      </c>
      <c r="K1120" s="13">
        <f>_xlfn.MINIFS(bonification_version[date_debut],bonification_version[code],fiche_bonification[[#This Row],[code_bonification]])</f>
        <v>42005</v>
      </c>
      <c r="L1120" s="12" t="str" cm="1">
        <f t="array" ref="L112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21" spans="1:12" x14ac:dyDescent="0.3">
      <c r="A1121" s="12" t="s">
        <v>116</v>
      </c>
      <c r="B1121" s="12" t="s">
        <v>915</v>
      </c>
      <c r="C1121" s="13">
        <f t="shared" si="17"/>
        <v>42005</v>
      </c>
      <c r="D1121" s="13">
        <f>IF(AND(fiche_bonification[[#This Row],[fiche_date_fin]]="",fiche_bonification[[#This Row],[bonification_date_fin]]=""),"",MIN(I1121,L1121))</f>
        <v>44104</v>
      </c>
      <c r="E1121" s="13">
        <v>44561</v>
      </c>
      <c r="F1121" s="13">
        <v>44681</v>
      </c>
      <c r="G1121" s="12">
        <f>_xlfn.MAXIFS(fiche_version[index_version],fiche_version[code],fiche_bonification[[#This Row],[code_fiche]])</f>
        <v>27.2</v>
      </c>
      <c r="H1121" s="13">
        <f>_xlfn.MINIFS(fiche_version[date_debut],fiche_version[code],fiche_bonification[[#This Row],[code_fiche]])</f>
        <v>42005</v>
      </c>
      <c r="I1121" s="13" cm="1">
        <f t="array" ref="I1121">INDEX(fiche_version[date_fin],MATCH(1,(fiche_version[index_version]=fiche_bonification[[#This Row],[fiche_version]]) * (fiche_version[code]=fiche_bonification[[#This Row],[code_fiche]]),0),1)</f>
        <v>44104</v>
      </c>
      <c r="J1121" s="12">
        <f>_xlfn.MAXIFS(bonification_version[index_version],bonification_version[code],fiche_bonification[[#This Row],[code_bonification]])</f>
        <v>35.1</v>
      </c>
      <c r="K1121" s="13">
        <f>_xlfn.MINIFS(bonification_version[date_debut],bonification_version[code],fiche_bonification[[#This Row],[code_bonification]])</f>
        <v>42005</v>
      </c>
      <c r="L1121" s="12" t="str" cm="1">
        <f t="array" ref="L112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22" spans="1:12" x14ac:dyDescent="0.3">
      <c r="A1122" s="12" t="s">
        <v>118</v>
      </c>
      <c r="B1122" s="12" t="s">
        <v>915</v>
      </c>
      <c r="C1122" s="13">
        <f t="shared" si="17"/>
        <v>42005</v>
      </c>
      <c r="D1122" s="13" t="str">
        <f>IF(AND(fiche_bonification[[#This Row],[fiche_date_fin]]="",fiche_bonification[[#This Row],[bonification_date_fin]]=""),"",MIN(I1122,L1122))</f>
        <v/>
      </c>
      <c r="E1122" s="13">
        <v>44561</v>
      </c>
      <c r="F1122" s="13">
        <v>44681</v>
      </c>
      <c r="G1122" s="12">
        <f>_xlfn.MAXIFS(fiche_version[index_version],fiche_version[code],fiche_bonification[[#This Row],[code_fiche]])</f>
        <v>15.1</v>
      </c>
      <c r="H1122" s="13">
        <f>_xlfn.MINIFS(fiche_version[date_debut],fiche_version[code],fiche_bonification[[#This Row],[code_fiche]])</f>
        <v>42005</v>
      </c>
      <c r="I1122" s="13" t="str" cm="1">
        <f t="array" ref="I1122">INDEX(fiche_version[date_fin],MATCH(1,(fiche_version[index_version]=fiche_bonification[[#This Row],[fiche_version]]) * (fiche_version[code]=fiche_bonification[[#This Row],[code_fiche]]),0),1)</f>
        <v/>
      </c>
      <c r="J1122" s="12">
        <f>_xlfn.MAXIFS(bonification_version[index_version],bonification_version[code],fiche_bonification[[#This Row],[code_bonification]])</f>
        <v>35.1</v>
      </c>
      <c r="K1122" s="13">
        <f>_xlfn.MINIFS(bonification_version[date_debut],bonification_version[code],fiche_bonification[[#This Row],[code_bonification]])</f>
        <v>42005</v>
      </c>
      <c r="L1122" s="12" t="str" cm="1">
        <f t="array" ref="L112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23" spans="1:12" x14ac:dyDescent="0.3">
      <c r="A1123" s="12" t="s">
        <v>120</v>
      </c>
      <c r="B1123" s="12" t="s">
        <v>915</v>
      </c>
      <c r="C1123" s="13">
        <f t="shared" si="17"/>
        <v>42005</v>
      </c>
      <c r="D1123" s="13">
        <f>IF(AND(fiche_bonification[[#This Row],[fiche_date_fin]]="",fiche_bonification[[#This Row],[bonification_date_fin]]=""),"",MIN(I1123,L1123))</f>
        <v>46934</v>
      </c>
      <c r="E1123" s="13">
        <v>44561</v>
      </c>
      <c r="F1123" s="13">
        <v>44681</v>
      </c>
      <c r="G1123" s="12">
        <f>_xlfn.MAXIFS(fiche_version[index_version],fiche_version[code],fiche_bonification[[#This Row],[code_fiche]])</f>
        <v>54.2</v>
      </c>
      <c r="H1123" s="13">
        <f>_xlfn.MINIFS(fiche_version[date_debut],fiche_version[code],fiche_bonification[[#This Row],[code_fiche]])</f>
        <v>42005</v>
      </c>
      <c r="I1123" s="13" cm="1">
        <f t="array" ref="I1123">INDEX(fiche_version[date_fin],MATCH(1,(fiche_version[index_version]=fiche_bonification[[#This Row],[fiche_version]]) * (fiche_version[code]=fiche_bonification[[#This Row],[code_fiche]]),0),1)</f>
        <v>46934</v>
      </c>
      <c r="J1123" s="12">
        <f>_xlfn.MAXIFS(bonification_version[index_version],bonification_version[code],fiche_bonification[[#This Row],[code_bonification]])</f>
        <v>35.1</v>
      </c>
      <c r="K1123" s="13">
        <f>_xlfn.MINIFS(bonification_version[date_debut],bonification_version[code],fiche_bonification[[#This Row],[code_bonification]])</f>
        <v>42005</v>
      </c>
      <c r="L1123" s="12" t="str" cm="1">
        <f t="array" ref="L112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24" spans="1:12" x14ac:dyDescent="0.3">
      <c r="A1124" s="12" t="s">
        <v>121</v>
      </c>
      <c r="B1124" s="12" t="s">
        <v>915</v>
      </c>
      <c r="C1124" s="13">
        <f t="shared" si="17"/>
        <v>42005</v>
      </c>
      <c r="D1124" s="13" t="str">
        <f>IF(AND(fiche_bonification[[#This Row],[fiche_date_fin]]="",fiche_bonification[[#This Row],[bonification_date_fin]]=""),"",MIN(I1124,L1124))</f>
        <v/>
      </c>
      <c r="E1124" s="13">
        <v>44561</v>
      </c>
      <c r="F1124" s="13">
        <v>44681</v>
      </c>
      <c r="G1124" s="12">
        <f>_xlfn.MAXIFS(fiche_version[index_version],fiche_version[code],fiche_bonification[[#This Row],[code_fiche]])</f>
        <v>35.299999999999997</v>
      </c>
      <c r="H1124" s="13">
        <f>_xlfn.MINIFS(fiche_version[date_debut],fiche_version[code],fiche_bonification[[#This Row],[code_fiche]])</f>
        <v>42005</v>
      </c>
      <c r="I1124" s="13" t="str" cm="1">
        <f t="array" ref="I1124">INDEX(fiche_version[date_fin],MATCH(1,(fiche_version[index_version]=fiche_bonification[[#This Row],[fiche_version]]) * (fiche_version[code]=fiche_bonification[[#This Row],[code_fiche]]),0),1)</f>
        <v/>
      </c>
      <c r="J1124" s="12">
        <f>_xlfn.MAXIFS(bonification_version[index_version],bonification_version[code],fiche_bonification[[#This Row],[code_bonification]])</f>
        <v>35.1</v>
      </c>
      <c r="K1124" s="13">
        <f>_xlfn.MINIFS(bonification_version[date_debut],bonification_version[code],fiche_bonification[[#This Row],[code_bonification]])</f>
        <v>42005</v>
      </c>
      <c r="L1124" s="12" t="str" cm="1">
        <f t="array" ref="L112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25" spans="1:12" x14ac:dyDescent="0.3">
      <c r="A1125" s="12" t="s">
        <v>122</v>
      </c>
      <c r="B1125" s="12" t="s">
        <v>915</v>
      </c>
      <c r="C1125" s="13">
        <f t="shared" si="17"/>
        <v>42005</v>
      </c>
      <c r="D1125" s="13">
        <f>IF(AND(fiche_bonification[[#This Row],[fiche_date_fin]]="",fiche_bonification[[#This Row],[bonification_date_fin]]=""),"",MIN(I1125,L1125))</f>
        <v>46934</v>
      </c>
      <c r="E1125" s="13">
        <v>44561</v>
      </c>
      <c r="F1125" s="13">
        <v>44681</v>
      </c>
      <c r="G1125" s="12">
        <f>_xlfn.MAXIFS(fiche_version[index_version],fiche_version[code],fiche_bonification[[#This Row],[code_fiche]])</f>
        <v>54.5</v>
      </c>
      <c r="H1125" s="13">
        <f>_xlfn.MINIFS(fiche_version[date_debut],fiche_version[code],fiche_bonification[[#This Row],[code_fiche]])</f>
        <v>42005</v>
      </c>
      <c r="I1125" s="13" cm="1">
        <f t="array" ref="I1125">INDEX(fiche_version[date_fin],MATCH(1,(fiche_version[index_version]=fiche_bonification[[#This Row],[fiche_version]]) * (fiche_version[code]=fiche_bonification[[#This Row],[code_fiche]]),0),1)</f>
        <v>46934</v>
      </c>
      <c r="J1125" s="12">
        <f>_xlfn.MAXIFS(bonification_version[index_version],bonification_version[code],fiche_bonification[[#This Row],[code_bonification]])</f>
        <v>35.1</v>
      </c>
      <c r="K1125" s="13">
        <f>_xlfn.MINIFS(bonification_version[date_debut],bonification_version[code],fiche_bonification[[#This Row],[code_bonification]])</f>
        <v>42005</v>
      </c>
      <c r="L1125" s="12" t="str" cm="1">
        <f t="array" ref="L112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26" spans="1:12" x14ac:dyDescent="0.3">
      <c r="A1126" s="12" t="s">
        <v>124</v>
      </c>
      <c r="B1126" s="12" t="s">
        <v>915</v>
      </c>
      <c r="C1126" s="13">
        <f t="shared" si="17"/>
        <v>42005</v>
      </c>
      <c r="D1126" s="13">
        <f>IF(AND(fiche_bonification[[#This Row],[fiche_date_fin]]="",fiche_bonification[[#This Row],[bonification_date_fin]]=""),"",MIN(I1126,L1126))</f>
        <v>46934</v>
      </c>
      <c r="E1126" s="13">
        <v>44561</v>
      </c>
      <c r="F1126" s="13">
        <v>44681</v>
      </c>
      <c r="G1126" s="12">
        <f>_xlfn.MAXIFS(fiche_version[index_version],fiche_version[code],fiche_bonification[[#This Row],[code_fiche]])</f>
        <v>58.6</v>
      </c>
      <c r="H1126" s="13">
        <f>_xlfn.MINIFS(fiche_version[date_debut],fiche_version[code],fiche_bonification[[#This Row],[code_fiche]])</f>
        <v>42005</v>
      </c>
      <c r="I1126" s="13" cm="1">
        <f t="array" ref="I1126">INDEX(fiche_version[date_fin],MATCH(1,(fiche_version[index_version]=fiche_bonification[[#This Row],[fiche_version]]) * (fiche_version[code]=fiche_bonification[[#This Row],[code_fiche]]),0),1)</f>
        <v>46934</v>
      </c>
      <c r="J1126" s="12">
        <f>_xlfn.MAXIFS(bonification_version[index_version],bonification_version[code],fiche_bonification[[#This Row],[code_bonification]])</f>
        <v>35.1</v>
      </c>
      <c r="K1126" s="13">
        <f>_xlfn.MINIFS(bonification_version[date_debut],bonification_version[code],fiche_bonification[[#This Row],[code_bonification]])</f>
        <v>42005</v>
      </c>
      <c r="L1126" s="12" t="str" cm="1">
        <f t="array" ref="L112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27" spans="1:12" x14ac:dyDescent="0.3">
      <c r="A1127" s="12" t="s">
        <v>126</v>
      </c>
      <c r="B1127" s="12" t="s">
        <v>915</v>
      </c>
      <c r="C1127" s="13">
        <f t="shared" si="17"/>
        <v>42005</v>
      </c>
      <c r="D1127" s="13" t="str">
        <f>IF(AND(fiche_bonification[[#This Row],[fiche_date_fin]]="",fiche_bonification[[#This Row],[bonification_date_fin]]=""),"",MIN(I1127,L1127))</f>
        <v/>
      </c>
      <c r="E1127" s="13">
        <v>44561</v>
      </c>
      <c r="F1127" s="13">
        <v>44681</v>
      </c>
      <c r="G1127" s="12">
        <f>_xlfn.MAXIFS(fiche_version[index_version],fiche_version[code],fiche_bonification[[#This Row],[code_fiche]])</f>
        <v>27.3</v>
      </c>
      <c r="H1127" s="13">
        <f>_xlfn.MINIFS(fiche_version[date_debut],fiche_version[code],fiche_bonification[[#This Row],[code_fiche]])</f>
        <v>42005</v>
      </c>
      <c r="I1127" s="13" t="str" cm="1">
        <f t="array" ref="I1127">INDEX(fiche_version[date_fin],MATCH(1,(fiche_version[index_version]=fiche_bonification[[#This Row],[fiche_version]]) * (fiche_version[code]=fiche_bonification[[#This Row],[code_fiche]]),0),1)</f>
        <v/>
      </c>
      <c r="J1127" s="12">
        <f>_xlfn.MAXIFS(bonification_version[index_version],bonification_version[code],fiche_bonification[[#This Row],[code_bonification]])</f>
        <v>35.1</v>
      </c>
      <c r="K1127" s="13">
        <f>_xlfn.MINIFS(bonification_version[date_debut],bonification_version[code],fiche_bonification[[#This Row],[code_bonification]])</f>
        <v>42005</v>
      </c>
      <c r="L1127" s="12" t="str" cm="1">
        <f t="array" ref="L112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28" spans="1:12" x14ac:dyDescent="0.3">
      <c r="A1128" s="12" t="s">
        <v>127</v>
      </c>
      <c r="B1128" s="12" t="s">
        <v>915</v>
      </c>
      <c r="C1128" s="13">
        <f t="shared" si="17"/>
        <v>42005</v>
      </c>
      <c r="D1128" s="13">
        <f>IF(AND(fiche_bonification[[#This Row],[fiche_date_fin]]="",fiche_bonification[[#This Row],[bonification_date_fin]]=""),"",MIN(I1128,L1128))</f>
        <v>46752</v>
      </c>
      <c r="E1128" s="13">
        <v>44561</v>
      </c>
      <c r="F1128" s="13">
        <v>44681</v>
      </c>
      <c r="G1128" s="12">
        <f>_xlfn.MAXIFS(fiche_version[index_version],fiche_version[code],fiche_bonification[[#This Row],[code_fiche]])</f>
        <v>58.3</v>
      </c>
      <c r="H1128" s="13">
        <f>_xlfn.MINIFS(fiche_version[date_debut],fiche_version[code],fiche_bonification[[#This Row],[code_fiche]])</f>
        <v>42005</v>
      </c>
      <c r="I1128" s="13" cm="1">
        <f t="array" ref="I1128">INDEX(fiche_version[date_fin],MATCH(1,(fiche_version[index_version]=fiche_bonification[[#This Row],[fiche_version]]) * (fiche_version[code]=fiche_bonification[[#This Row],[code_fiche]]),0),1)</f>
        <v>46752</v>
      </c>
      <c r="J1128" s="12">
        <f>_xlfn.MAXIFS(bonification_version[index_version],bonification_version[code],fiche_bonification[[#This Row],[code_bonification]])</f>
        <v>35.1</v>
      </c>
      <c r="K1128" s="13">
        <f>_xlfn.MINIFS(bonification_version[date_debut],bonification_version[code],fiche_bonification[[#This Row],[code_bonification]])</f>
        <v>42005</v>
      </c>
      <c r="L1128" s="12" t="str" cm="1">
        <f t="array" ref="L112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29" spans="1:12" x14ac:dyDescent="0.3">
      <c r="A1129" s="12" t="s">
        <v>128</v>
      </c>
      <c r="B1129" s="12" t="s">
        <v>915</v>
      </c>
      <c r="C1129" s="13">
        <f t="shared" si="17"/>
        <v>42005</v>
      </c>
      <c r="D1129" s="13">
        <f>IF(AND(fiche_bonification[[#This Row],[fiche_date_fin]]="",fiche_bonification[[#This Row],[bonification_date_fin]]=""),"",MIN(I1129,L1129))</f>
        <v>43190</v>
      </c>
      <c r="E1129" s="13">
        <v>44561</v>
      </c>
      <c r="F1129" s="13">
        <v>44681</v>
      </c>
      <c r="G1129" s="12">
        <f>_xlfn.MAXIFS(fiche_version[index_version],fiche_version[code],fiche_bonification[[#This Row],[code_fiche]])</f>
        <v>20.2</v>
      </c>
      <c r="H1129" s="13">
        <f>_xlfn.MINIFS(fiche_version[date_debut],fiche_version[code],fiche_bonification[[#This Row],[code_fiche]])</f>
        <v>42005</v>
      </c>
      <c r="I1129" s="13" cm="1">
        <f t="array" ref="I1129">INDEX(fiche_version[date_fin],MATCH(1,(fiche_version[index_version]=fiche_bonification[[#This Row],[fiche_version]]) * (fiche_version[code]=fiche_bonification[[#This Row],[code_fiche]]),0),1)</f>
        <v>43190</v>
      </c>
      <c r="J1129" s="12">
        <f>_xlfn.MAXIFS(bonification_version[index_version],bonification_version[code],fiche_bonification[[#This Row],[code_bonification]])</f>
        <v>35.1</v>
      </c>
      <c r="K1129" s="13">
        <f>_xlfn.MINIFS(bonification_version[date_debut],bonification_version[code],fiche_bonification[[#This Row],[code_bonification]])</f>
        <v>42005</v>
      </c>
      <c r="L1129" s="12" t="str" cm="1">
        <f t="array" ref="L112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30" spans="1:12" x14ac:dyDescent="0.3">
      <c r="A1130" s="12" t="s">
        <v>129</v>
      </c>
      <c r="B1130" s="12" t="s">
        <v>915</v>
      </c>
      <c r="C1130" s="13">
        <f t="shared" si="17"/>
        <v>42005</v>
      </c>
      <c r="D1130" s="13" t="str">
        <f>IF(AND(fiche_bonification[[#This Row],[fiche_date_fin]]="",fiche_bonification[[#This Row],[bonification_date_fin]]=""),"",MIN(I1130,L1130))</f>
        <v/>
      </c>
      <c r="E1130" s="13">
        <v>44561</v>
      </c>
      <c r="F1130" s="13">
        <v>44681</v>
      </c>
      <c r="G1130" s="12">
        <f>_xlfn.MAXIFS(fiche_version[index_version],fiche_version[code],fiche_bonification[[#This Row],[code_fiche]])</f>
        <v>35.200000000000003</v>
      </c>
      <c r="H1130" s="13">
        <f>_xlfn.MINIFS(fiche_version[date_debut],fiche_version[code],fiche_bonification[[#This Row],[code_fiche]])</f>
        <v>42005</v>
      </c>
      <c r="I1130" s="13" t="str" cm="1">
        <f t="array" ref="I1130">INDEX(fiche_version[date_fin],MATCH(1,(fiche_version[index_version]=fiche_bonification[[#This Row],[fiche_version]]) * (fiche_version[code]=fiche_bonification[[#This Row],[code_fiche]]),0),1)</f>
        <v/>
      </c>
      <c r="J1130" s="12">
        <f>_xlfn.MAXIFS(bonification_version[index_version],bonification_version[code],fiche_bonification[[#This Row],[code_bonification]])</f>
        <v>35.1</v>
      </c>
      <c r="K1130" s="13">
        <f>_xlfn.MINIFS(bonification_version[date_debut],bonification_version[code],fiche_bonification[[#This Row],[code_bonification]])</f>
        <v>42005</v>
      </c>
      <c r="L1130" s="12" t="str" cm="1">
        <f t="array" ref="L113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31" spans="1:12" x14ac:dyDescent="0.3">
      <c r="A1131" s="12" t="s">
        <v>130</v>
      </c>
      <c r="B1131" s="12" t="s">
        <v>915</v>
      </c>
      <c r="C1131" s="13">
        <f t="shared" si="17"/>
        <v>42005</v>
      </c>
      <c r="D1131" s="13" t="str">
        <f>IF(AND(fiche_bonification[[#This Row],[fiche_date_fin]]="",fiche_bonification[[#This Row],[bonification_date_fin]]=""),"",MIN(I1131,L1131))</f>
        <v/>
      </c>
      <c r="E1131" s="13">
        <v>44561</v>
      </c>
      <c r="F1131" s="13">
        <v>44681</v>
      </c>
      <c r="G1131" s="12">
        <f>_xlfn.MAXIFS(fiche_version[index_version],fiche_version[code],fiche_bonification[[#This Row],[code_fiche]])</f>
        <v>45.3</v>
      </c>
      <c r="H1131" s="13">
        <f>_xlfn.MINIFS(fiche_version[date_debut],fiche_version[code],fiche_bonification[[#This Row],[code_fiche]])</f>
        <v>42005</v>
      </c>
      <c r="I1131" s="13" t="str" cm="1">
        <f t="array" ref="I1131">INDEX(fiche_version[date_fin],MATCH(1,(fiche_version[index_version]=fiche_bonification[[#This Row],[fiche_version]]) * (fiche_version[code]=fiche_bonification[[#This Row],[code_fiche]]),0),1)</f>
        <v/>
      </c>
      <c r="J1131" s="12">
        <f>_xlfn.MAXIFS(bonification_version[index_version],bonification_version[code],fiche_bonification[[#This Row],[code_bonification]])</f>
        <v>35.1</v>
      </c>
      <c r="K1131" s="13">
        <f>_xlfn.MINIFS(bonification_version[date_debut],bonification_version[code],fiche_bonification[[#This Row],[code_bonification]])</f>
        <v>42005</v>
      </c>
      <c r="L1131" s="12" t="str" cm="1">
        <f t="array" ref="L113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32" spans="1:12" x14ac:dyDescent="0.3">
      <c r="A1132" s="12" t="s">
        <v>132</v>
      </c>
      <c r="B1132" s="12" t="s">
        <v>915</v>
      </c>
      <c r="C1132" s="13">
        <f t="shared" si="17"/>
        <v>42005</v>
      </c>
      <c r="D1132" s="13" t="str">
        <f>IF(AND(fiche_bonification[[#This Row],[fiche_date_fin]]="",fiche_bonification[[#This Row],[bonification_date_fin]]=""),"",MIN(I1132,L1132))</f>
        <v/>
      </c>
      <c r="E1132" s="13">
        <v>44561</v>
      </c>
      <c r="F1132" s="13">
        <v>44681</v>
      </c>
      <c r="G1132" s="12">
        <f>_xlfn.MAXIFS(fiche_version[index_version],fiche_version[code],fiche_bonification[[#This Row],[code_fiche]])</f>
        <v>23.2</v>
      </c>
      <c r="H1132" s="13">
        <f>_xlfn.MINIFS(fiche_version[date_debut],fiche_version[code],fiche_bonification[[#This Row],[code_fiche]])</f>
        <v>42005</v>
      </c>
      <c r="I1132" s="13" t="str" cm="1">
        <f t="array" ref="I1132">INDEX(fiche_version[date_fin],MATCH(1,(fiche_version[index_version]=fiche_bonification[[#This Row],[fiche_version]]) * (fiche_version[code]=fiche_bonification[[#This Row],[code_fiche]]),0),1)</f>
        <v/>
      </c>
      <c r="J1132" s="12">
        <f>_xlfn.MAXIFS(bonification_version[index_version],bonification_version[code],fiche_bonification[[#This Row],[code_bonification]])</f>
        <v>35.1</v>
      </c>
      <c r="K1132" s="13">
        <f>_xlfn.MINIFS(bonification_version[date_debut],bonification_version[code],fiche_bonification[[#This Row],[code_bonification]])</f>
        <v>42005</v>
      </c>
      <c r="L1132" s="12" t="str" cm="1">
        <f t="array" ref="L113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33" spans="1:12" x14ac:dyDescent="0.3">
      <c r="A1133" s="12" t="s">
        <v>134</v>
      </c>
      <c r="B1133" s="12" t="s">
        <v>915</v>
      </c>
      <c r="C1133" s="13">
        <f t="shared" si="17"/>
        <v>42005</v>
      </c>
      <c r="D1133" s="13" t="str">
        <f>IF(AND(fiche_bonification[[#This Row],[fiche_date_fin]]="",fiche_bonification[[#This Row],[bonification_date_fin]]=""),"",MIN(I1133,L1133))</f>
        <v/>
      </c>
      <c r="E1133" s="13">
        <v>44561</v>
      </c>
      <c r="F1133" s="13">
        <v>44681</v>
      </c>
      <c r="G1133" s="12">
        <f>_xlfn.MAXIFS(fiche_version[index_version],fiche_version[code],fiche_bonification[[#This Row],[code_fiche]])</f>
        <v>15.1</v>
      </c>
      <c r="H1133" s="13">
        <f>_xlfn.MINIFS(fiche_version[date_debut],fiche_version[code],fiche_bonification[[#This Row],[code_fiche]])</f>
        <v>42005</v>
      </c>
      <c r="I1133" s="13" t="str" cm="1">
        <f t="array" ref="I1133">INDEX(fiche_version[date_fin],MATCH(1,(fiche_version[index_version]=fiche_bonification[[#This Row],[fiche_version]]) * (fiche_version[code]=fiche_bonification[[#This Row],[code_fiche]]),0),1)</f>
        <v/>
      </c>
      <c r="J1133" s="12">
        <f>_xlfn.MAXIFS(bonification_version[index_version],bonification_version[code],fiche_bonification[[#This Row],[code_bonification]])</f>
        <v>35.1</v>
      </c>
      <c r="K1133" s="13">
        <f>_xlfn.MINIFS(bonification_version[date_debut],bonification_version[code],fiche_bonification[[#This Row],[code_bonification]])</f>
        <v>42005</v>
      </c>
      <c r="L1133" s="12" t="str" cm="1">
        <f t="array" ref="L113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34" spans="1:12" x14ac:dyDescent="0.3">
      <c r="A1134" s="12" t="s">
        <v>135</v>
      </c>
      <c r="B1134" s="12" t="s">
        <v>915</v>
      </c>
      <c r="C1134" s="13">
        <f t="shared" si="17"/>
        <v>42005</v>
      </c>
      <c r="D1134" s="13" t="str">
        <f>IF(AND(fiche_bonification[[#This Row],[fiche_date_fin]]="",fiche_bonification[[#This Row],[bonification_date_fin]]=""),"",MIN(I1134,L1134))</f>
        <v/>
      </c>
      <c r="E1134" s="13">
        <v>44561</v>
      </c>
      <c r="F1134" s="13">
        <v>44681</v>
      </c>
      <c r="G1134" s="12">
        <f>_xlfn.MAXIFS(fiche_version[index_version],fiche_version[code],fiche_bonification[[#This Row],[code_fiche]])</f>
        <v>51.5</v>
      </c>
      <c r="H1134" s="13">
        <f>_xlfn.MINIFS(fiche_version[date_debut],fiche_version[code],fiche_bonification[[#This Row],[code_fiche]])</f>
        <v>42005</v>
      </c>
      <c r="I1134" s="13" t="str" cm="1">
        <f t="array" ref="I1134">INDEX(fiche_version[date_fin],MATCH(1,(fiche_version[index_version]=fiche_bonification[[#This Row],[fiche_version]]) * (fiche_version[code]=fiche_bonification[[#This Row],[code_fiche]]),0),1)</f>
        <v/>
      </c>
      <c r="J1134" s="12">
        <f>_xlfn.MAXIFS(bonification_version[index_version],bonification_version[code],fiche_bonification[[#This Row],[code_bonification]])</f>
        <v>35.1</v>
      </c>
      <c r="K1134" s="13">
        <f>_xlfn.MINIFS(bonification_version[date_debut],bonification_version[code],fiche_bonification[[#This Row],[code_bonification]])</f>
        <v>42005</v>
      </c>
      <c r="L1134" s="12" t="str" cm="1">
        <f t="array" ref="L113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35" spans="1:12" x14ac:dyDescent="0.3">
      <c r="A1135" s="12" t="s">
        <v>136</v>
      </c>
      <c r="B1135" s="12" t="s">
        <v>915</v>
      </c>
      <c r="C1135" s="13">
        <f t="shared" si="17"/>
        <v>42005</v>
      </c>
      <c r="D1135" s="13" t="str">
        <f>IF(AND(fiche_bonification[[#This Row],[fiche_date_fin]]="",fiche_bonification[[#This Row],[bonification_date_fin]]=""),"",MIN(I1135,L1135))</f>
        <v/>
      </c>
      <c r="E1135" s="13">
        <v>44561</v>
      </c>
      <c r="F1135" s="13">
        <v>44681</v>
      </c>
      <c r="G1135" s="12">
        <f>_xlfn.MAXIFS(fiche_version[index_version],fiche_version[code],fiche_bonification[[#This Row],[code_fiche]])</f>
        <v>52.4</v>
      </c>
      <c r="H1135" s="13">
        <f>_xlfn.MINIFS(fiche_version[date_debut],fiche_version[code],fiche_bonification[[#This Row],[code_fiche]])</f>
        <v>42005</v>
      </c>
      <c r="I1135" s="13" t="str" cm="1">
        <f t="array" ref="I1135">INDEX(fiche_version[date_fin],MATCH(1,(fiche_version[index_version]=fiche_bonification[[#This Row],[fiche_version]]) * (fiche_version[code]=fiche_bonification[[#This Row],[code_fiche]]),0),1)</f>
        <v/>
      </c>
      <c r="J1135" s="12">
        <f>_xlfn.MAXIFS(bonification_version[index_version],bonification_version[code],fiche_bonification[[#This Row],[code_bonification]])</f>
        <v>35.1</v>
      </c>
      <c r="K1135" s="13">
        <f>_xlfn.MINIFS(bonification_version[date_debut],bonification_version[code],fiche_bonification[[#This Row],[code_bonification]])</f>
        <v>42005</v>
      </c>
      <c r="L1135" s="12" t="str" cm="1">
        <f t="array" ref="L113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36" spans="1:12" x14ac:dyDescent="0.3">
      <c r="A1136" s="12" t="s">
        <v>138</v>
      </c>
      <c r="B1136" s="12" t="s">
        <v>915</v>
      </c>
      <c r="C1136" s="13">
        <f t="shared" si="17"/>
        <v>42005</v>
      </c>
      <c r="D1136" s="13" t="str">
        <f>IF(AND(fiche_bonification[[#This Row],[fiche_date_fin]]="",fiche_bonification[[#This Row],[bonification_date_fin]]=""),"",MIN(I1136,L1136))</f>
        <v/>
      </c>
      <c r="E1136" s="13">
        <v>44561</v>
      </c>
      <c r="F1136" s="13">
        <v>44681</v>
      </c>
      <c r="G1136" s="12">
        <f>_xlfn.MAXIFS(fiche_version[index_version],fiche_version[code],fiche_bonification[[#This Row],[code_fiche]])</f>
        <v>15.2</v>
      </c>
      <c r="H1136" s="13">
        <f>_xlfn.MINIFS(fiche_version[date_debut],fiche_version[code],fiche_bonification[[#This Row],[code_fiche]])</f>
        <v>42005</v>
      </c>
      <c r="I1136" s="13" t="str" cm="1">
        <f t="array" ref="I1136">INDEX(fiche_version[date_fin],MATCH(1,(fiche_version[index_version]=fiche_bonification[[#This Row],[fiche_version]]) * (fiche_version[code]=fiche_bonification[[#This Row],[code_fiche]]),0),1)</f>
        <v/>
      </c>
      <c r="J1136" s="12">
        <f>_xlfn.MAXIFS(bonification_version[index_version],bonification_version[code],fiche_bonification[[#This Row],[code_bonification]])</f>
        <v>35.1</v>
      </c>
      <c r="K1136" s="13">
        <f>_xlfn.MINIFS(bonification_version[date_debut],bonification_version[code],fiche_bonification[[#This Row],[code_bonification]])</f>
        <v>42005</v>
      </c>
      <c r="L1136" s="12" t="str" cm="1">
        <f t="array" ref="L113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37" spans="1:12" x14ac:dyDescent="0.3">
      <c r="A1137" s="12" t="s">
        <v>140</v>
      </c>
      <c r="B1137" s="12" t="s">
        <v>915</v>
      </c>
      <c r="C1137" s="13">
        <f t="shared" si="17"/>
        <v>42005</v>
      </c>
      <c r="D1137" s="13" t="str">
        <f>IF(AND(fiche_bonification[[#This Row],[fiche_date_fin]]="",fiche_bonification[[#This Row],[bonification_date_fin]]=""),"",MIN(I1137,L1137))</f>
        <v/>
      </c>
      <c r="E1137" s="13">
        <v>44561</v>
      </c>
      <c r="F1137" s="13">
        <v>44681</v>
      </c>
      <c r="G1137" s="12">
        <f>_xlfn.MAXIFS(fiche_version[index_version],fiche_version[code],fiche_bonification[[#This Row],[code_fiche]])</f>
        <v>14.1</v>
      </c>
      <c r="H1137" s="13">
        <f>_xlfn.MINIFS(fiche_version[date_debut],fiche_version[code],fiche_bonification[[#This Row],[code_fiche]])</f>
        <v>42005</v>
      </c>
      <c r="I1137" s="13" t="str" cm="1">
        <f t="array" ref="I1137">INDEX(fiche_version[date_fin],MATCH(1,(fiche_version[index_version]=fiche_bonification[[#This Row],[fiche_version]]) * (fiche_version[code]=fiche_bonification[[#This Row],[code_fiche]]),0),1)</f>
        <v/>
      </c>
      <c r="J1137" s="12">
        <f>_xlfn.MAXIFS(bonification_version[index_version],bonification_version[code],fiche_bonification[[#This Row],[code_bonification]])</f>
        <v>35.1</v>
      </c>
      <c r="K1137" s="13">
        <f>_xlfn.MINIFS(bonification_version[date_debut],bonification_version[code],fiche_bonification[[#This Row],[code_bonification]])</f>
        <v>42005</v>
      </c>
      <c r="L1137" s="12" t="str" cm="1">
        <f t="array" ref="L113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38" spans="1:12" x14ac:dyDescent="0.3">
      <c r="A1138" s="12" t="s">
        <v>142</v>
      </c>
      <c r="B1138" s="12" t="s">
        <v>915</v>
      </c>
      <c r="C1138" s="13">
        <f t="shared" si="17"/>
        <v>42005</v>
      </c>
      <c r="D1138" s="13" t="str">
        <f>IF(AND(fiche_bonification[[#This Row],[fiche_date_fin]]="",fiche_bonification[[#This Row],[bonification_date_fin]]=""),"",MIN(I1138,L1138))</f>
        <v/>
      </c>
      <c r="E1138" s="13">
        <v>44561</v>
      </c>
      <c r="F1138" s="13">
        <v>44681</v>
      </c>
      <c r="G1138" s="12">
        <f>_xlfn.MAXIFS(fiche_version[index_version],fiche_version[code],fiche_bonification[[#This Row],[code_fiche]])</f>
        <v>40.4</v>
      </c>
      <c r="H1138" s="13">
        <f>_xlfn.MINIFS(fiche_version[date_debut],fiche_version[code],fiche_bonification[[#This Row],[code_fiche]])</f>
        <v>42005</v>
      </c>
      <c r="I1138" s="13" t="str" cm="1">
        <f t="array" ref="I1138">INDEX(fiche_version[date_fin],MATCH(1,(fiche_version[index_version]=fiche_bonification[[#This Row],[fiche_version]]) * (fiche_version[code]=fiche_bonification[[#This Row],[code_fiche]]),0),1)</f>
        <v/>
      </c>
      <c r="J1138" s="12">
        <f>_xlfn.MAXIFS(bonification_version[index_version],bonification_version[code],fiche_bonification[[#This Row],[code_bonification]])</f>
        <v>35.1</v>
      </c>
      <c r="K1138" s="13">
        <f>_xlfn.MINIFS(bonification_version[date_debut],bonification_version[code],fiche_bonification[[#This Row],[code_bonification]])</f>
        <v>42005</v>
      </c>
      <c r="L1138" s="12" t="str" cm="1">
        <f t="array" ref="L113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39" spans="1:12" x14ac:dyDescent="0.3">
      <c r="A1139" s="12" t="s">
        <v>143</v>
      </c>
      <c r="B1139" s="12" t="s">
        <v>915</v>
      </c>
      <c r="C1139" s="13">
        <f t="shared" si="17"/>
        <v>42005</v>
      </c>
      <c r="D1139" s="13" t="str">
        <f>IF(AND(fiche_bonification[[#This Row],[fiche_date_fin]]="",fiche_bonification[[#This Row],[bonification_date_fin]]=""),"",MIN(I1139,L1139))</f>
        <v/>
      </c>
      <c r="E1139" s="13">
        <v>44561</v>
      </c>
      <c r="F1139" s="13">
        <v>44681</v>
      </c>
      <c r="G1139" s="12">
        <f>_xlfn.MAXIFS(fiche_version[index_version],fiche_version[code],fiche_bonification[[#This Row],[code_fiche]])</f>
        <v>35.200000000000003</v>
      </c>
      <c r="H1139" s="13">
        <f>_xlfn.MINIFS(fiche_version[date_debut],fiche_version[code],fiche_bonification[[#This Row],[code_fiche]])</f>
        <v>42005</v>
      </c>
      <c r="I1139" s="13" t="str" cm="1">
        <f t="array" ref="I1139">INDEX(fiche_version[date_fin],MATCH(1,(fiche_version[index_version]=fiche_bonification[[#This Row],[fiche_version]]) * (fiche_version[code]=fiche_bonification[[#This Row],[code_fiche]]),0),1)</f>
        <v/>
      </c>
      <c r="J1139" s="12">
        <f>_xlfn.MAXIFS(bonification_version[index_version],bonification_version[code],fiche_bonification[[#This Row],[code_bonification]])</f>
        <v>35.1</v>
      </c>
      <c r="K1139" s="13">
        <f>_xlfn.MINIFS(bonification_version[date_debut],bonification_version[code],fiche_bonification[[#This Row],[code_bonification]])</f>
        <v>42005</v>
      </c>
      <c r="L1139" s="12" t="str" cm="1">
        <f t="array" ref="L113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40" spans="1:12" x14ac:dyDescent="0.3">
      <c r="A1140" s="12" t="s">
        <v>145</v>
      </c>
      <c r="B1140" s="12" t="s">
        <v>915</v>
      </c>
      <c r="C1140" s="13">
        <f t="shared" si="17"/>
        <v>42956</v>
      </c>
      <c r="D1140" s="13" t="str">
        <f>IF(AND(fiche_bonification[[#This Row],[fiche_date_fin]]="",fiche_bonification[[#This Row],[bonification_date_fin]]=""),"",MIN(I1140,L1140))</f>
        <v/>
      </c>
      <c r="E1140" s="13">
        <v>44561</v>
      </c>
      <c r="F1140" s="13">
        <v>44681</v>
      </c>
      <c r="G1140" s="12">
        <f>_xlfn.MAXIFS(fiche_version[index_version],fiche_version[code],fiche_bonification[[#This Row],[code_fiche]])</f>
        <v>50.4</v>
      </c>
      <c r="H1140" s="13">
        <f>_xlfn.MINIFS(fiche_version[date_debut],fiche_version[code],fiche_bonification[[#This Row],[code_fiche]])</f>
        <v>42956</v>
      </c>
      <c r="I1140" s="13" t="str" cm="1">
        <f t="array" ref="I1140">INDEX(fiche_version[date_fin],MATCH(1,(fiche_version[index_version]=fiche_bonification[[#This Row],[fiche_version]]) * (fiche_version[code]=fiche_bonification[[#This Row],[code_fiche]]),0),1)</f>
        <v/>
      </c>
      <c r="J1140" s="12">
        <f>_xlfn.MAXIFS(bonification_version[index_version],bonification_version[code],fiche_bonification[[#This Row],[code_bonification]])</f>
        <v>35.1</v>
      </c>
      <c r="K1140" s="13">
        <f>_xlfn.MINIFS(bonification_version[date_debut],bonification_version[code],fiche_bonification[[#This Row],[code_bonification]])</f>
        <v>42005</v>
      </c>
      <c r="L1140" s="12" t="str" cm="1">
        <f t="array" ref="L114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41" spans="1:12" x14ac:dyDescent="0.3">
      <c r="A1141" s="12" t="s">
        <v>146</v>
      </c>
      <c r="B1141" s="12" t="s">
        <v>915</v>
      </c>
      <c r="C1141" s="13">
        <f t="shared" si="17"/>
        <v>43191</v>
      </c>
      <c r="D1141" s="13">
        <f>IF(AND(fiche_bonification[[#This Row],[fiche_date_fin]]="",fiche_bonification[[#This Row],[bonification_date_fin]]=""),"",MIN(I1141,L1141))</f>
        <v>46843</v>
      </c>
      <c r="E1141" s="13">
        <v>44561</v>
      </c>
      <c r="F1141" s="13">
        <v>44681</v>
      </c>
      <c r="G1141" s="12">
        <f>_xlfn.MAXIFS(fiche_version[index_version],fiche_version[code],fiche_bonification[[#This Row],[code_fiche]])</f>
        <v>54.4</v>
      </c>
      <c r="H1141" s="13">
        <f>_xlfn.MINIFS(fiche_version[date_debut],fiche_version[code],fiche_bonification[[#This Row],[code_fiche]])</f>
        <v>43191</v>
      </c>
      <c r="I1141" s="13" cm="1">
        <f t="array" ref="I1141">INDEX(fiche_version[date_fin],MATCH(1,(fiche_version[index_version]=fiche_bonification[[#This Row],[fiche_version]]) * (fiche_version[code]=fiche_bonification[[#This Row],[code_fiche]]),0),1)</f>
        <v>46843</v>
      </c>
      <c r="J1141" s="12">
        <f>_xlfn.MAXIFS(bonification_version[index_version],bonification_version[code],fiche_bonification[[#This Row],[code_bonification]])</f>
        <v>35.1</v>
      </c>
      <c r="K1141" s="13">
        <f>_xlfn.MINIFS(bonification_version[date_debut],bonification_version[code],fiche_bonification[[#This Row],[code_bonification]])</f>
        <v>42005</v>
      </c>
      <c r="L1141" s="12" t="str" cm="1">
        <f t="array" ref="L114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42" spans="1:12" x14ac:dyDescent="0.3">
      <c r="A1142" s="12" t="s">
        <v>148</v>
      </c>
      <c r="B1142" s="12" t="s">
        <v>915</v>
      </c>
      <c r="C1142" s="13">
        <f t="shared" si="17"/>
        <v>43453</v>
      </c>
      <c r="D1142" s="13" t="str">
        <f>IF(AND(fiche_bonification[[#This Row],[fiche_date_fin]]="",fiche_bonification[[#This Row],[bonification_date_fin]]=""),"",MIN(I1142,L1142))</f>
        <v/>
      </c>
      <c r="E1142" s="13">
        <v>44561</v>
      </c>
      <c r="F1142" s="13">
        <v>44681</v>
      </c>
      <c r="G1142" s="12">
        <f>_xlfn.MAXIFS(fiche_version[index_version],fiche_version[code],fiche_bonification[[#This Row],[code_fiche]])</f>
        <v>54.2</v>
      </c>
      <c r="H1142" s="13">
        <f>_xlfn.MINIFS(fiche_version[date_debut],fiche_version[code],fiche_bonification[[#This Row],[code_fiche]])</f>
        <v>43453</v>
      </c>
      <c r="I1142" s="13" t="str" cm="1">
        <f t="array" ref="I1142">INDEX(fiche_version[date_fin],MATCH(1,(fiche_version[index_version]=fiche_bonification[[#This Row],[fiche_version]]) * (fiche_version[code]=fiche_bonification[[#This Row],[code_fiche]]),0),1)</f>
        <v/>
      </c>
      <c r="J1142" s="12">
        <f>_xlfn.MAXIFS(bonification_version[index_version],bonification_version[code],fiche_bonification[[#This Row],[code_bonification]])</f>
        <v>35.1</v>
      </c>
      <c r="K1142" s="13">
        <f>_xlfn.MINIFS(bonification_version[date_debut],bonification_version[code],fiche_bonification[[#This Row],[code_bonification]])</f>
        <v>42005</v>
      </c>
      <c r="L1142" s="12" t="str" cm="1">
        <f t="array" ref="L114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43" spans="1:12" x14ac:dyDescent="0.3">
      <c r="A1143" s="12" t="s">
        <v>149</v>
      </c>
      <c r="B1143" s="12" t="s">
        <v>915</v>
      </c>
      <c r="C1143" s="13">
        <f t="shared" si="17"/>
        <v>43453</v>
      </c>
      <c r="D1143" s="13" t="str">
        <f>IF(AND(fiche_bonification[[#This Row],[fiche_date_fin]]="",fiche_bonification[[#This Row],[bonification_date_fin]]=""),"",MIN(I1143,L1143))</f>
        <v/>
      </c>
      <c r="E1143" s="13">
        <v>44561</v>
      </c>
      <c r="F1143" s="13">
        <v>44681</v>
      </c>
      <c r="G1143" s="12">
        <f>_xlfn.MAXIFS(fiche_version[index_version],fiche_version[code],fiche_bonification[[#This Row],[code_fiche]])</f>
        <v>28.1</v>
      </c>
      <c r="H1143" s="13">
        <f>_xlfn.MINIFS(fiche_version[date_debut],fiche_version[code],fiche_bonification[[#This Row],[code_fiche]])</f>
        <v>43453</v>
      </c>
      <c r="I1143" s="13" t="str" cm="1">
        <f t="array" ref="I1143">INDEX(fiche_version[date_fin],MATCH(1,(fiche_version[index_version]=fiche_bonification[[#This Row],[fiche_version]]) * (fiche_version[code]=fiche_bonification[[#This Row],[code_fiche]]),0),1)</f>
        <v/>
      </c>
      <c r="J1143" s="12">
        <f>_xlfn.MAXIFS(bonification_version[index_version],bonification_version[code],fiche_bonification[[#This Row],[code_bonification]])</f>
        <v>35.1</v>
      </c>
      <c r="K1143" s="13">
        <f>_xlfn.MINIFS(bonification_version[date_debut],bonification_version[code],fiche_bonification[[#This Row],[code_bonification]])</f>
        <v>42005</v>
      </c>
      <c r="L1143" s="12" t="str" cm="1">
        <f t="array" ref="L114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44" spans="1:12" x14ac:dyDescent="0.3">
      <c r="A1144" s="12" t="s">
        <v>150</v>
      </c>
      <c r="B1144" s="12" t="s">
        <v>915</v>
      </c>
      <c r="C1144" s="13">
        <f t="shared" si="17"/>
        <v>43626</v>
      </c>
      <c r="D1144" s="13" t="str">
        <f>IF(AND(fiche_bonification[[#This Row],[fiche_date_fin]]="",fiche_bonification[[#This Row],[bonification_date_fin]]=""),"",MIN(I1144,L1144))</f>
        <v/>
      </c>
      <c r="E1144" s="13">
        <v>44561</v>
      </c>
      <c r="F1144" s="13">
        <v>44681</v>
      </c>
      <c r="G1144" s="12">
        <f>_xlfn.MAXIFS(fiche_version[index_version],fiche_version[code],fiche_bonification[[#This Row],[code_fiche]])</f>
        <v>38.200000000000003</v>
      </c>
      <c r="H1144" s="13">
        <f>_xlfn.MINIFS(fiche_version[date_debut],fiche_version[code],fiche_bonification[[#This Row],[code_fiche]])</f>
        <v>43626</v>
      </c>
      <c r="I1144" s="13" t="str" cm="1">
        <f t="array" ref="I1144">INDEX(fiche_version[date_fin],MATCH(1,(fiche_version[index_version]=fiche_bonification[[#This Row],[fiche_version]]) * (fiche_version[code]=fiche_bonification[[#This Row],[code_fiche]]),0),1)</f>
        <v/>
      </c>
      <c r="J1144" s="12">
        <f>_xlfn.MAXIFS(bonification_version[index_version],bonification_version[code],fiche_bonification[[#This Row],[code_bonification]])</f>
        <v>35.1</v>
      </c>
      <c r="K1144" s="13">
        <f>_xlfn.MINIFS(bonification_version[date_debut],bonification_version[code],fiche_bonification[[#This Row],[code_bonification]])</f>
        <v>42005</v>
      </c>
      <c r="L1144" s="12" t="str" cm="1">
        <f t="array" ref="L114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45" spans="1:12" x14ac:dyDescent="0.3">
      <c r="A1145" s="12" t="s">
        <v>151</v>
      </c>
      <c r="B1145" s="12" t="s">
        <v>915</v>
      </c>
      <c r="C1145" s="13">
        <f t="shared" si="17"/>
        <v>43709</v>
      </c>
      <c r="D1145" s="13">
        <f>IF(AND(fiche_bonification[[#This Row],[fiche_date_fin]]="",fiche_bonification[[#This Row],[bonification_date_fin]]=""),"",MIN(I1145,L1145))</f>
        <v>45657</v>
      </c>
      <c r="E1145" s="13">
        <v>44561</v>
      </c>
      <c r="F1145" s="13">
        <v>44681</v>
      </c>
      <c r="G1145" s="12">
        <f>_xlfn.MAXIFS(fiche_version[index_version],fiche_version[code],fiche_bonification[[#This Row],[code_fiche]])</f>
        <v>52.3</v>
      </c>
      <c r="H1145" s="13">
        <f>_xlfn.MINIFS(fiche_version[date_debut],fiche_version[code],fiche_bonification[[#This Row],[code_fiche]])</f>
        <v>43709</v>
      </c>
      <c r="I1145" s="13" cm="1">
        <f t="array" ref="I1145">INDEX(fiche_version[date_fin],MATCH(1,(fiche_version[index_version]=fiche_bonification[[#This Row],[fiche_version]]) * (fiche_version[code]=fiche_bonification[[#This Row],[code_fiche]]),0),1)</f>
        <v>45657</v>
      </c>
      <c r="J1145" s="12">
        <f>_xlfn.MAXIFS(bonification_version[index_version],bonification_version[code],fiche_bonification[[#This Row],[code_bonification]])</f>
        <v>35.1</v>
      </c>
      <c r="K1145" s="13">
        <f>_xlfn.MINIFS(bonification_version[date_debut],bonification_version[code],fiche_bonification[[#This Row],[code_bonification]])</f>
        <v>42005</v>
      </c>
      <c r="L1145" s="12" t="str" cm="1">
        <f t="array" ref="L114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46" spans="1:12" x14ac:dyDescent="0.3">
      <c r="A1146" s="12" t="s">
        <v>153</v>
      </c>
      <c r="B1146" s="12" t="s">
        <v>915</v>
      </c>
      <c r="C1146" s="13">
        <f t="shared" si="17"/>
        <v>43971</v>
      </c>
      <c r="D1146" s="13" t="str">
        <f>IF(AND(fiche_bonification[[#This Row],[fiche_date_fin]]="",fiche_bonification[[#This Row],[bonification_date_fin]]=""),"",MIN(I1146,L1146))</f>
        <v/>
      </c>
      <c r="E1146" s="13">
        <v>44561</v>
      </c>
      <c r="F1146" s="13">
        <v>44681</v>
      </c>
      <c r="G1146" s="12">
        <f>_xlfn.MAXIFS(fiche_version[index_version],fiche_version[code],fiche_bonification[[#This Row],[code_fiche]])</f>
        <v>34.1</v>
      </c>
      <c r="H1146" s="13">
        <f>_xlfn.MINIFS(fiche_version[date_debut],fiche_version[code],fiche_bonification[[#This Row],[code_fiche]])</f>
        <v>43971</v>
      </c>
      <c r="I1146" s="13" t="str" cm="1">
        <f t="array" ref="I1146">INDEX(fiche_version[date_fin],MATCH(1,(fiche_version[index_version]=fiche_bonification[[#This Row],[fiche_version]]) * (fiche_version[code]=fiche_bonification[[#This Row],[code_fiche]]),0),1)</f>
        <v/>
      </c>
      <c r="J1146" s="12">
        <f>_xlfn.MAXIFS(bonification_version[index_version],bonification_version[code],fiche_bonification[[#This Row],[code_bonification]])</f>
        <v>35.1</v>
      </c>
      <c r="K1146" s="13">
        <f>_xlfn.MINIFS(bonification_version[date_debut],bonification_version[code],fiche_bonification[[#This Row],[code_bonification]])</f>
        <v>42005</v>
      </c>
      <c r="L1146" s="12" t="str" cm="1">
        <f t="array" ref="L114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47" spans="1:12" x14ac:dyDescent="0.3">
      <c r="A1147" s="12" t="s">
        <v>154</v>
      </c>
      <c r="B1147" s="12" t="s">
        <v>915</v>
      </c>
      <c r="C1147" s="13">
        <f t="shared" si="17"/>
        <v>44408</v>
      </c>
      <c r="D1147" s="13" t="str">
        <f>IF(AND(fiche_bonification[[#This Row],[fiche_date_fin]]="",fiche_bonification[[#This Row],[bonification_date_fin]]=""),"",MIN(I1147,L1147))</f>
        <v/>
      </c>
      <c r="E1147" s="13">
        <v>44561</v>
      </c>
      <c r="F1147" s="13">
        <v>44681</v>
      </c>
      <c r="G1147" s="12">
        <f>_xlfn.MAXIFS(fiche_version[index_version],fiche_version[code],fiche_bonification[[#This Row],[code_fiche]])</f>
        <v>38.1</v>
      </c>
      <c r="H1147" s="13">
        <f>_xlfn.MINIFS(fiche_version[date_debut],fiche_version[code],fiche_bonification[[#This Row],[code_fiche]])</f>
        <v>44408</v>
      </c>
      <c r="I1147" s="13" t="str" cm="1">
        <f t="array" ref="I1147">INDEX(fiche_version[date_fin],MATCH(1,(fiche_version[index_version]=fiche_bonification[[#This Row],[fiche_version]]) * (fiche_version[code]=fiche_bonification[[#This Row],[code_fiche]]),0),1)</f>
        <v/>
      </c>
      <c r="J1147" s="12">
        <f>_xlfn.MAXIFS(bonification_version[index_version],bonification_version[code],fiche_bonification[[#This Row],[code_bonification]])</f>
        <v>35.1</v>
      </c>
      <c r="K1147" s="13">
        <f>_xlfn.MINIFS(bonification_version[date_debut],bonification_version[code],fiche_bonification[[#This Row],[code_bonification]])</f>
        <v>42005</v>
      </c>
      <c r="L1147" s="12" t="str" cm="1">
        <f t="array" ref="L114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48" spans="1:12" x14ac:dyDescent="0.3">
      <c r="A1148" s="12" t="s">
        <v>155</v>
      </c>
      <c r="B1148" s="12" t="s">
        <v>915</v>
      </c>
      <c r="C1148" s="13">
        <f t="shared" si="17"/>
        <v>44408</v>
      </c>
      <c r="D1148" s="13" t="str">
        <f>IF(AND(fiche_bonification[[#This Row],[fiche_date_fin]]="",fiche_bonification[[#This Row],[bonification_date_fin]]=""),"",MIN(I1148,L1148))</f>
        <v/>
      </c>
      <c r="E1148" s="13">
        <v>44561</v>
      </c>
      <c r="F1148" s="13">
        <v>44681</v>
      </c>
      <c r="G1148" s="12">
        <f>_xlfn.MAXIFS(fiche_version[index_version],fiche_version[code],fiche_bonification[[#This Row],[code_fiche]])</f>
        <v>38.1</v>
      </c>
      <c r="H1148" s="13">
        <f>_xlfn.MINIFS(fiche_version[date_debut],fiche_version[code],fiche_bonification[[#This Row],[code_fiche]])</f>
        <v>44408</v>
      </c>
      <c r="I1148" s="13" t="str" cm="1">
        <f t="array" ref="I1148">INDEX(fiche_version[date_fin],MATCH(1,(fiche_version[index_version]=fiche_bonification[[#This Row],[fiche_version]]) * (fiche_version[code]=fiche_bonification[[#This Row],[code_fiche]]),0),1)</f>
        <v/>
      </c>
      <c r="J1148" s="12">
        <f>_xlfn.MAXIFS(bonification_version[index_version],bonification_version[code],fiche_bonification[[#This Row],[code_bonification]])</f>
        <v>35.1</v>
      </c>
      <c r="K1148" s="13">
        <f>_xlfn.MINIFS(bonification_version[date_debut],bonification_version[code],fiche_bonification[[#This Row],[code_bonification]])</f>
        <v>42005</v>
      </c>
      <c r="L1148" s="12" t="str" cm="1">
        <f t="array" ref="L114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49" spans="1:12" x14ac:dyDescent="0.3">
      <c r="A1149" s="12" t="s">
        <v>156</v>
      </c>
      <c r="B1149" s="12" t="s">
        <v>915</v>
      </c>
      <c r="C1149" s="13">
        <f t="shared" si="17"/>
        <v>44559</v>
      </c>
      <c r="D1149" s="13" t="str">
        <f>IF(AND(fiche_bonification[[#This Row],[fiche_date_fin]]="",fiche_bonification[[#This Row],[bonification_date_fin]]=""),"",MIN(I1149,L1149))</f>
        <v/>
      </c>
      <c r="E1149" s="13">
        <v>44561</v>
      </c>
      <c r="F1149" s="13">
        <v>44681</v>
      </c>
      <c r="G1149" s="12">
        <f>_xlfn.MAXIFS(fiche_version[index_version],fiche_version[code],fiche_bonification[[#This Row],[code_fiche]])</f>
        <v>40.1</v>
      </c>
      <c r="H1149" s="13">
        <f>_xlfn.MINIFS(fiche_version[date_debut],fiche_version[code],fiche_bonification[[#This Row],[code_fiche]])</f>
        <v>44559</v>
      </c>
      <c r="I1149" s="13" t="str" cm="1">
        <f t="array" ref="I1149">INDEX(fiche_version[date_fin],MATCH(1,(fiche_version[index_version]=fiche_bonification[[#This Row],[fiche_version]]) * (fiche_version[code]=fiche_bonification[[#This Row],[code_fiche]]),0),1)</f>
        <v/>
      </c>
      <c r="J1149" s="12">
        <f>_xlfn.MAXIFS(bonification_version[index_version],bonification_version[code],fiche_bonification[[#This Row],[code_bonification]])</f>
        <v>35.1</v>
      </c>
      <c r="K1149" s="13">
        <f>_xlfn.MINIFS(bonification_version[date_debut],bonification_version[code],fiche_bonification[[#This Row],[code_bonification]])</f>
        <v>42005</v>
      </c>
      <c r="L1149" s="12" t="str" cm="1">
        <f t="array" ref="L114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50" spans="1:12" x14ac:dyDescent="0.3">
      <c r="A1150" s="12" t="s">
        <v>416</v>
      </c>
      <c r="B1150" s="12" t="s">
        <v>915</v>
      </c>
      <c r="C1150" s="13">
        <f t="shared" si="17"/>
        <v>44778</v>
      </c>
      <c r="D1150" s="13" t="str">
        <f>IF(AND(fiche_bonification[[#This Row],[fiche_date_fin]]="",fiche_bonification[[#This Row],[bonification_date_fin]]=""),"",MIN(I1150,L1150))</f>
        <v/>
      </c>
      <c r="E1150" s="13">
        <v>44561</v>
      </c>
      <c r="F1150" s="13">
        <v>44681</v>
      </c>
      <c r="G1150" s="12">
        <f>_xlfn.MAXIFS(fiche_version[index_version],fiche_version[code],fiche_bonification[[#This Row],[code_fiche]])</f>
        <v>46.1</v>
      </c>
      <c r="H1150" s="13">
        <f>_xlfn.MINIFS(fiche_version[date_debut],fiche_version[code],fiche_bonification[[#This Row],[code_fiche]])</f>
        <v>44778</v>
      </c>
      <c r="I1150" s="13" t="str" cm="1">
        <f t="array" ref="I1150">INDEX(fiche_version[date_fin],MATCH(1,(fiche_version[index_version]=fiche_bonification[[#This Row],[fiche_version]]) * (fiche_version[code]=fiche_bonification[[#This Row],[code_fiche]]),0),1)</f>
        <v/>
      </c>
      <c r="J1150" s="12">
        <f>_xlfn.MAXIFS(bonification_version[index_version],bonification_version[code],fiche_bonification[[#This Row],[code_bonification]])</f>
        <v>35.1</v>
      </c>
      <c r="K1150" s="13">
        <f>_xlfn.MINIFS(bonification_version[date_debut],bonification_version[code],fiche_bonification[[#This Row],[code_bonification]])</f>
        <v>42005</v>
      </c>
      <c r="L1150" s="12" t="str" cm="1">
        <f t="array" ref="L115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51" spans="1:12" x14ac:dyDescent="0.3">
      <c r="A1151" s="12" t="s">
        <v>678</v>
      </c>
      <c r="B1151" s="12" t="s">
        <v>915</v>
      </c>
      <c r="C1151" s="13">
        <f t="shared" si="17"/>
        <v>45199</v>
      </c>
      <c r="D1151" s="13">
        <f>IF(AND(fiche_bonification[[#This Row],[fiche_date_fin]]="",fiche_bonification[[#This Row],[bonification_date_fin]]=""),"",MIN(I1151,L1151))</f>
        <v>46934</v>
      </c>
      <c r="E1151" s="13">
        <v>44561</v>
      </c>
      <c r="F1151" s="13">
        <v>44681</v>
      </c>
      <c r="G1151" s="12">
        <f>_xlfn.MAXIFS(fiche_version[index_version],fiche_version[code],fiche_bonification[[#This Row],[code_fiche]])</f>
        <v>54.1</v>
      </c>
      <c r="H1151" s="13">
        <f>_xlfn.MINIFS(fiche_version[date_debut],fiche_version[code],fiche_bonification[[#This Row],[code_fiche]])</f>
        <v>45199</v>
      </c>
      <c r="I1151" s="13" cm="1">
        <f t="array" ref="I1151">INDEX(fiche_version[date_fin],MATCH(1,(fiche_version[index_version]=fiche_bonification[[#This Row],[fiche_version]]) * (fiche_version[code]=fiche_bonification[[#This Row],[code_fiche]]),0),1)</f>
        <v>46934</v>
      </c>
      <c r="J1151" s="12">
        <f>_xlfn.MAXIFS(bonification_version[index_version],bonification_version[code],fiche_bonification[[#This Row],[code_bonification]])</f>
        <v>35.1</v>
      </c>
      <c r="K1151" s="13">
        <f>_xlfn.MINIFS(bonification_version[date_debut],bonification_version[code],fiche_bonification[[#This Row],[code_bonification]])</f>
        <v>42005</v>
      </c>
      <c r="L1151" s="12" t="str" cm="1">
        <f t="array" ref="L115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52" spans="1:12" x14ac:dyDescent="0.3">
      <c r="A1152" s="12" t="s">
        <v>692</v>
      </c>
      <c r="B1152" s="12" t="s">
        <v>915</v>
      </c>
      <c r="C1152" s="13">
        <f t="shared" si="17"/>
        <v>45292</v>
      </c>
      <c r="D1152" s="13">
        <f>IF(AND(fiche_bonification[[#This Row],[fiche_date_fin]]="",fiche_bonification[[#This Row],[bonification_date_fin]]=""),"",MIN(I1152,L1152))</f>
        <v>46934</v>
      </c>
      <c r="E1152" s="13">
        <v>44561</v>
      </c>
      <c r="F1152" s="13">
        <v>44681</v>
      </c>
      <c r="G1152" s="12">
        <f>_xlfn.MAXIFS(fiche_version[index_version],fiche_version[code],fiche_bonification[[#This Row],[code_fiche]])</f>
        <v>55.1</v>
      </c>
      <c r="H1152" s="13">
        <f>_xlfn.MINIFS(fiche_version[date_debut],fiche_version[code],fiche_bonification[[#This Row],[code_fiche]])</f>
        <v>45292</v>
      </c>
      <c r="I1152" s="13" cm="1">
        <f t="array" ref="I1152">INDEX(fiche_version[date_fin],MATCH(1,(fiche_version[index_version]=fiche_bonification[[#This Row],[fiche_version]]) * (fiche_version[code]=fiche_bonification[[#This Row],[code_fiche]]),0),1)</f>
        <v>46934</v>
      </c>
      <c r="J1152" s="12">
        <f>_xlfn.MAXIFS(bonification_version[index_version],bonification_version[code],fiche_bonification[[#This Row],[code_bonification]])</f>
        <v>35.1</v>
      </c>
      <c r="K1152" s="13">
        <f>_xlfn.MINIFS(bonification_version[date_debut],bonification_version[code],fiche_bonification[[#This Row],[code_bonification]])</f>
        <v>42005</v>
      </c>
      <c r="L1152" s="12" t="str" cm="1">
        <f t="array" ref="L115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53" spans="1:12" x14ac:dyDescent="0.3">
      <c r="A1153" s="12" t="s">
        <v>693</v>
      </c>
      <c r="B1153" s="12" t="s">
        <v>915</v>
      </c>
      <c r="C1153" s="13">
        <f t="shared" si="17"/>
        <v>45292</v>
      </c>
      <c r="D1153" s="13">
        <f>IF(AND(fiche_bonification[[#This Row],[fiche_date_fin]]="",fiche_bonification[[#This Row],[bonification_date_fin]]=""),"",MIN(I1153,L1153))</f>
        <v>46934</v>
      </c>
      <c r="E1153" s="13">
        <v>44561</v>
      </c>
      <c r="F1153" s="13">
        <v>44681</v>
      </c>
      <c r="G1153" s="12">
        <f>_xlfn.MAXIFS(fiche_version[index_version],fiche_version[code],fiche_bonification[[#This Row],[code_fiche]])</f>
        <v>55.1</v>
      </c>
      <c r="H1153" s="13">
        <f>_xlfn.MINIFS(fiche_version[date_debut],fiche_version[code],fiche_bonification[[#This Row],[code_fiche]])</f>
        <v>45292</v>
      </c>
      <c r="I1153" s="13" cm="1">
        <f t="array" ref="I1153">INDEX(fiche_version[date_fin],MATCH(1,(fiche_version[index_version]=fiche_bonification[[#This Row],[fiche_version]]) * (fiche_version[code]=fiche_bonification[[#This Row],[code_fiche]]),0),1)</f>
        <v>46934</v>
      </c>
      <c r="J1153" s="12">
        <f>_xlfn.MAXIFS(bonification_version[index_version],bonification_version[code],fiche_bonification[[#This Row],[code_bonification]])</f>
        <v>35.1</v>
      </c>
      <c r="K1153" s="13">
        <f>_xlfn.MINIFS(bonification_version[date_debut],bonification_version[code],fiche_bonification[[#This Row],[code_bonification]])</f>
        <v>42005</v>
      </c>
      <c r="L1153" s="12" t="str" cm="1">
        <f t="array" ref="L115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54" spans="1:12" x14ac:dyDescent="0.3">
      <c r="A1154" s="12" t="s">
        <v>715</v>
      </c>
      <c r="B1154" s="12" t="s">
        <v>915</v>
      </c>
      <c r="C1154" s="13">
        <f t="shared" si="17"/>
        <v>45260</v>
      </c>
      <c r="D1154" s="13">
        <f>IF(AND(fiche_bonification[[#This Row],[fiche_date_fin]]="",fiche_bonification[[#This Row],[bonification_date_fin]]=""),"",MIN(I1154,L1154))</f>
        <v>46387</v>
      </c>
      <c r="E1154" s="13">
        <v>44561</v>
      </c>
      <c r="F1154" s="13">
        <v>44681</v>
      </c>
      <c r="G1154" s="12">
        <f>_xlfn.MAXIFS(fiche_version[index_version],fiche_version[code],fiche_bonification[[#This Row],[code_fiche]])</f>
        <v>56.1</v>
      </c>
      <c r="H1154" s="13">
        <f>_xlfn.MINIFS(fiche_version[date_debut],fiche_version[code],fiche_bonification[[#This Row],[code_fiche]])</f>
        <v>45260</v>
      </c>
      <c r="I1154" s="13" cm="1">
        <f t="array" ref="I1154">INDEX(fiche_version[date_fin],MATCH(1,(fiche_version[index_version]=fiche_bonification[[#This Row],[fiche_version]]) * (fiche_version[code]=fiche_bonification[[#This Row],[code_fiche]]),0),1)</f>
        <v>46387</v>
      </c>
      <c r="J1154" s="12">
        <f>_xlfn.MAXIFS(bonification_version[index_version],bonification_version[code],fiche_bonification[[#This Row],[code_bonification]])</f>
        <v>35.1</v>
      </c>
      <c r="K1154" s="13">
        <f>_xlfn.MINIFS(bonification_version[date_debut],bonification_version[code],fiche_bonification[[#This Row],[code_bonification]])</f>
        <v>42005</v>
      </c>
      <c r="L1154" s="12" t="str" cm="1">
        <f t="array" ref="L115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55" spans="1:12" x14ac:dyDescent="0.3">
      <c r="A1155" s="12" t="s">
        <v>717</v>
      </c>
      <c r="B1155" s="12" t="s">
        <v>915</v>
      </c>
      <c r="C1155" s="13">
        <f t="shared" ref="C1155:C1218" si="18">MAX(H1155,K1155)</f>
        <v>45292</v>
      </c>
      <c r="D1155" s="13">
        <f>IF(AND(fiche_bonification[[#This Row],[fiche_date_fin]]="",fiche_bonification[[#This Row],[bonification_date_fin]]=""),"",MIN(I1155,L1155))</f>
        <v>47118</v>
      </c>
      <c r="E1155" s="13">
        <v>44561</v>
      </c>
      <c r="F1155" s="13">
        <v>44681</v>
      </c>
      <c r="G1155" s="12">
        <f>_xlfn.MAXIFS(fiche_version[index_version],fiche_version[code],fiche_bonification[[#This Row],[code_fiche]])</f>
        <v>57.1</v>
      </c>
      <c r="H1155" s="13">
        <f>_xlfn.MINIFS(fiche_version[date_debut],fiche_version[code],fiche_bonification[[#This Row],[code_fiche]])</f>
        <v>45292</v>
      </c>
      <c r="I1155" s="13" cm="1">
        <f t="array" ref="I1155">INDEX(fiche_version[date_fin],MATCH(1,(fiche_version[index_version]=fiche_bonification[[#This Row],[fiche_version]]) * (fiche_version[code]=fiche_bonification[[#This Row],[code_fiche]]),0),1)</f>
        <v>47118</v>
      </c>
      <c r="J1155" s="12">
        <f>_xlfn.MAXIFS(bonification_version[index_version],bonification_version[code],fiche_bonification[[#This Row],[code_bonification]])</f>
        <v>35.1</v>
      </c>
      <c r="K1155" s="13">
        <f>_xlfn.MINIFS(bonification_version[date_debut],bonification_version[code],fiche_bonification[[#This Row],[code_bonification]])</f>
        <v>42005</v>
      </c>
      <c r="L1155" s="12" t="str" cm="1">
        <f t="array" ref="L115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56" spans="1:12" x14ac:dyDescent="0.3">
      <c r="A1156" s="12" t="s">
        <v>718</v>
      </c>
      <c r="B1156" s="12" t="s">
        <v>915</v>
      </c>
      <c r="C1156" s="13">
        <f t="shared" si="18"/>
        <v>45292</v>
      </c>
      <c r="D1156" s="13">
        <f>IF(AND(fiche_bonification[[#This Row],[fiche_date_fin]]="",fiche_bonification[[#This Row],[bonification_date_fin]]=""),"",MIN(I1156,L1156))</f>
        <v>47118</v>
      </c>
      <c r="E1156" s="13">
        <v>44561</v>
      </c>
      <c r="F1156" s="13">
        <v>44681</v>
      </c>
      <c r="G1156" s="12">
        <f>_xlfn.MAXIFS(fiche_version[index_version],fiche_version[code],fiche_bonification[[#This Row],[code_fiche]])</f>
        <v>57.1</v>
      </c>
      <c r="H1156" s="13">
        <f>_xlfn.MINIFS(fiche_version[date_debut],fiche_version[code],fiche_bonification[[#This Row],[code_fiche]])</f>
        <v>45292</v>
      </c>
      <c r="I1156" s="13" cm="1">
        <f t="array" ref="I1156">INDEX(fiche_version[date_fin],MATCH(1,(fiche_version[index_version]=fiche_bonification[[#This Row],[fiche_version]]) * (fiche_version[code]=fiche_bonification[[#This Row],[code_fiche]]),0),1)</f>
        <v>47118</v>
      </c>
      <c r="J1156" s="12">
        <f>_xlfn.MAXIFS(bonification_version[index_version],bonification_version[code],fiche_bonification[[#This Row],[code_bonification]])</f>
        <v>35.1</v>
      </c>
      <c r="K1156" s="13">
        <f>_xlfn.MINIFS(bonification_version[date_debut],bonification_version[code],fiche_bonification[[#This Row],[code_bonification]])</f>
        <v>42005</v>
      </c>
      <c r="L1156" s="12" t="str" cm="1">
        <f t="array" ref="L115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57" spans="1:12" x14ac:dyDescent="0.3">
      <c r="A1157" s="12" t="s">
        <v>724</v>
      </c>
      <c r="B1157" s="12" t="s">
        <v>915</v>
      </c>
      <c r="C1157" s="13">
        <f t="shared" si="18"/>
        <v>45289</v>
      </c>
      <c r="D1157" s="13">
        <f>IF(AND(fiche_bonification[[#This Row],[fiche_date_fin]]="",fiche_bonification[[#This Row],[bonification_date_fin]]=""),"",MIN(I1157,L1157))</f>
        <v>47118</v>
      </c>
      <c r="E1157" s="13">
        <v>44561</v>
      </c>
      <c r="F1157" s="13">
        <v>44681</v>
      </c>
      <c r="G1157" s="12">
        <f>_xlfn.MAXIFS(fiche_version[index_version],fiche_version[code],fiche_bonification[[#This Row],[code_fiche]])</f>
        <v>58.1</v>
      </c>
      <c r="H1157" s="13">
        <f>_xlfn.MINIFS(fiche_version[date_debut],fiche_version[code],fiche_bonification[[#This Row],[code_fiche]])</f>
        <v>45289</v>
      </c>
      <c r="I1157" s="13" cm="1">
        <f t="array" ref="I1157">INDEX(fiche_version[date_fin],MATCH(1,(fiche_version[index_version]=fiche_bonification[[#This Row],[fiche_version]]) * (fiche_version[code]=fiche_bonification[[#This Row],[code_fiche]]),0),1)</f>
        <v>47118</v>
      </c>
      <c r="J1157" s="12">
        <f>_xlfn.MAXIFS(bonification_version[index_version],bonification_version[code],fiche_bonification[[#This Row],[code_bonification]])</f>
        <v>35.1</v>
      </c>
      <c r="K1157" s="13">
        <f>_xlfn.MINIFS(bonification_version[date_debut],bonification_version[code],fiche_bonification[[#This Row],[code_bonification]])</f>
        <v>42005</v>
      </c>
      <c r="L1157" s="12" t="str" cm="1">
        <f t="array" ref="L115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58" spans="1:12" x14ac:dyDescent="0.3">
      <c r="A1158" s="12" t="s">
        <v>157</v>
      </c>
      <c r="B1158" s="12" t="s">
        <v>915</v>
      </c>
      <c r="C1158" s="13">
        <f t="shared" si="18"/>
        <v>42005</v>
      </c>
      <c r="D1158" s="13" t="str">
        <f>IF(AND(fiche_bonification[[#This Row],[fiche_date_fin]]="",fiche_bonification[[#This Row],[bonification_date_fin]]=""),"",MIN(I1158,L1158))</f>
        <v/>
      </c>
      <c r="E1158" s="13">
        <v>44561</v>
      </c>
      <c r="F1158" s="13">
        <v>44681</v>
      </c>
      <c r="G1158" s="12">
        <f>_xlfn.MAXIFS(fiche_version[index_version],fiche_version[code],fiche_bonification[[#This Row],[code_fiche]])</f>
        <v>33.299999999999997</v>
      </c>
      <c r="H1158" s="13">
        <f>_xlfn.MINIFS(fiche_version[date_debut],fiche_version[code],fiche_bonification[[#This Row],[code_fiche]])</f>
        <v>42005</v>
      </c>
      <c r="I1158" s="13" t="str" cm="1">
        <f t="array" ref="I1158">INDEX(fiche_version[date_fin],MATCH(1,(fiche_version[index_version]=fiche_bonification[[#This Row],[fiche_version]]) * (fiche_version[code]=fiche_bonification[[#This Row],[code_fiche]]),0),1)</f>
        <v/>
      </c>
      <c r="J1158" s="12">
        <f>_xlfn.MAXIFS(bonification_version[index_version],bonification_version[code],fiche_bonification[[#This Row],[code_bonification]])</f>
        <v>35.1</v>
      </c>
      <c r="K1158" s="13">
        <f>_xlfn.MINIFS(bonification_version[date_debut],bonification_version[code],fiche_bonification[[#This Row],[code_bonification]])</f>
        <v>42005</v>
      </c>
      <c r="L1158" s="12" t="str" cm="1">
        <f t="array" ref="L115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59" spans="1:12" x14ac:dyDescent="0.3">
      <c r="A1159" s="12" t="s">
        <v>158</v>
      </c>
      <c r="B1159" s="12" t="s">
        <v>915</v>
      </c>
      <c r="C1159" s="13">
        <f t="shared" si="18"/>
        <v>42005</v>
      </c>
      <c r="D1159" s="13" t="str">
        <f>IF(AND(fiche_bonification[[#This Row],[fiche_date_fin]]="",fiche_bonification[[#This Row],[bonification_date_fin]]=""),"",MIN(I1159,L1159))</f>
        <v/>
      </c>
      <c r="E1159" s="13">
        <v>44561</v>
      </c>
      <c r="F1159" s="13">
        <v>44681</v>
      </c>
      <c r="G1159" s="12">
        <f>_xlfn.MAXIFS(fiche_version[index_version],fiche_version[code],fiche_bonification[[#This Row],[code_fiche]])</f>
        <v>27.2</v>
      </c>
      <c r="H1159" s="13">
        <f>_xlfn.MINIFS(fiche_version[date_debut],fiche_version[code],fiche_bonification[[#This Row],[code_fiche]])</f>
        <v>42005</v>
      </c>
      <c r="I1159" s="13" t="str" cm="1">
        <f t="array" ref="I1159">INDEX(fiche_version[date_fin],MATCH(1,(fiche_version[index_version]=fiche_bonification[[#This Row],[fiche_version]]) * (fiche_version[code]=fiche_bonification[[#This Row],[code_fiche]]),0),1)</f>
        <v/>
      </c>
      <c r="J1159" s="12">
        <f>_xlfn.MAXIFS(bonification_version[index_version],bonification_version[code],fiche_bonification[[#This Row],[code_bonification]])</f>
        <v>35.1</v>
      </c>
      <c r="K1159" s="13">
        <f>_xlfn.MINIFS(bonification_version[date_debut],bonification_version[code],fiche_bonification[[#This Row],[code_bonification]])</f>
        <v>42005</v>
      </c>
      <c r="L1159" s="12" t="str" cm="1">
        <f t="array" ref="L115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60" spans="1:12" x14ac:dyDescent="0.3">
      <c r="A1160" s="12" t="s">
        <v>159</v>
      </c>
      <c r="B1160" s="12" t="s">
        <v>915</v>
      </c>
      <c r="C1160" s="13">
        <f t="shared" si="18"/>
        <v>42005</v>
      </c>
      <c r="D1160" s="13" t="str">
        <f>IF(AND(fiche_bonification[[#This Row],[fiche_date_fin]]="",fiche_bonification[[#This Row],[bonification_date_fin]]=""),"",MIN(I1160,L1160))</f>
        <v/>
      </c>
      <c r="E1160" s="13">
        <v>44561</v>
      </c>
      <c r="F1160" s="13">
        <v>44681</v>
      </c>
      <c r="G1160" s="12">
        <f>_xlfn.MAXIFS(fiche_version[index_version],fiche_version[code],fiche_bonification[[#This Row],[code_fiche]])</f>
        <v>33.299999999999997</v>
      </c>
      <c r="H1160" s="13">
        <f>_xlfn.MINIFS(fiche_version[date_debut],fiche_version[code],fiche_bonification[[#This Row],[code_fiche]])</f>
        <v>42005</v>
      </c>
      <c r="I1160" s="13" t="str" cm="1">
        <f t="array" ref="I1160">INDEX(fiche_version[date_fin],MATCH(1,(fiche_version[index_version]=fiche_bonification[[#This Row],[fiche_version]]) * (fiche_version[code]=fiche_bonification[[#This Row],[code_fiche]]),0),1)</f>
        <v/>
      </c>
      <c r="J1160" s="12">
        <f>_xlfn.MAXIFS(bonification_version[index_version],bonification_version[code],fiche_bonification[[#This Row],[code_bonification]])</f>
        <v>35.1</v>
      </c>
      <c r="K1160" s="13">
        <f>_xlfn.MINIFS(bonification_version[date_debut],bonification_version[code],fiche_bonification[[#This Row],[code_bonification]])</f>
        <v>42005</v>
      </c>
      <c r="L1160" s="12" t="str" cm="1">
        <f t="array" ref="L116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61" spans="1:12" x14ac:dyDescent="0.3">
      <c r="A1161" s="12" t="s">
        <v>160</v>
      </c>
      <c r="B1161" s="12" t="s">
        <v>915</v>
      </c>
      <c r="C1161" s="13">
        <f t="shared" si="18"/>
        <v>42005</v>
      </c>
      <c r="D1161" s="13">
        <f>IF(AND(fiche_bonification[[#This Row],[fiche_date_fin]]="",fiche_bonification[[#This Row],[bonification_date_fin]]=""),"",MIN(I1161,L1161))</f>
        <v>46934</v>
      </c>
      <c r="E1161" s="13">
        <v>44561</v>
      </c>
      <c r="F1161" s="13">
        <v>44681</v>
      </c>
      <c r="G1161" s="12">
        <f>_xlfn.MAXIFS(fiche_version[index_version],fiche_version[code],fiche_bonification[[#This Row],[code_fiche]])</f>
        <v>54.3</v>
      </c>
      <c r="H1161" s="13">
        <f>_xlfn.MINIFS(fiche_version[date_debut],fiche_version[code],fiche_bonification[[#This Row],[code_fiche]])</f>
        <v>42005</v>
      </c>
      <c r="I1161" s="13" cm="1">
        <f t="array" ref="I1161">INDEX(fiche_version[date_fin],MATCH(1,(fiche_version[index_version]=fiche_bonification[[#This Row],[fiche_version]]) * (fiche_version[code]=fiche_bonification[[#This Row],[code_fiche]]),0),1)</f>
        <v>46934</v>
      </c>
      <c r="J1161" s="12">
        <f>_xlfn.MAXIFS(bonification_version[index_version],bonification_version[code],fiche_bonification[[#This Row],[code_bonification]])</f>
        <v>35.1</v>
      </c>
      <c r="K1161" s="13">
        <f>_xlfn.MINIFS(bonification_version[date_debut],bonification_version[code],fiche_bonification[[#This Row],[code_bonification]])</f>
        <v>42005</v>
      </c>
      <c r="L1161" s="12" t="str" cm="1">
        <f t="array" ref="L116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62" spans="1:12" x14ac:dyDescent="0.3">
      <c r="A1162" s="12" t="s">
        <v>162</v>
      </c>
      <c r="B1162" s="12" t="s">
        <v>915</v>
      </c>
      <c r="C1162" s="13">
        <f t="shared" si="18"/>
        <v>42373</v>
      </c>
      <c r="D1162" s="13" t="str">
        <f>IF(AND(fiche_bonification[[#This Row],[fiche_date_fin]]="",fiche_bonification[[#This Row],[bonification_date_fin]]=""),"",MIN(I1162,L1162))</f>
        <v/>
      </c>
      <c r="E1162" s="13">
        <v>44561</v>
      </c>
      <c r="F1162" s="13">
        <v>44681</v>
      </c>
      <c r="G1162" s="12">
        <f>_xlfn.MAXIFS(fiche_version[index_version],fiche_version[code],fiche_bonification[[#This Row],[code_fiche]])</f>
        <v>33.200000000000003</v>
      </c>
      <c r="H1162" s="13">
        <f>_xlfn.MINIFS(fiche_version[date_debut],fiche_version[code],fiche_bonification[[#This Row],[code_fiche]])</f>
        <v>42373</v>
      </c>
      <c r="I1162" s="13" t="str" cm="1">
        <f t="array" ref="I1162">INDEX(fiche_version[date_fin],MATCH(1,(fiche_version[index_version]=fiche_bonification[[#This Row],[fiche_version]]) * (fiche_version[code]=fiche_bonification[[#This Row],[code_fiche]]),0),1)</f>
        <v/>
      </c>
      <c r="J1162" s="12">
        <f>_xlfn.MAXIFS(bonification_version[index_version],bonification_version[code],fiche_bonification[[#This Row],[code_bonification]])</f>
        <v>35.1</v>
      </c>
      <c r="K1162" s="13">
        <f>_xlfn.MINIFS(bonification_version[date_debut],bonification_version[code],fiche_bonification[[#This Row],[code_bonification]])</f>
        <v>42005</v>
      </c>
      <c r="L1162" s="12" t="str" cm="1">
        <f t="array" ref="L116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63" spans="1:12" x14ac:dyDescent="0.3">
      <c r="A1163" s="12" t="s">
        <v>163</v>
      </c>
      <c r="B1163" s="12" t="s">
        <v>915</v>
      </c>
      <c r="C1163" s="13">
        <f t="shared" si="18"/>
        <v>42005</v>
      </c>
      <c r="D1163" s="13" t="str">
        <f>IF(AND(fiche_bonification[[#This Row],[fiche_date_fin]]="",fiche_bonification[[#This Row],[bonification_date_fin]]=""),"",MIN(I1163,L1163))</f>
        <v/>
      </c>
      <c r="E1163" s="13">
        <v>44561</v>
      </c>
      <c r="F1163" s="13">
        <v>44681</v>
      </c>
      <c r="G1163" s="12">
        <f>_xlfn.MAXIFS(fiche_version[index_version],fiche_version[code],fiche_bonification[[#This Row],[code_fiche]])</f>
        <v>27.2</v>
      </c>
      <c r="H1163" s="13">
        <f>_xlfn.MINIFS(fiche_version[date_debut],fiche_version[code],fiche_bonification[[#This Row],[code_fiche]])</f>
        <v>42005</v>
      </c>
      <c r="I1163" s="13" t="str" cm="1">
        <f t="array" ref="I1163">INDEX(fiche_version[date_fin],MATCH(1,(fiche_version[index_version]=fiche_bonification[[#This Row],[fiche_version]]) * (fiche_version[code]=fiche_bonification[[#This Row],[code_fiche]]),0),1)</f>
        <v/>
      </c>
      <c r="J1163" s="12">
        <f>_xlfn.MAXIFS(bonification_version[index_version],bonification_version[code],fiche_bonification[[#This Row],[code_bonification]])</f>
        <v>35.1</v>
      </c>
      <c r="K1163" s="13">
        <f>_xlfn.MINIFS(bonification_version[date_debut],bonification_version[code],fiche_bonification[[#This Row],[code_bonification]])</f>
        <v>42005</v>
      </c>
      <c r="L1163" s="12" t="str" cm="1">
        <f t="array" ref="L116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64" spans="1:12" x14ac:dyDescent="0.3">
      <c r="A1164" s="12" t="s">
        <v>164</v>
      </c>
      <c r="B1164" s="12" t="s">
        <v>915</v>
      </c>
      <c r="C1164" s="13">
        <f t="shared" si="18"/>
        <v>42373</v>
      </c>
      <c r="D1164" s="13" t="str">
        <f>IF(AND(fiche_bonification[[#This Row],[fiche_date_fin]]="",fiche_bonification[[#This Row],[bonification_date_fin]]=""),"",MIN(I1164,L1164))</f>
        <v/>
      </c>
      <c r="E1164" s="13">
        <v>44561</v>
      </c>
      <c r="F1164" s="13">
        <v>44681</v>
      </c>
      <c r="G1164" s="12">
        <f>_xlfn.MAXIFS(fiche_version[index_version],fiche_version[code],fiche_bonification[[#This Row],[code_fiche]])</f>
        <v>19.100000000000001</v>
      </c>
      <c r="H1164" s="13">
        <f>_xlfn.MINIFS(fiche_version[date_debut],fiche_version[code],fiche_bonification[[#This Row],[code_fiche]])</f>
        <v>42373</v>
      </c>
      <c r="I1164" s="13" t="str" cm="1">
        <f t="array" ref="I1164">INDEX(fiche_version[date_fin],MATCH(1,(fiche_version[index_version]=fiche_bonification[[#This Row],[fiche_version]]) * (fiche_version[code]=fiche_bonification[[#This Row],[code_fiche]]),0),1)</f>
        <v/>
      </c>
      <c r="J1164" s="12">
        <f>_xlfn.MAXIFS(bonification_version[index_version],bonification_version[code],fiche_bonification[[#This Row],[code_bonification]])</f>
        <v>35.1</v>
      </c>
      <c r="K1164" s="13">
        <f>_xlfn.MINIFS(bonification_version[date_debut],bonification_version[code],fiche_bonification[[#This Row],[code_bonification]])</f>
        <v>42005</v>
      </c>
      <c r="L1164" s="12" t="str" cm="1">
        <f t="array" ref="L116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65" spans="1:12" x14ac:dyDescent="0.3">
      <c r="A1165" s="12" t="s">
        <v>165</v>
      </c>
      <c r="B1165" s="12" t="s">
        <v>915</v>
      </c>
      <c r="C1165" s="13">
        <f t="shared" si="18"/>
        <v>42727</v>
      </c>
      <c r="D1165" s="13" t="str">
        <f>IF(AND(fiche_bonification[[#This Row],[fiche_date_fin]]="",fiche_bonification[[#This Row],[bonification_date_fin]]=""),"",MIN(I1165,L1165))</f>
        <v/>
      </c>
      <c r="E1165" s="13">
        <v>44561</v>
      </c>
      <c r="F1165" s="13">
        <v>44681</v>
      </c>
      <c r="G1165" s="12">
        <f>_xlfn.MAXIFS(fiche_version[index_version],fiche_version[code],fiche_bonification[[#This Row],[code_fiche]])</f>
        <v>24.1</v>
      </c>
      <c r="H1165" s="13">
        <f>_xlfn.MINIFS(fiche_version[date_debut],fiche_version[code],fiche_bonification[[#This Row],[code_fiche]])</f>
        <v>42727</v>
      </c>
      <c r="I1165" s="13" t="str" cm="1">
        <f t="array" ref="I1165">INDEX(fiche_version[date_fin],MATCH(1,(fiche_version[index_version]=fiche_bonification[[#This Row],[fiche_version]]) * (fiche_version[code]=fiche_bonification[[#This Row],[code_fiche]]),0),1)</f>
        <v/>
      </c>
      <c r="J1165" s="12">
        <f>_xlfn.MAXIFS(bonification_version[index_version],bonification_version[code],fiche_bonification[[#This Row],[code_bonification]])</f>
        <v>35.1</v>
      </c>
      <c r="K1165" s="13">
        <f>_xlfn.MINIFS(bonification_version[date_debut],bonification_version[code],fiche_bonification[[#This Row],[code_bonification]])</f>
        <v>42005</v>
      </c>
      <c r="L1165" s="12" t="str" cm="1">
        <f t="array" ref="L116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66" spans="1:12" x14ac:dyDescent="0.3">
      <c r="A1166" s="12" t="s">
        <v>166</v>
      </c>
      <c r="B1166" s="12" t="s">
        <v>915</v>
      </c>
      <c r="C1166" s="13">
        <f t="shared" si="18"/>
        <v>42005</v>
      </c>
      <c r="D1166" s="13" t="str">
        <f>IF(AND(fiche_bonification[[#This Row],[fiche_date_fin]]="",fiche_bonification[[#This Row],[bonification_date_fin]]=""),"",MIN(I1166,L1166))</f>
        <v/>
      </c>
      <c r="E1166" s="13">
        <v>44561</v>
      </c>
      <c r="F1166" s="13">
        <v>44681</v>
      </c>
      <c r="G1166" s="12">
        <f>_xlfn.MAXIFS(fiche_version[index_version],fiche_version[code],fiche_bonification[[#This Row],[code_fiche]])</f>
        <v>25.1</v>
      </c>
      <c r="H1166" s="13">
        <f>_xlfn.MINIFS(fiche_version[date_debut],fiche_version[code],fiche_bonification[[#This Row],[code_fiche]])</f>
        <v>42005</v>
      </c>
      <c r="I1166" s="13" t="str" cm="1">
        <f t="array" ref="I1166">INDEX(fiche_version[date_fin],MATCH(1,(fiche_version[index_version]=fiche_bonification[[#This Row],[fiche_version]]) * (fiche_version[code]=fiche_bonification[[#This Row],[code_fiche]]),0),1)</f>
        <v/>
      </c>
      <c r="J1166" s="12">
        <f>_xlfn.MAXIFS(bonification_version[index_version],bonification_version[code],fiche_bonification[[#This Row],[code_bonification]])</f>
        <v>35.1</v>
      </c>
      <c r="K1166" s="13">
        <f>_xlfn.MINIFS(bonification_version[date_debut],bonification_version[code],fiche_bonification[[#This Row],[code_bonification]])</f>
        <v>42005</v>
      </c>
      <c r="L1166" s="12" t="str" cm="1">
        <f t="array" ref="L116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67" spans="1:12" x14ac:dyDescent="0.3">
      <c r="A1167" s="12" t="s">
        <v>167</v>
      </c>
      <c r="B1167" s="12" t="s">
        <v>915</v>
      </c>
      <c r="C1167" s="13">
        <f t="shared" si="18"/>
        <v>44408</v>
      </c>
      <c r="D1167" s="13" t="str">
        <f>IF(AND(fiche_bonification[[#This Row],[fiche_date_fin]]="",fiche_bonification[[#This Row],[bonification_date_fin]]=""),"",MIN(I1167,L1167))</f>
        <v/>
      </c>
      <c r="E1167" s="13">
        <v>44561</v>
      </c>
      <c r="F1167" s="13">
        <v>44681</v>
      </c>
      <c r="G1167" s="12">
        <f>_xlfn.MAXIFS(fiche_version[index_version],fiche_version[code],fiche_bonification[[#This Row],[code_fiche]])</f>
        <v>38.1</v>
      </c>
      <c r="H1167" s="13">
        <f>_xlfn.MINIFS(fiche_version[date_debut],fiche_version[code],fiche_bonification[[#This Row],[code_fiche]])</f>
        <v>44408</v>
      </c>
      <c r="I1167" s="13" t="str" cm="1">
        <f t="array" ref="I1167">INDEX(fiche_version[date_fin],MATCH(1,(fiche_version[index_version]=fiche_bonification[[#This Row],[fiche_version]]) * (fiche_version[code]=fiche_bonification[[#This Row],[code_fiche]]),0),1)</f>
        <v/>
      </c>
      <c r="J1167" s="12">
        <f>_xlfn.MAXIFS(bonification_version[index_version],bonification_version[code],fiche_bonification[[#This Row],[code_bonification]])</f>
        <v>35.1</v>
      </c>
      <c r="K1167" s="13">
        <f>_xlfn.MINIFS(bonification_version[date_debut],bonification_version[code],fiche_bonification[[#This Row],[code_bonification]])</f>
        <v>42005</v>
      </c>
      <c r="L1167" s="12" t="str" cm="1">
        <f t="array" ref="L116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68" spans="1:12" x14ac:dyDescent="0.3">
      <c r="A1168" s="12" t="s">
        <v>169</v>
      </c>
      <c r="B1168" s="12" t="s">
        <v>915</v>
      </c>
      <c r="C1168" s="13">
        <f t="shared" si="18"/>
        <v>44408</v>
      </c>
      <c r="D1168" s="13" t="str">
        <f>IF(AND(fiche_bonification[[#This Row],[fiche_date_fin]]="",fiche_bonification[[#This Row],[bonification_date_fin]]=""),"",MIN(I1168,L1168))</f>
        <v/>
      </c>
      <c r="E1168" s="13">
        <v>44561</v>
      </c>
      <c r="F1168" s="13">
        <v>44681</v>
      </c>
      <c r="G1168" s="12">
        <f>_xlfn.MAXIFS(fiche_version[index_version],fiche_version[code],fiche_bonification[[#This Row],[code_fiche]])</f>
        <v>38.1</v>
      </c>
      <c r="H1168" s="13">
        <f>_xlfn.MINIFS(fiche_version[date_debut],fiche_version[code],fiche_bonification[[#This Row],[code_fiche]])</f>
        <v>44408</v>
      </c>
      <c r="I1168" s="13" t="str" cm="1">
        <f t="array" ref="I1168">INDEX(fiche_version[date_fin],MATCH(1,(fiche_version[index_version]=fiche_bonification[[#This Row],[fiche_version]]) * (fiche_version[code]=fiche_bonification[[#This Row],[code_fiche]]),0),1)</f>
        <v/>
      </c>
      <c r="J1168" s="12">
        <f>_xlfn.MAXIFS(bonification_version[index_version],bonification_version[code],fiche_bonification[[#This Row],[code_bonification]])</f>
        <v>35.1</v>
      </c>
      <c r="K1168" s="13">
        <f>_xlfn.MINIFS(bonification_version[date_debut],bonification_version[code],fiche_bonification[[#This Row],[code_bonification]])</f>
        <v>42005</v>
      </c>
      <c r="L1168" s="12" t="str" cm="1">
        <f t="array" ref="L116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69" spans="1:12" x14ac:dyDescent="0.3">
      <c r="A1169" s="12" t="s">
        <v>679</v>
      </c>
      <c r="B1169" s="12" t="s">
        <v>915</v>
      </c>
      <c r="C1169" s="13">
        <f t="shared" si="18"/>
        <v>45199</v>
      </c>
      <c r="D1169" s="13" t="str">
        <f>IF(AND(fiche_bonification[[#This Row],[fiche_date_fin]]="",fiche_bonification[[#This Row],[bonification_date_fin]]=""),"",MIN(I1169,L1169))</f>
        <v/>
      </c>
      <c r="E1169" s="13">
        <v>44561</v>
      </c>
      <c r="F1169" s="13">
        <v>44681</v>
      </c>
      <c r="G1169" s="12">
        <f>_xlfn.MAXIFS(fiche_version[index_version],fiche_version[code],fiche_bonification[[#This Row],[code_fiche]])</f>
        <v>54.1</v>
      </c>
      <c r="H1169" s="13">
        <f>_xlfn.MINIFS(fiche_version[date_debut],fiche_version[code],fiche_bonification[[#This Row],[code_fiche]])</f>
        <v>45199</v>
      </c>
      <c r="I1169" s="13" t="str" cm="1">
        <f t="array" ref="I1169">INDEX(fiche_version[date_fin],MATCH(1,(fiche_version[index_version]=fiche_bonification[[#This Row],[fiche_version]]) * (fiche_version[code]=fiche_bonification[[#This Row],[code_fiche]]),0),1)</f>
        <v/>
      </c>
      <c r="J1169" s="12">
        <f>_xlfn.MAXIFS(bonification_version[index_version],bonification_version[code],fiche_bonification[[#This Row],[code_bonification]])</f>
        <v>35.1</v>
      </c>
      <c r="K1169" s="13">
        <f>_xlfn.MINIFS(bonification_version[date_debut],bonification_version[code],fiche_bonification[[#This Row],[code_bonification]])</f>
        <v>42005</v>
      </c>
      <c r="L1169" s="12" t="str" cm="1">
        <f t="array" ref="L116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70" spans="1:12" x14ac:dyDescent="0.3">
      <c r="A1170" s="12" t="s">
        <v>170</v>
      </c>
      <c r="B1170" s="12" t="s">
        <v>915</v>
      </c>
      <c r="C1170" s="13">
        <f t="shared" si="18"/>
        <v>42005</v>
      </c>
      <c r="D1170" s="13">
        <f>IF(AND(fiche_bonification[[#This Row],[fiche_date_fin]]="",fiche_bonification[[#This Row],[bonification_date_fin]]=""),"",MIN(I1170,L1170))</f>
        <v>43555</v>
      </c>
      <c r="E1170" s="13">
        <v>44561</v>
      </c>
      <c r="F1170" s="13">
        <v>44681</v>
      </c>
      <c r="G1170" s="12">
        <f>_xlfn.MAXIFS(fiche_version[index_version],fiche_version[code],fiche_bonification[[#This Row],[code_fiche]])</f>
        <v>16.100000000000001</v>
      </c>
      <c r="H1170" s="13">
        <f>_xlfn.MINIFS(fiche_version[date_debut],fiche_version[code],fiche_bonification[[#This Row],[code_fiche]])</f>
        <v>42005</v>
      </c>
      <c r="I1170" s="13" cm="1">
        <f t="array" ref="I1170">INDEX(fiche_version[date_fin],MATCH(1,(fiche_version[index_version]=fiche_bonification[[#This Row],[fiche_version]]) * (fiche_version[code]=fiche_bonification[[#This Row],[code_fiche]]),0),1)</f>
        <v>43555</v>
      </c>
      <c r="J1170" s="12">
        <f>_xlfn.MAXIFS(bonification_version[index_version],bonification_version[code],fiche_bonification[[#This Row],[code_bonification]])</f>
        <v>35.1</v>
      </c>
      <c r="K1170" s="13">
        <f>_xlfn.MINIFS(bonification_version[date_debut],bonification_version[code],fiche_bonification[[#This Row],[code_bonification]])</f>
        <v>42005</v>
      </c>
      <c r="L1170" s="12" t="str" cm="1">
        <f t="array" ref="L117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71" spans="1:12" x14ac:dyDescent="0.3">
      <c r="A1171" s="12" t="s">
        <v>171</v>
      </c>
      <c r="B1171" s="12" t="s">
        <v>915</v>
      </c>
      <c r="C1171" s="13">
        <f t="shared" si="18"/>
        <v>42727</v>
      </c>
      <c r="D1171" s="13">
        <f>IF(AND(fiche_bonification[[#This Row],[fiche_date_fin]]="",fiche_bonification[[#This Row],[bonification_date_fin]]=""),"",MIN(I1171,L1171))</f>
        <v>43555</v>
      </c>
      <c r="E1171" s="13">
        <v>44561</v>
      </c>
      <c r="F1171" s="13">
        <v>44681</v>
      </c>
      <c r="G1171" s="12">
        <f>_xlfn.MAXIFS(fiche_version[index_version],fiche_version[code],fiche_bonification[[#This Row],[code_fiche]])</f>
        <v>24.1</v>
      </c>
      <c r="H1171" s="13">
        <f>_xlfn.MINIFS(fiche_version[date_debut],fiche_version[code],fiche_bonification[[#This Row],[code_fiche]])</f>
        <v>42727</v>
      </c>
      <c r="I1171" s="13" cm="1">
        <f t="array" ref="I1171">INDEX(fiche_version[date_fin],MATCH(1,(fiche_version[index_version]=fiche_bonification[[#This Row],[fiche_version]]) * (fiche_version[code]=fiche_bonification[[#This Row],[code_fiche]]),0),1)</f>
        <v>43555</v>
      </c>
      <c r="J1171" s="12">
        <f>_xlfn.MAXIFS(bonification_version[index_version],bonification_version[code],fiche_bonification[[#This Row],[code_bonification]])</f>
        <v>35.1</v>
      </c>
      <c r="K1171" s="13">
        <f>_xlfn.MINIFS(bonification_version[date_debut],bonification_version[code],fiche_bonification[[#This Row],[code_bonification]])</f>
        <v>42005</v>
      </c>
      <c r="L1171" s="12" t="str" cm="1">
        <f t="array" ref="L117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72" spans="1:12" x14ac:dyDescent="0.3">
      <c r="A1172" s="12" t="s">
        <v>172</v>
      </c>
      <c r="B1172" s="12" t="s">
        <v>915</v>
      </c>
      <c r="C1172" s="13">
        <f t="shared" si="18"/>
        <v>42005</v>
      </c>
      <c r="D1172" s="13">
        <f>IF(AND(fiche_bonification[[#This Row],[fiche_date_fin]]="",fiche_bonification[[#This Row],[bonification_date_fin]]=""),"",MIN(I1172,L1172))</f>
        <v>43190</v>
      </c>
      <c r="E1172" s="13">
        <v>44561</v>
      </c>
      <c r="F1172" s="13">
        <v>44681</v>
      </c>
      <c r="G1172" s="12">
        <f>_xlfn.MAXIFS(fiche_version[index_version],fiche_version[code],fiche_bonification[[#This Row],[code_fiche]])</f>
        <v>14.1</v>
      </c>
      <c r="H1172" s="13">
        <f>_xlfn.MINIFS(fiche_version[date_debut],fiche_version[code],fiche_bonification[[#This Row],[code_fiche]])</f>
        <v>42005</v>
      </c>
      <c r="I1172" s="13" cm="1">
        <f t="array" ref="I1172">INDEX(fiche_version[date_fin],MATCH(1,(fiche_version[index_version]=fiche_bonification[[#This Row],[fiche_version]]) * (fiche_version[code]=fiche_bonification[[#This Row],[code_fiche]]),0),1)</f>
        <v>43190</v>
      </c>
      <c r="J1172" s="12">
        <f>_xlfn.MAXIFS(bonification_version[index_version],bonification_version[code],fiche_bonification[[#This Row],[code_bonification]])</f>
        <v>35.1</v>
      </c>
      <c r="K1172" s="13">
        <f>_xlfn.MINIFS(bonification_version[date_debut],bonification_version[code],fiche_bonification[[#This Row],[code_bonification]])</f>
        <v>42005</v>
      </c>
      <c r="L1172" s="12" t="str" cm="1">
        <f t="array" ref="L117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73" spans="1:12" x14ac:dyDescent="0.3">
      <c r="A1173" s="12" t="s">
        <v>173</v>
      </c>
      <c r="B1173" s="12" t="s">
        <v>915</v>
      </c>
      <c r="C1173" s="13">
        <f t="shared" si="18"/>
        <v>42727</v>
      </c>
      <c r="D1173" s="13" t="str">
        <f>IF(AND(fiche_bonification[[#This Row],[fiche_date_fin]]="",fiche_bonification[[#This Row],[bonification_date_fin]]=""),"",MIN(I1173,L1173))</f>
        <v/>
      </c>
      <c r="E1173" s="13">
        <v>44561</v>
      </c>
      <c r="F1173" s="13">
        <v>44681</v>
      </c>
      <c r="G1173" s="12">
        <f>_xlfn.MAXIFS(fiche_version[index_version],fiche_version[code],fiche_bonification[[#This Row],[code_fiche]])</f>
        <v>40.200000000000003</v>
      </c>
      <c r="H1173" s="13">
        <f>_xlfn.MINIFS(fiche_version[date_debut],fiche_version[code],fiche_bonification[[#This Row],[code_fiche]])</f>
        <v>42727</v>
      </c>
      <c r="I1173" s="13" t="str" cm="1">
        <f t="array" ref="I1173">INDEX(fiche_version[date_fin],MATCH(1,(fiche_version[index_version]=fiche_bonification[[#This Row],[fiche_version]]) * (fiche_version[code]=fiche_bonification[[#This Row],[code_fiche]]),0),1)</f>
        <v/>
      </c>
      <c r="J1173" s="12">
        <f>_xlfn.MAXIFS(bonification_version[index_version],bonification_version[code],fiche_bonification[[#This Row],[code_bonification]])</f>
        <v>35.1</v>
      </c>
      <c r="K1173" s="13">
        <f>_xlfn.MINIFS(bonification_version[date_debut],bonification_version[code],fiche_bonification[[#This Row],[code_bonification]])</f>
        <v>42005</v>
      </c>
      <c r="L1173" s="12" t="str" cm="1">
        <f t="array" ref="L117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74" spans="1:12" x14ac:dyDescent="0.3">
      <c r="A1174" s="12" t="s">
        <v>174</v>
      </c>
      <c r="B1174" s="12" t="s">
        <v>915</v>
      </c>
      <c r="C1174" s="13">
        <f t="shared" si="18"/>
        <v>42522</v>
      </c>
      <c r="D1174" s="13" t="str">
        <f>IF(AND(fiche_bonification[[#This Row],[fiche_date_fin]]="",fiche_bonification[[#This Row],[bonification_date_fin]]=""),"",MIN(I1174,L1174))</f>
        <v/>
      </c>
      <c r="E1174" s="13">
        <v>44561</v>
      </c>
      <c r="F1174" s="13">
        <v>44681</v>
      </c>
      <c r="G1174" s="12">
        <f>_xlfn.MAXIFS(fiche_version[index_version],fiche_version[code],fiche_bonification[[#This Row],[code_fiche]])</f>
        <v>25.2</v>
      </c>
      <c r="H1174" s="13">
        <f>_xlfn.MINIFS(fiche_version[date_debut],fiche_version[code],fiche_bonification[[#This Row],[code_fiche]])</f>
        <v>42522</v>
      </c>
      <c r="I1174" s="13" t="str" cm="1">
        <f t="array" ref="I1174">INDEX(fiche_version[date_fin],MATCH(1,(fiche_version[index_version]=fiche_bonification[[#This Row],[fiche_version]]) * (fiche_version[code]=fiche_bonification[[#This Row],[code_fiche]]),0),1)</f>
        <v/>
      </c>
      <c r="J1174" s="12">
        <f>_xlfn.MAXIFS(bonification_version[index_version],bonification_version[code],fiche_bonification[[#This Row],[code_bonification]])</f>
        <v>35.1</v>
      </c>
      <c r="K1174" s="13">
        <f>_xlfn.MINIFS(bonification_version[date_debut],bonification_version[code],fiche_bonification[[#This Row],[code_bonification]])</f>
        <v>42005</v>
      </c>
      <c r="L1174" s="12" t="str" cm="1">
        <f t="array" ref="L117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75" spans="1:12" x14ac:dyDescent="0.3">
      <c r="A1175" s="12" t="s">
        <v>176</v>
      </c>
      <c r="B1175" s="12" t="s">
        <v>915</v>
      </c>
      <c r="C1175" s="13">
        <f t="shared" si="18"/>
        <v>42005</v>
      </c>
      <c r="D1175" s="13" t="str">
        <f>IF(AND(fiche_bonification[[#This Row],[fiche_date_fin]]="",fiche_bonification[[#This Row],[bonification_date_fin]]=""),"",MIN(I1175,L1175))</f>
        <v/>
      </c>
      <c r="E1175" s="13">
        <v>44561</v>
      </c>
      <c r="F1175" s="13">
        <v>44681</v>
      </c>
      <c r="G1175" s="12">
        <f>_xlfn.MAXIFS(fiche_version[index_version],fiche_version[code],fiche_bonification[[#This Row],[code_fiche]])</f>
        <v>15.1</v>
      </c>
      <c r="H1175" s="13">
        <f>_xlfn.MINIFS(fiche_version[date_debut],fiche_version[code],fiche_bonification[[#This Row],[code_fiche]])</f>
        <v>42005</v>
      </c>
      <c r="I1175" s="13" t="str" cm="1">
        <f t="array" ref="I1175">INDEX(fiche_version[date_fin],MATCH(1,(fiche_version[index_version]=fiche_bonification[[#This Row],[fiche_version]]) * (fiche_version[code]=fiche_bonification[[#This Row],[code_fiche]]),0),1)</f>
        <v/>
      </c>
      <c r="J1175" s="12">
        <f>_xlfn.MAXIFS(bonification_version[index_version],bonification_version[code],fiche_bonification[[#This Row],[code_bonification]])</f>
        <v>35.1</v>
      </c>
      <c r="K1175" s="13">
        <f>_xlfn.MINIFS(bonification_version[date_debut],bonification_version[code],fiche_bonification[[#This Row],[code_bonification]])</f>
        <v>42005</v>
      </c>
      <c r="L1175" s="12" t="str" cm="1">
        <f t="array" ref="L117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76" spans="1:12" x14ac:dyDescent="0.3">
      <c r="A1176" s="12" t="s">
        <v>178</v>
      </c>
      <c r="B1176" s="12" t="s">
        <v>915</v>
      </c>
      <c r="C1176" s="13">
        <f t="shared" si="18"/>
        <v>42522</v>
      </c>
      <c r="D1176" s="13" t="str">
        <f>IF(AND(fiche_bonification[[#This Row],[fiche_date_fin]]="",fiche_bonification[[#This Row],[bonification_date_fin]]=""),"",MIN(I1176,L1176))</f>
        <v/>
      </c>
      <c r="E1176" s="13">
        <v>44561</v>
      </c>
      <c r="F1176" s="13">
        <v>44681</v>
      </c>
      <c r="G1176" s="12">
        <f>_xlfn.MAXIFS(fiche_version[index_version],fiche_version[code],fiche_bonification[[#This Row],[code_fiche]])</f>
        <v>22.1</v>
      </c>
      <c r="H1176" s="13">
        <f>_xlfn.MINIFS(fiche_version[date_debut],fiche_version[code],fiche_bonification[[#This Row],[code_fiche]])</f>
        <v>42522</v>
      </c>
      <c r="I1176" s="13" t="str" cm="1">
        <f t="array" ref="I1176">INDEX(fiche_version[date_fin],MATCH(1,(fiche_version[index_version]=fiche_bonification[[#This Row],[fiche_version]]) * (fiche_version[code]=fiche_bonification[[#This Row],[code_fiche]]),0),1)</f>
        <v/>
      </c>
      <c r="J1176" s="12">
        <f>_xlfn.MAXIFS(bonification_version[index_version],bonification_version[code],fiche_bonification[[#This Row],[code_bonification]])</f>
        <v>35.1</v>
      </c>
      <c r="K1176" s="13">
        <f>_xlfn.MINIFS(bonification_version[date_debut],bonification_version[code],fiche_bonification[[#This Row],[code_bonification]])</f>
        <v>42005</v>
      </c>
      <c r="L1176" s="12" t="str" cm="1">
        <f t="array" ref="L117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77" spans="1:12" x14ac:dyDescent="0.3">
      <c r="A1177" s="12" t="s">
        <v>180</v>
      </c>
      <c r="B1177" s="12" t="s">
        <v>915</v>
      </c>
      <c r="C1177" s="13">
        <f t="shared" si="18"/>
        <v>42005</v>
      </c>
      <c r="D1177" s="13">
        <f>IF(AND(fiche_bonification[[#This Row],[fiche_date_fin]]="",fiche_bonification[[#This Row],[bonification_date_fin]]=""),"",MIN(I1177,L1177))</f>
        <v>43190</v>
      </c>
      <c r="E1177" s="13">
        <v>44561</v>
      </c>
      <c r="F1177" s="13">
        <v>44681</v>
      </c>
      <c r="G1177" s="12">
        <f>_xlfn.MAXIFS(fiche_version[index_version],fiche_version[code],fiche_bonification[[#This Row],[code_fiche]])</f>
        <v>16.100000000000001</v>
      </c>
      <c r="H1177" s="13">
        <f>_xlfn.MINIFS(fiche_version[date_debut],fiche_version[code],fiche_bonification[[#This Row],[code_fiche]])</f>
        <v>42005</v>
      </c>
      <c r="I1177" s="13" cm="1">
        <f t="array" ref="I1177">INDEX(fiche_version[date_fin],MATCH(1,(fiche_version[index_version]=fiche_bonification[[#This Row],[fiche_version]]) * (fiche_version[code]=fiche_bonification[[#This Row],[code_fiche]]),0),1)</f>
        <v>43190</v>
      </c>
      <c r="J1177" s="12">
        <f>_xlfn.MAXIFS(bonification_version[index_version],bonification_version[code],fiche_bonification[[#This Row],[code_bonification]])</f>
        <v>35.1</v>
      </c>
      <c r="K1177" s="13">
        <f>_xlfn.MINIFS(bonification_version[date_debut],bonification_version[code],fiche_bonification[[#This Row],[code_bonification]])</f>
        <v>42005</v>
      </c>
      <c r="L1177" s="12" t="str" cm="1">
        <f t="array" ref="L117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78" spans="1:12" x14ac:dyDescent="0.3">
      <c r="A1178" s="12" t="s">
        <v>182</v>
      </c>
      <c r="B1178" s="12" t="s">
        <v>915</v>
      </c>
      <c r="C1178" s="13">
        <f t="shared" si="18"/>
        <v>42005</v>
      </c>
      <c r="D1178" s="13" t="str">
        <f>IF(AND(fiche_bonification[[#This Row],[fiche_date_fin]]="",fiche_bonification[[#This Row],[bonification_date_fin]]=""),"",MIN(I1178,L1178))</f>
        <v/>
      </c>
      <c r="E1178" s="13">
        <v>44561</v>
      </c>
      <c r="F1178" s="13">
        <v>44681</v>
      </c>
      <c r="G1178" s="12">
        <f>_xlfn.MAXIFS(fiche_version[index_version],fiche_version[code],fiche_bonification[[#This Row],[code_fiche]])</f>
        <v>40.4</v>
      </c>
      <c r="H1178" s="13">
        <f>_xlfn.MINIFS(fiche_version[date_debut],fiche_version[code],fiche_bonification[[#This Row],[code_fiche]])</f>
        <v>42005</v>
      </c>
      <c r="I1178" s="13" t="str" cm="1">
        <f t="array" ref="I1178">INDEX(fiche_version[date_fin],MATCH(1,(fiche_version[index_version]=fiche_bonification[[#This Row],[fiche_version]]) * (fiche_version[code]=fiche_bonification[[#This Row],[code_fiche]]),0),1)</f>
        <v/>
      </c>
      <c r="J1178" s="12">
        <f>_xlfn.MAXIFS(bonification_version[index_version],bonification_version[code],fiche_bonification[[#This Row],[code_bonification]])</f>
        <v>35.1</v>
      </c>
      <c r="K1178" s="13">
        <f>_xlfn.MINIFS(bonification_version[date_debut],bonification_version[code],fiche_bonification[[#This Row],[code_bonification]])</f>
        <v>42005</v>
      </c>
      <c r="L1178" s="12" t="str" cm="1">
        <f t="array" ref="L117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79" spans="1:12" x14ac:dyDescent="0.3">
      <c r="A1179" s="12" t="s">
        <v>183</v>
      </c>
      <c r="B1179" s="12" t="s">
        <v>915</v>
      </c>
      <c r="C1179" s="13">
        <f t="shared" si="18"/>
        <v>42005</v>
      </c>
      <c r="D1179" s="13" t="str">
        <f>IF(AND(fiche_bonification[[#This Row],[fiche_date_fin]]="",fiche_bonification[[#This Row],[bonification_date_fin]]=""),"",MIN(I1179,L1179))</f>
        <v/>
      </c>
      <c r="E1179" s="13">
        <v>44561</v>
      </c>
      <c r="F1179" s="13">
        <v>44681</v>
      </c>
      <c r="G1179" s="12">
        <f>_xlfn.MAXIFS(fiche_version[index_version],fiche_version[code],fiche_bonification[[#This Row],[code_fiche]])</f>
        <v>26.1</v>
      </c>
      <c r="H1179" s="13">
        <f>_xlfn.MINIFS(fiche_version[date_debut],fiche_version[code],fiche_bonification[[#This Row],[code_fiche]])</f>
        <v>42005</v>
      </c>
      <c r="I1179" s="13" t="str" cm="1">
        <f t="array" ref="I1179">INDEX(fiche_version[date_fin],MATCH(1,(fiche_version[index_version]=fiche_bonification[[#This Row],[fiche_version]]) * (fiche_version[code]=fiche_bonification[[#This Row],[code_fiche]]),0),1)</f>
        <v/>
      </c>
      <c r="J1179" s="12">
        <f>_xlfn.MAXIFS(bonification_version[index_version],bonification_version[code],fiche_bonification[[#This Row],[code_bonification]])</f>
        <v>35.1</v>
      </c>
      <c r="K1179" s="13">
        <f>_xlfn.MINIFS(bonification_version[date_debut],bonification_version[code],fiche_bonification[[#This Row],[code_bonification]])</f>
        <v>42005</v>
      </c>
      <c r="L1179" s="12" t="str" cm="1">
        <f t="array" ref="L117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80" spans="1:12" x14ac:dyDescent="0.3">
      <c r="A1180" s="12" t="s">
        <v>184</v>
      </c>
      <c r="B1180" s="12" t="s">
        <v>915</v>
      </c>
      <c r="C1180" s="13">
        <f t="shared" si="18"/>
        <v>42522</v>
      </c>
      <c r="D1180" s="13" t="str">
        <f>IF(AND(fiche_bonification[[#This Row],[fiche_date_fin]]="",fiche_bonification[[#This Row],[bonification_date_fin]]=""),"",MIN(I1180,L1180))</f>
        <v/>
      </c>
      <c r="E1180" s="13">
        <v>44561</v>
      </c>
      <c r="F1180" s="13">
        <v>44681</v>
      </c>
      <c r="G1180" s="12">
        <f>_xlfn.MAXIFS(fiche_version[index_version],fiche_version[code],fiche_bonification[[#This Row],[code_fiche]])</f>
        <v>22.1</v>
      </c>
      <c r="H1180" s="13">
        <f>_xlfn.MINIFS(fiche_version[date_debut],fiche_version[code],fiche_bonification[[#This Row],[code_fiche]])</f>
        <v>42522</v>
      </c>
      <c r="I1180" s="13" t="str" cm="1">
        <f t="array" ref="I1180">INDEX(fiche_version[date_fin],MATCH(1,(fiche_version[index_version]=fiche_bonification[[#This Row],[fiche_version]]) * (fiche_version[code]=fiche_bonification[[#This Row],[code_fiche]]),0),1)</f>
        <v/>
      </c>
      <c r="J1180" s="12">
        <f>_xlfn.MAXIFS(bonification_version[index_version],bonification_version[code],fiche_bonification[[#This Row],[code_bonification]])</f>
        <v>35.1</v>
      </c>
      <c r="K1180" s="13">
        <f>_xlfn.MINIFS(bonification_version[date_debut],bonification_version[code],fiche_bonification[[#This Row],[code_bonification]])</f>
        <v>42005</v>
      </c>
      <c r="L1180" s="12" t="str" cm="1">
        <f t="array" ref="L118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81" spans="1:12" x14ac:dyDescent="0.3">
      <c r="A1181" s="12" t="s">
        <v>186</v>
      </c>
      <c r="B1181" s="12" t="s">
        <v>915</v>
      </c>
      <c r="C1181" s="13">
        <f t="shared" si="18"/>
        <v>42005</v>
      </c>
      <c r="D1181" s="13" t="str">
        <f>IF(AND(fiche_bonification[[#This Row],[fiche_date_fin]]="",fiche_bonification[[#This Row],[bonification_date_fin]]=""),"",MIN(I1181,L1181))</f>
        <v/>
      </c>
      <c r="E1181" s="13">
        <v>44561</v>
      </c>
      <c r="F1181" s="13">
        <v>44681</v>
      </c>
      <c r="G1181" s="12">
        <f>_xlfn.MAXIFS(fiche_version[index_version],fiche_version[code],fiche_bonification[[#This Row],[code_fiche]])</f>
        <v>15.1</v>
      </c>
      <c r="H1181" s="13">
        <f>_xlfn.MINIFS(fiche_version[date_debut],fiche_version[code],fiche_bonification[[#This Row],[code_fiche]])</f>
        <v>42005</v>
      </c>
      <c r="I1181" s="13" t="str" cm="1">
        <f t="array" ref="I1181">INDEX(fiche_version[date_fin],MATCH(1,(fiche_version[index_version]=fiche_bonification[[#This Row],[fiche_version]]) * (fiche_version[code]=fiche_bonification[[#This Row],[code_fiche]]),0),1)</f>
        <v/>
      </c>
      <c r="J1181" s="12">
        <f>_xlfn.MAXIFS(bonification_version[index_version],bonification_version[code],fiche_bonification[[#This Row],[code_bonification]])</f>
        <v>35.1</v>
      </c>
      <c r="K1181" s="13">
        <f>_xlfn.MINIFS(bonification_version[date_debut],bonification_version[code],fiche_bonification[[#This Row],[code_bonification]])</f>
        <v>42005</v>
      </c>
      <c r="L1181" s="12" t="str" cm="1">
        <f t="array" ref="L118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82" spans="1:12" x14ac:dyDescent="0.3">
      <c r="A1182" s="12" t="s">
        <v>188</v>
      </c>
      <c r="B1182" s="12" t="s">
        <v>915</v>
      </c>
      <c r="C1182" s="13">
        <f t="shared" si="18"/>
        <v>42005</v>
      </c>
      <c r="D1182" s="13">
        <f>IF(AND(fiche_bonification[[#This Row],[fiche_date_fin]]="",fiche_bonification[[#This Row],[bonification_date_fin]]=""),"",MIN(I1182,L1182))</f>
        <v>43555</v>
      </c>
      <c r="E1182" s="13">
        <v>44561</v>
      </c>
      <c r="F1182" s="13">
        <v>44681</v>
      </c>
      <c r="G1182" s="12">
        <f>_xlfn.MAXIFS(fiche_version[index_version],fiche_version[code],fiche_bonification[[#This Row],[code_fiche]])</f>
        <v>19.2</v>
      </c>
      <c r="H1182" s="13">
        <f>_xlfn.MINIFS(fiche_version[date_debut],fiche_version[code],fiche_bonification[[#This Row],[code_fiche]])</f>
        <v>42005</v>
      </c>
      <c r="I1182" s="13" cm="1">
        <f t="array" ref="I1182">INDEX(fiche_version[date_fin],MATCH(1,(fiche_version[index_version]=fiche_bonification[[#This Row],[fiche_version]]) * (fiche_version[code]=fiche_bonification[[#This Row],[code_fiche]]),0),1)</f>
        <v>43555</v>
      </c>
      <c r="J1182" s="12">
        <f>_xlfn.MAXIFS(bonification_version[index_version],bonification_version[code],fiche_bonification[[#This Row],[code_bonification]])</f>
        <v>35.1</v>
      </c>
      <c r="K1182" s="13">
        <f>_xlfn.MINIFS(bonification_version[date_debut],bonification_version[code],fiche_bonification[[#This Row],[code_bonification]])</f>
        <v>42005</v>
      </c>
      <c r="L1182" s="12" t="str" cm="1">
        <f t="array" ref="L118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83" spans="1:12" x14ac:dyDescent="0.3">
      <c r="A1183" s="12" t="s">
        <v>189</v>
      </c>
      <c r="B1183" s="12" t="s">
        <v>915</v>
      </c>
      <c r="C1183" s="13">
        <f t="shared" si="18"/>
        <v>42005</v>
      </c>
      <c r="D1183" s="13" t="str">
        <f>IF(AND(fiche_bonification[[#This Row],[fiche_date_fin]]="",fiche_bonification[[#This Row],[bonification_date_fin]]=""),"",MIN(I1183,L1183))</f>
        <v/>
      </c>
      <c r="E1183" s="13">
        <v>44561</v>
      </c>
      <c r="F1183" s="13">
        <v>44681</v>
      </c>
      <c r="G1183" s="12">
        <f>_xlfn.MAXIFS(fiche_version[index_version],fiche_version[code],fiche_bonification[[#This Row],[code_fiche]])</f>
        <v>17.100000000000001</v>
      </c>
      <c r="H1183" s="13">
        <f>_xlfn.MINIFS(fiche_version[date_debut],fiche_version[code],fiche_bonification[[#This Row],[code_fiche]])</f>
        <v>42005</v>
      </c>
      <c r="I1183" s="13" t="str" cm="1">
        <f t="array" ref="I1183">INDEX(fiche_version[date_fin],MATCH(1,(fiche_version[index_version]=fiche_bonification[[#This Row],[fiche_version]]) * (fiche_version[code]=fiche_bonification[[#This Row],[code_fiche]]),0),1)</f>
        <v/>
      </c>
      <c r="J1183" s="12">
        <f>_xlfn.MAXIFS(bonification_version[index_version],bonification_version[code],fiche_bonification[[#This Row],[code_bonification]])</f>
        <v>35.1</v>
      </c>
      <c r="K1183" s="13">
        <f>_xlfn.MINIFS(bonification_version[date_debut],bonification_version[code],fiche_bonification[[#This Row],[code_bonification]])</f>
        <v>42005</v>
      </c>
      <c r="L1183" s="12" t="str" cm="1">
        <f t="array" ref="L118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84" spans="1:12" x14ac:dyDescent="0.3">
      <c r="A1184" s="12" t="s">
        <v>190</v>
      </c>
      <c r="B1184" s="12" t="s">
        <v>915</v>
      </c>
      <c r="C1184" s="13">
        <f t="shared" si="18"/>
        <v>44559</v>
      </c>
      <c r="D1184" s="13">
        <f>IF(AND(fiche_bonification[[#This Row],[fiche_date_fin]]="",fiche_bonification[[#This Row],[bonification_date_fin]]=""),"",MIN(I1184,L1184))</f>
        <v>47118</v>
      </c>
      <c r="E1184" s="13">
        <v>44561</v>
      </c>
      <c r="F1184" s="13">
        <v>44681</v>
      </c>
      <c r="G1184" s="12">
        <f>_xlfn.MAXIFS(fiche_version[index_version],fiche_version[code],fiche_bonification[[#This Row],[code_fiche]])</f>
        <v>58.2</v>
      </c>
      <c r="H1184" s="13">
        <f>_xlfn.MINIFS(fiche_version[date_debut],fiche_version[code],fiche_bonification[[#This Row],[code_fiche]])</f>
        <v>44559</v>
      </c>
      <c r="I1184" s="13" cm="1">
        <f t="array" ref="I1184">INDEX(fiche_version[date_fin],MATCH(1,(fiche_version[index_version]=fiche_bonification[[#This Row],[fiche_version]]) * (fiche_version[code]=fiche_bonification[[#This Row],[code_fiche]]),0),1)</f>
        <v>47118</v>
      </c>
      <c r="J1184" s="12">
        <f>_xlfn.MAXIFS(bonification_version[index_version],bonification_version[code],fiche_bonification[[#This Row],[code_bonification]])</f>
        <v>35.1</v>
      </c>
      <c r="K1184" s="13">
        <f>_xlfn.MINIFS(bonification_version[date_debut],bonification_version[code],fiche_bonification[[#This Row],[code_bonification]])</f>
        <v>42005</v>
      </c>
      <c r="L1184" s="12" t="str" cm="1">
        <f t="array" ref="L118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85" spans="1:12" x14ac:dyDescent="0.3">
      <c r="A1185" s="12" t="s">
        <v>191</v>
      </c>
      <c r="B1185" s="12" t="s">
        <v>915</v>
      </c>
      <c r="C1185" s="13">
        <f t="shared" si="18"/>
        <v>42373</v>
      </c>
      <c r="D1185" s="13" t="str">
        <f>IF(AND(fiche_bonification[[#This Row],[fiche_date_fin]]="",fiche_bonification[[#This Row],[bonification_date_fin]]=""),"",MIN(I1185,L1185))</f>
        <v/>
      </c>
      <c r="E1185" s="13">
        <v>44561</v>
      </c>
      <c r="F1185" s="13">
        <v>44681</v>
      </c>
      <c r="G1185" s="12">
        <f>_xlfn.MAXIFS(fiche_version[index_version],fiche_version[code],fiche_bonification[[#This Row],[code_fiche]])</f>
        <v>19.100000000000001</v>
      </c>
      <c r="H1185" s="13">
        <f>_xlfn.MINIFS(fiche_version[date_debut],fiche_version[code],fiche_bonification[[#This Row],[code_fiche]])</f>
        <v>42373</v>
      </c>
      <c r="I1185" s="13" t="str" cm="1">
        <f t="array" ref="I1185">INDEX(fiche_version[date_fin],MATCH(1,(fiche_version[index_version]=fiche_bonification[[#This Row],[fiche_version]]) * (fiche_version[code]=fiche_bonification[[#This Row],[code_fiche]]),0),1)</f>
        <v/>
      </c>
      <c r="J1185" s="12">
        <f>_xlfn.MAXIFS(bonification_version[index_version],bonification_version[code],fiche_bonification[[#This Row],[code_bonification]])</f>
        <v>35.1</v>
      </c>
      <c r="K1185" s="13">
        <f>_xlfn.MINIFS(bonification_version[date_debut],bonification_version[code],fiche_bonification[[#This Row],[code_bonification]])</f>
        <v>42005</v>
      </c>
      <c r="L1185" s="12" t="str" cm="1">
        <f t="array" ref="L118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86" spans="1:12" x14ac:dyDescent="0.3">
      <c r="A1186" s="12" t="s">
        <v>192</v>
      </c>
      <c r="B1186" s="12" t="s">
        <v>915</v>
      </c>
      <c r="C1186" s="13">
        <f t="shared" si="18"/>
        <v>43709</v>
      </c>
      <c r="D1186" s="13" t="str">
        <f>IF(AND(fiche_bonification[[#This Row],[fiche_date_fin]]="",fiche_bonification[[#This Row],[bonification_date_fin]]=""),"",MIN(I1186,L1186))</f>
        <v/>
      </c>
      <c r="E1186" s="13">
        <v>44561</v>
      </c>
      <c r="F1186" s="13">
        <v>44681</v>
      </c>
      <c r="G1186" s="12">
        <f>_xlfn.MAXIFS(fiche_version[index_version],fiche_version[code],fiche_bonification[[#This Row],[code_fiche]])</f>
        <v>31.1</v>
      </c>
      <c r="H1186" s="13">
        <f>_xlfn.MINIFS(fiche_version[date_debut],fiche_version[code],fiche_bonification[[#This Row],[code_fiche]])</f>
        <v>43709</v>
      </c>
      <c r="I1186" s="13" t="str" cm="1">
        <f t="array" ref="I1186">INDEX(fiche_version[date_fin],MATCH(1,(fiche_version[index_version]=fiche_bonification[[#This Row],[fiche_version]]) * (fiche_version[code]=fiche_bonification[[#This Row],[code_fiche]]),0),1)</f>
        <v/>
      </c>
      <c r="J1186" s="12">
        <f>_xlfn.MAXIFS(bonification_version[index_version],bonification_version[code],fiche_bonification[[#This Row],[code_bonification]])</f>
        <v>35.1</v>
      </c>
      <c r="K1186" s="13">
        <f>_xlfn.MINIFS(bonification_version[date_debut],bonification_version[code],fiche_bonification[[#This Row],[code_bonification]])</f>
        <v>42005</v>
      </c>
      <c r="L1186" s="12" t="str" cm="1">
        <f t="array" ref="L118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87" spans="1:12" x14ac:dyDescent="0.3">
      <c r="A1187" s="12" t="s">
        <v>832</v>
      </c>
      <c r="B1187" s="12" t="s">
        <v>915</v>
      </c>
      <c r="C1187" s="13">
        <f t="shared" si="18"/>
        <v>43861</v>
      </c>
      <c r="D1187" s="13" t="str">
        <f>IF(AND(fiche_bonification[[#This Row],[fiche_date_fin]]="",fiche_bonification[[#This Row],[bonification_date_fin]]=""),"",MIN(I1187,L1187))</f>
        <v/>
      </c>
      <c r="E1187" s="13">
        <v>44561</v>
      </c>
      <c r="F1187" s="13">
        <v>44681</v>
      </c>
      <c r="G1187" s="12">
        <f>_xlfn.MAXIFS(fiche_version[index_version],fiche_version[code],fiche_bonification[[#This Row],[code_fiche]])</f>
        <v>32.1</v>
      </c>
      <c r="H1187" s="13">
        <f>_xlfn.MINIFS(fiche_version[date_debut],fiche_version[code],fiche_bonification[[#This Row],[code_fiche]])</f>
        <v>43861</v>
      </c>
      <c r="I1187" s="13" t="str" cm="1">
        <f t="array" ref="I1187">INDEX(fiche_version[date_fin],MATCH(1,(fiche_version[index_version]=fiche_bonification[[#This Row],[fiche_version]]) * (fiche_version[code]=fiche_bonification[[#This Row],[code_fiche]]),0),1)</f>
        <v/>
      </c>
      <c r="J1187" s="12">
        <f>_xlfn.MAXIFS(bonification_version[index_version],bonification_version[code],fiche_bonification[[#This Row],[code_bonification]])</f>
        <v>35.1</v>
      </c>
      <c r="K1187" s="13">
        <f>_xlfn.MINIFS(bonification_version[date_debut],bonification_version[code],fiche_bonification[[#This Row],[code_bonification]])</f>
        <v>42005</v>
      </c>
      <c r="L1187" s="12" t="str" cm="1">
        <f t="array" ref="L118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88" spans="1:12" x14ac:dyDescent="0.3">
      <c r="A1188" s="12" t="s">
        <v>193</v>
      </c>
      <c r="B1188" s="12" t="s">
        <v>915</v>
      </c>
      <c r="C1188" s="13">
        <f t="shared" si="18"/>
        <v>42005</v>
      </c>
      <c r="D1188" s="13" t="str">
        <f>IF(AND(fiche_bonification[[#This Row],[fiche_date_fin]]="",fiche_bonification[[#This Row],[bonification_date_fin]]=""),"",MIN(I1188,L1188))</f>
        <v/>
      </c>
      <c r="E1188" s="13">
        <v>44561</v>
      </c>
      <c r="F1188" s="13">
        <v>44681</v>
      </c>
      <c r="G1188" s="12">
        <f>_xlfn.MAXIFS(fiche_version[index_version],fiche_version[code],fiche_bonification[[#This Row],[code_fiche]])</f>
        <v>28.2</v>
      </c>
      <c r="H1188" s="13">
        <f>_xlfn.MINIFS(fiche_version[date_debut],fiche_version[code],fiche_bonification[[#This Row],[code_fiche]])</f>
        <v>42005</v>
      </c>
      <c r="I1188" s="13" t="str" cm="1">
        <f t="array" ref="I1188">INDEX(fiche_version[date_fin],MATCH(1,(fiche_version[index_version]=fiche_bonification[[#This Row],[fiche_version]]) * (fiche_version[code]=fiche_bonification[[#This Row],[code_fiche]]),0),1)</f>
        <v/>
      </c>
      <c r="J1188" s="12">
        <f>_xlfn.MAXIFS(bonification_version[index_version],bonification_version[code],fiche_bonification[[#This Row],[code_bonification]])</f>
        <v>35.1</v>
      </c>
      <c r="K1188" s="13">
        <f>_xlfn.MINIFS(bonification_version[date_debut],bonification_version[code],fiche_bonification[[#This Row],[code_bonification]])</f>
        <v>42005</v>
      </c>
      <c r="L1188" s="12" t="str" cm="1">
        <f t="array" ref="L118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89" spans="1:12" x14ac:dyDescent="0.3">
      <c r="A1189" s="12" t="s">
        <v>194</v>
      </c>
      <c r="B1189" s="12" t="s">
        <v>915</v>
      </c>
      <c r="C1189" s="13">
        <f t="shared" si="18"/>
        <v>42005</v>
      </c>
      <c r="D1189" s="13" t="str">
        <f>IF(AND(fiche_bonification[[#This Row],[fiche_date_fin]]="",fiche_bonification[[#This Row],[bonification_date_fin]]=""),"",MIN(I1189,L1189))</f>
        <v/>
      </c>
      <c r="E1189" s="13">
        <v>44561</v>
      </c>
      <c r="F1189" s="13">
        <v>44681</v>
      </c>
      <c r="G1189" s="12">
        <f>_xlfn.MAXIFS(fiche_version[index_version],fiche_version[code],fiche_bonification[[#This Row],[code_fiche]])</f>
        <v>31.2</v>
      </c>
      <c r="H1189" s="13">
        <f>_xlfn.MINIFS(fiche_version[date_debut],fiche_version[code],fiche_bonification[[#This Row],[code_fiche]])</f>
        <v>42005</v>
      </c>
      <c r="I1189" s="13" t="str" cm="1">
        <f t="array" ref="I1189">INDEX(fiche_version[date_fin],MATCH(1,(fiche_version[index_version]=fiche_bonification[[#This Row],[fiche_version]]) * (fiche_version[code]=fiche_bonification[[#This Row],[code_fiche]]),0),1)</f>
        <v/>
      </c>
      <c r="J1189" s="12">
        <f>_xlfn.MAXIFS(bonification_version[index_version],bonification_version[code],fiche_bonification[[#This Row],[code_bonification]])</f>
        <v>35.1</v>
      </c>
      <c r="K1189" s="13">
        <f>_xlfn.MINIFS(bonification_version[date_debut],bonification_version[code],fiche_bonification[[#This Row],[code_bonification]])</f>
        <v>42005</v>
      </c>
      <c r="L1189" s="12" t="str" cm="1">
        <f t="array" ref="L118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90" spans="1:12" x14ac:dyDescent="0.3">
      <c r="A1190" s="12" t="s">
        <v>195</v>
      </c>
      <c r="B1190" s="12" t="s">
        <v>915</v>
      </c>
      <c r="C1190" s="13">
        <f t="shared" si="18"/>
        <v>42005</v>
      </c>
      <c r="D1190" s="13" t="str">
        <f>IF(AND(fiche_bonification[[#This Row],[fiche_date_fin]]="",fiche_bonification[[#This Row],[bonification_date_fin]]=""),"",MIN(I1190,L1190))</f>
        <v/>
      </c>
      <c r="E1190" s="13">
        <v>44561</v>
      </c>
      <c r="F1190" s="13">
        <v>44681</v>
      </c>
      <c r="G1190" s="12">
        <f>_xlfn.MAXIFS(fiche_version[index_version],fiche_version[code],fiche_bonification[[#This Row],[code_fiche]])</f>
        <v>32.200000000000003</v>
      </c>
      <c r="H1190" s="13">
        <f>_xlfn.MINIFS(fiche_version[date_debut],fiche_version[code],fiche_bonification[[#This Row],[code_fiche]])</f>
        <v>42005</v>
      </c>
      <c r="I1190" s="13" t="str" cm="1">
        <f t="array" ref="I1190">INDEX(fiche_version[date_fin],MATCH(1,(fiche_version[index_version]=fiche_bonification[[#This Row],[fiche_version]]) * (fiche_version[code]=fiche_bonification[[#This Row],[code_fiche]]),0),1)</f>
        <v/>
      </c>
      <c r="J1190" s="12">
        <f>_xlfn.MAXIFS(bonification_version[index_version],bonification_version[code],fiche_bonification[[#This Row],[code_bonification]])</f>
        <v>35.1</v>
      </c>
      <c r="K1190" s="13">
        <f>_xlfn.MINIFS(bonification_version[date_debut],bonification_version[code],fiche_bonification[[#This Row],[code_bonification]])</f>
        <v>42005</v>
      </c>
      <c r="L1190" s="12" t="str" cm="1">
        <f t="array" ref="L119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91" spans="1:12" x14ac:dyDescent="0.3">
      <c r="A1191" s="12" t="s">
        <v>196</v>
      </c>
      <c r="B1191" s="12" t="s">
        <v>915</v>
      </c>
      <c r="C1191" s="13">
        <f t="shared" si="18"/>
        <v>42005</v>
      </c>
      <c r="D1191" s="13" t="str">
        <f>IF(AND(fiche_bonification[[#This Row],[fiche_date_fin]]="",fiche_bonification[[#This Row],[bonification_date_fin]]=""),"",MIN(I1191,L1191))</f>
        <v/>
      </c>
      <c r="E1191" s="13">
        <v>44561</v>
      </c>
      <c r="F1191" s="13">
        <v>44681</v>
      </c>
      <c r="G1191" s="12">
        <f>_xlfn.MAXIFS(fiche_version[index_version],fiche_version[code],fiche_bonification[[#This Row],[code_fiche]])</f>
        <v>32.200000000000003</v>
      </c>
      <c r="H1191" s="13">
        <f>_xlfn.MINIFS(fiche_version[date_debut],fiche_version[code],fiche_bonification[[#This Row],[code_fiche]])</f>
        <v>42005</v>
      </c>
      <c r="I1191" s="13" t="str" cm="1">
        <f t="array" ref="I1191">INDEX(fiche_version[date_fin],MATCH(1,(fiche_version[index_version]=fiche_bonification[[#This Row],[fiche_version]]) * (fiche_version[code]=fiche_bonification[[#This Row],[code_fiche]]),0),1)</f>
        <v/>
      </c>
      <c r="J1191" s="12">
        <f>_xlfn.MAXIFS(bonification_version[index_version],bonification_version[code],fiche_bonification[[#This Row],[code_bonification]])</f>
        <v>35.1</v>
      </c>
      <c r="K1191" s="13">
        <f>_xlfn.MINIFS(bonification_version[date_debut],bonification_version[code],fiche_bonification[[#This Row],[code_bonification]])</f>
        <v>42005</v>
      </c>
      <c r="L1191" s="12" t="str" cm="1">
        <f t="array" ref="L119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92" spans="1:12" x14ac:dyDescent="0.3">
      <c r="A1192" s="12" t="s">
        <v>197</v>
      </c>
      <c r="B1192" s="12" t="s">
        <v>915</v>
      </c>
      <c r="C1192" s="13">
        <f t="shared" si="18"/>
        <v>42005</v>
      </c>
      <c r="D1192" s="13" t="str">
        <f>IF(AND(fiche_bonification[[#This Row],[fiche_date_fin]]="",fiche_bonification[[#This Row],[bonification_date_fin]]=""),"",MIN(I1192,L1192))</f>
        <v/>
      </c>
      <c r="E1192" s="13">
        <v>44561</v>
      </c>
      <c r="F1192" s="13">
        <v>44681</v>
      </c>
      <c r="G1192" s="12">
        <f>_xlfn.MAXIFS(fiche_version[index_version],fiche_version[code],fiche_bonification[[#This Row],[code_fiche]])</f>
        <v>20.2</v>
      </c>
      <c r="H1192" s="13">
        <f>_xlfn.MINIFS(fiche_version[date_debut],fiche_version[code],fiche_bonification[[#This Row],[code_fiche]])</f>
        <v>42005</v>
      </c>
      <c r="I1192" s="13" t="str" cm="1">
        <f t="array" ref="I1192">INDEX(fiche_version[date_fin],MATCH(1,(fiche_version[index_version]=fiche_bonification[[#This Row],[fiche_version]]) * (fiche_version[code]=fiche_bonification[[#This Row],[code_fiche]]),0),1)</f>
        <v/>
      </c>
      <c r="J1192" s="12">
        <f>_xlfn.MAXIFS(bonification_version[index_version],bonification_version[code],fiche_bonification[[#This Row],[code_bonification]])</f>
        <v>35.1</v>
      </c>
      <c r="K1192" s="13">
        <f>_xlfn.MINIFS(bonification_version[date_debut],bonification_version[code],fiche_bonification[[#This Row],[code_bonification]])</f>
        <v>42005</v>
      </c>
      <c r="L1192" s="12" t="str" cm="1">
        <f t="array" ref="L119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93" spans="1:12" x14ac:dyDescent="0.3">
      <c r="A1193" s="12" t="s">
        <v>198</v>
      </c>
      <c r="B1193" s="12" t="s">
        <v>915</v>
      </c>
      <c r="C1193" s="13">
        <f t="shared" si="18"/>
        <v>42522</v>
      </c>
      <c r="D1193" s="13" t="str">
        <f>IF(AND(fiche_bonification[[#This Row],[fiche_date_fin]]="",fiche_bonification[[#This Row],[bonification_date_fin]]=""),"",MIN(I1193,L1193))</f>
        <v/>
      </c>
      <c r="E1193" s="13">
        <v>44561</v>
      </c>
      <c r="F1193" s="13">
        <v>44681</v>
      </c>
      <c r="G1193" s="12">
        <f>_xlfn.MAXIFS(fiche_version[index_version],fiche_version[code],fiche_bonification[[#This Row],[code_fiche]])</f>
        <v>22.1</v>
      </c>
      <c r="H1193" s="13">
        <f>_xlfn.MINIFS(fiche_version[date_debut],fiche_version[code],fiche_bonification[[#This Row],[code_fiche]])</f>
        <v>42522</v>
      </c>
      <c r="I1193" s="13" t="str" cm="1">
        <f t="array" ref="I1193">INDEX(fiche_version[date_fin],MATCH(1,(fiche_version[index_version]=fiche_bonification[[#This Row],[fiche_version]]) * (fiche_version[code]=fiche_bonification[[#This Row],[code_fiche]]),0),1)</f>
        <v/>
      </c>
      <c r="J1193" s="12">
        <f>_xlfn.MAXIFS(bonification_version[index_version],bonification_version[code],fiche_bonification[[#This Row],[code_bonification]])</f>
        <v>35.1</v>
      </c>
      <c r="K1193" s="13">
        <f>_xlfn.MINIFS(bonification_version[date_debut],bonification_version[code],fiche_bonification[[#This Row],[code_bonification]])</f>
        <v>42005</v>
      </c>
      <c r="L1193" s="12" t="str" cm="1">
        <f t="array" ref="L119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94" spans="1:12" x14ac:dyDescent="0.3">
      <c r="A1194" s="12" t="s">
        <v>199</v>
      </c>
      <c r="B1194" s="12" t="s">
        <v>915</v>
      </c>
      <c r="C1194" s="13">
        <f t="shared" si="18"/>
        <v>42522</v>
      </c>
      <c r="D1194" s="13">
        <f>IF(AND(fiche_bonification[[#This Row],[fiche_date_fin]]="",fiche_bonification[[#This Row],[bonification_date_fin]]=""),"",MIN(I1194,L1194))</f>
        <v>46934</v>
      </c>
      <c r="E1194" s="13">
        <v>44561</v>
      </c>
      <c r="F1194" s="13">
        <v>44681</v>
      </c>
      <c r="G1194" s="12">
        <f>_xlfn.MAXIFS(fiche_version[index_version],fiche_version[code],fiche_bonification[[#This Row],[code_fiche]])</f>
        <v>54.3</v>
      </c>
      <c r="H1194" s="13">
        <f>_xlfn.MINIFS(fiche_version[date_debut],fiche_version[code],fiche_bonification[[#This Row],[code_fiche]])</f>
        <v>42522</v>
      </c>
      <c r="I1194" s="13" cm="1">
        <f t="array" ref="I1194">INDEX(fiche_version[date_fin],MATCH(1,(fiche_version[index_version]=fiche_bonification[[#This Row],[fiche_version]]) * (fiche_version[code]=fiche_bonification[[#This Row],[code_fiche]]),0),1)</f>
        <v>46934</v>
      </c>
      <c r="J1194" s="12">
        <f>_xlfn.MAXIFS(bonification_version[index_version],bonification_version[code],fiche_bonification[[#This Row],[code_bonification]])</f>
        <v>35.1</v>
      </c>
      <c r="K1194" s="13">
        <f>_xlfn.MINIFS(bonification_version[date_debut],bonification_version[code],fiche_bonification[[#This Row],[code_bonification]])</f>
        <v>42005</v>
      </c>
      <c r="L1194" s="12" t="str" cm="1">
        <f t="array" ref="L119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95" spans="1:12" x14ac:dyDescent="0.3">
      <c r="A1195" s="12" t="s">
        <v>200</v>
      </c>
      <c r="B1195" s="12" t="s">
        <v>915</v>
      </c>
      <c r="C1195" s="13">
        <f t="shared" si="18"/>
        <v>42005</v>
      </c>
      <c r="D1195" s="13" t="str">
        <f>IF(AND(fiche_bonification[[#This Row],[fiche_date_fin]]="",fiche_bonification[[#This Row],[bonification_date_fin]]=""),"",MIN(I1195,L1195))</f>
        <v/>
      </c>
      <c r="E1195" s="13">
        <v>44561</v>
      </c>
      <c r="F1195" s="13">
        <v>44681</v>
      </c>
      <c r="G1195" s="12">
        <f>_xlfn.MAXIFS(fiche_version[index_version],fiche_version[code],fiche_bonification[[#This Row],[code_fiche]])</f>
        <v>15.1</v>
      </c>
      <c r="H1195" s="13">
        <f>_xlfn.MINIFS(fiche_version[date_debut],fiche_version[code],fiche_bonification[[#This Row],[code_fiche]])</f>
        <v>42005</v>
      </c>
      <c r="I1195" s="13" t="str" cm="1">
        <f t="array" ref="I1195">INDEX(fiche_version[date_fin],MATCH(1,(fiche_version[index_version]=fiche_bonification[[#This Row],[fiche_version]]) * (fiche_version[code]=fiche_bonification[[#This Row],[code_fiche]]),0),1)</f>
        <v/>
      </c>
      <c r="J1195" s="12">
        <f>_xlfn.MAXIFS(bonification_version[index_version],bonification_version[code],fiche_bonification[[#This Row],[code_bonification]])</f>
        <v>35.1</v>
      </c>
      <c r="K1195" s="13">
        <f>_xlfn.MINIFS(bonification_version[date_debut],bonification_version[code],fiche_bonification[[#This Row],[code_bonification]])</f>
        <v>42005</v>
      </c>
      <c r="L1195" s="12" t="str" cm="1">
        <f t="array" ref="L119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96" spans="1:12" x14ac:dyDescent="0.3">
      <c r="A1196" s="12" t="s">
        <v>201</v>
      </c>
      <c r="B1196" s="12" t="s">
        <v>915</v>
      </c>
      <c r="C1196" s="13">
        <f t="shared" si="18"/>
        <v>42005</v>
      </c>
      <c r="D1196" s="13" t="str">
        <f>IF(AND(fiche_bonification[[#This Row],[fiche_date_fin]]="",fiche_bonification[[#This Row],[bonification_date_fin]]=""),"",MIN(I1196,L1196))</f>
        <v/>
      </c>
      <c r="E1196" s="13">
        <v>44561</v>
      </c>
      <c r="F1196" s="13">
        <v>44681</v>
      </c>
      <c r="G1196" s="12">
        <f>_xlfn.MAXIFS(fiche_version[index_version],fiche_version[code],fiche_bonification[[#This Row],[code_fiche]])</f>
        <v>17.100000000000001</v>
      </c>
      <c r="H1196" s="13">
        <f>_xlfn.MINIFS(fiche_version[date_debut],fiche_version[code],fiche_bonification[[#This Row],[code_fiche]])</f>
        <v>42005</v>
      </c>
      <c r="I1196" s="13" t="str" cm="1">
        <f t="array" ref="I1196">INDEX(fiche_version[date_fin],MATCH(1,(fiche_version[index_version]=fiche_bonification[[#This Row],[fiche_version]]) * (fiche_version[code]=fiche_bonification[[#This Row],[code_fiche]]),0),1)</f>
        <v/>
      </c>
      <c r="J1196" s="12">
        <f>_xlfn.MAXIFS(bonification_version[index_version],bonification_version[code],fiche_bonification[[#This Row],[code_bonification]])</f>
        <v>35.1</v>
      </c>
      <c r="K1196" s="13">
        <f>_xlfn.MINIFS(bonification_version[date_debut],bonification_version[code],fiche_bonification[[#This Row],[code_bonification]])</f>
        <v>42005</v>
      </c>
      <c r="L1196" s="12" t="str" cm="1">
        <f t="array" ref="L119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97" spans="1:12" x14ac:dyDescent="0.3">
      <c r="A1197" s="12" t="s">
        <v>202</v>
      </c>
      <c r="B1197" s="12" t="s">
        <v>915</v>
      </c>
      <c r="C1197" s="13">
        <f t="shared" si="18"/>
        <v>42005</v>
      </c>
      <c r="D1197" s="13" t="str">
        <f>IF(AND(fiche_bonification[[#This Row],[fiche_date_fin]]="",fiche_bonification[[#This Row],[bonification_date_fin]]=""),"",MIN(I1197,L1197))</f>
        <v/>
      </c>
      <c r="E1197" s="13">
        <v>44561</v>
      </c>
      <c r="F1197" s="13">
        <v>44681</v>
      </c>
      <c r="G1197" s="12">
        <f>_xlfn.MAXIFS(fiche_version[index_version],fiche_version[code],fiche_bonification[[#This Row],[code_fiche]])</f>
        <v>22.2</v>
      </c>
      <c r="H1197" s="13">
        <f>_xlfn.MINIFS(fiche_version[date_debut],fiche_version[code],fiche_bonification[[#This Row],[code_fiche]])</f>
        <v>42005</v>
      </c>
      <c r="I1197" s="13" t="str" cm="1">
        <f t="array" ref="I1197">INDEX(fiche_version[date_fin],MATCH(1,(fiche_version[index_version]=fiche_bonification[[#This Row],[fiche_version]]) * (fiche_version[code]=fiche_bonification[[#This Row],[code_fiche]]),0),1)</f>
        <v/>
      </c>
      <c r="J1197" s="12">
        <f>_xlfn.MAXIFS(bonification_version[index_version],bonification_version[code],fiche_bonification[[#This Row],[code_bonification]])</f>
        <v>35.1</v>
      </c>
      <c r="K1197" s="13">
        <f>_xlfn.MINIFS(bonification_version[date_debut],bonification_version[code],fiche_bonification[[#This Row],[code_bonification]])</f>
        <v>42005</v>
      </c>
      <c r="L1197" s="12" t="str" cm="1">
        <f t="array" ref="L119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98" spans="1:12" x14ac:dyDescent="0.3">
      <c r="A1198" s="12" t="s">
        <v>203</v>
      </c>
      <c r="B1198" s="12" t="s">
        <v>915</v>
      </c>
      <c r="C1198" s="13">
        <f t="shared" si="18"/>
        <v>42005</v>
      </c>
      <c r="D1198" s="13" t="str">
        <f>IF(AND(fiche_bonification[[#This Row],[fiche_date_fin]]="",fiche_bonification[[#This Row],[bonification_date_fin]]=""),"",MIN(I1198,L1198))</f>
        <v/>
      </c>
      <c r="E1198" s="13">
        <v>44561</v>
      </c>
      <c r="F1198" s="13">
        <v>44681</v>
      </c>
      <c r="G1198" s="12">
        <f>_xlfn.MAXIFS(fiche_version[index_version],fiche_version[code],fiche_bonification[[#This Row],[code_fiche]])</f>
        <v>54.4</v>
      </c>
      <c r="H1198" s="13">
        <f>_xlfn.MINIFS(fiche_version[date_debut],fiche_version[code],fiche_bonification[[#This Row],[code_fiche]])</f>
        <v>42005</v>
      </c>
      <c r="I1198" s="13" t="str" cm="1">
        <f t="array" ref="I1198">INDEX(fiche_version[date_fin],MATCH(1,(fiche_version[index_version]=fiche_bonification[[#This Row],[fiche_version]]) * (fiche_version[code]=fiche_bonification[[#This Row],[code_fiche]]),0),1)</f>
        <v/>
      </c>
      <c r="J1198" s="12">
        <f>_xlfn.MAXIFS(bonification_version[index_version],bonification_version[code],fiche_bonification[[#This Row],[code_bonification]])</f>
        <v>35.1</v>
      </c>
      <c r="K1198" s="13">
        <f>_xlfn.MINIFS(bonification_version[date_debut],bonification_version[code],fiche_bonification[[#This Row],[code_bonification]])</f>
        <v>42005</v>
      </c>
      <c r="L1198" s="12" t="str" cm="1">
        <f t="array" ref="L119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199" spans="1:12" x14ac:dyDescent="0.3">
      <c r="A1199" s="12" t="s">
        <v>205</v>
      </c>
      <c r="B1199" s="12" t="s">
        <v>915</v>
      </c>
      <c r="C1199" s="13">
        <f t="shared" si="18"/>
        <v>42005</v>
      </c>
      <c r="D1199" s="13" t="str">
        <f>IF(AND(fiche_bonification[[#This Row],[fiche_date_fin]]="",fiche_bonification[[#This Row],[bonification_date_fin]]=""),"",MIN(I1199,L1199))</f>
        <v/>
      </c>
      <c r="E1199" s="13">
        <v>44561</v>
      </c>
      <c r="F1199" s="13">
        <v>44681</v>
      </c>
      <c r="G1199" s="12">
        <f>_xlfn.MAXIFS(fiche_version[index_version],fiche_version[code],fiche_bonification[[#This Row],[code_fiche]])</f>
        <v>15.2</v>
      </c>
      <c r="H1199" s="13">
        <f>_xlfn.MINIFS(fiche_version[date_debut],fiche_version[code],fiche_bonification[[#This Row],[code_fiche]])</f>
        <v>42005</v>
      </c>
      <c r="I1199" s="13" t="str" cm="1">
        <f t="array" ref="I1199">INDEX(fiche_version[date_fin],MATCH(1,(fiche_version[index_version]=fiche_bonification[[#This Row],[fiche_version]]) * (fiche_version[code]=fiche_bonification[[#This Row],[code_fiche]]),0),1)</f>
        <v/>
      </c>
      <c r="J1199" s="12">
        <f>_xlfn.MAXIFS(bonification_version[index_version],bonification_version[code],fiche_bonification[[#This Row],[code_bonification]])</f>
        <v>35.1</v>
      </c>
      <c r="K1199" s="13">
        <f>_xlfn.MINIFS(bonification_version[date_debut],bonification_version[code],fiche_bonification[[#This Row],[code_bonification]])</f>
        <v>42005</v>
      </c>
      <c r="L1199" s="12" t="str" cm="1">
        <f t="array" ref="L119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00" spans="1:12" x14ac:dyDescent="0.3">
      <c r="A1200" s="12" t="s">
        <v>206</v>
      </c>
      <c r="B1200" s="12" t="s">
        <v>915</v>
      </c>
      <c r="C1200" s="13">
        <f t="shared" si="18"/>
        <v>42005</v>
      </c>
      <c r="D1200" s="13">
        <f>IF(AND(fiche_bonification[[#This Row],[fiche_date_fin]]="",fiche_bonification[[#This Row],[bonification_date_fin]]=""),"",MIN(I1200,L1200))</f>
        <v>45657</v>
      </c>
      <c r="E1200" s="13">
        <v>44561</v>
      </c>
      <c r="F1200" s="13">
        <v>44681</v>
      </c>
      <c r="G1200" s="12">
        <f>_xlfn.MAXIFS(fiche_version[index_version],fiche_version[code],fiche_bonification[[#This Row],[code_fiche]])</f>
        <v>59.5</v>
      </c>
      <c r="H1200" s="13">
        <f>_xlfn.MINIFS(fiche_version[date_debut],fiche_version[code],fiche_bonification[[#This Row],[code_fiche]])</f>
        <v>42005</v>
      </c>
      <c r="I1200" s="13" cm="1">
        <f t="array" ref="I1200">INDEX(fiche_version[date_fin],MATCH(1,(fiche_version[index_version]=fiche_bonification[[#This Row],[fiche_version]]) * (fiche_version[code]=fiche_bonification[[#This Row],[code_fiche]]),0),1)</f>
        <v>45657</v>
      </c>
      <c r="J1200" s="12">
        <f>_xlfn.MAXIFS(bonification_version[index_version],bonification_version[code],fiche_bonification[[#This Row],[code_bonification]])</f>
        <v>35.1</v>
      </c>
      <c r="K1200" s="13">
        <f>_xlfn.MINIFS(bonification_version[date_debut],bonification_version[code],fiche_bonification[[#This Row],[code_bonification]])</f>
        <v>42005</v>
      </c>
      <c r="L1200" s="12" t="str" cm="1">
        <f t="array" ref="L120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01" spans="1:12" x14ac:dyDescent="0.3">
      <c r="A1201" s="12" t="s">
        <v>207</v>
      </c>
      <c r="B1201" s="12" t="s">
        <v>915</v>
      </c>
      <c r="C1201" s="13">
        <f t="shared" si="18"/>
        <v>42005</v>
      </c>
      <c r="D1201" s="13" t="str">
        <f>IF(AND(fiche_bonification[[#This Row],[fiche_date_fin]]="",fiche_bonification[[#This Row],[bonification_date_fin]]=""),"",MIN(I1201,L1201))</f>
        <v/>
      </c>
      <c r="E1201" s="13">
        <v>44561</v>
      </c>
      <c r="F1201" s="13">
        <v>44681</v>
      </c>
      <c r="G1201" s="12">
        <f>_xlfn.MAXIFS(fiche_version[index_version],fiche_version[code],fiche_bonification[[#This Row],[code_fiche]])</f>
        <v>20.2</v>
      </c>
      <c r="H1201" s="13">
        <f>_xlfn.MINIFS(fiche_version[date_debut],fiche_version[code],fiche_bonification[[#This Row],[code_fiche]])</f>
        <v>42005</v>
      </c>
      <c r="I1201" s="13" t="str" cm="1">
        <f t="array" ref="I1201">INDEX(fiche_version[date_fin],MATCH(1,(fiche_version[index_version]=fiche_bonification[[#This Row],[fiche_version]]) * (fiche_version[code]=fiche_bonification[[#This Row],[code_fiche]]),0),1)</f>
        <v/>
      </c>
      <c r="J1201" s="12">
        <f>_xlfn.MAXIFS(bonification_version[index_version],bonification_version[code],fiche_bonification[[#This Row],[code_bonification]])</f>
        <v>35.1</v>
      </c>
      <c r="K1201" s="13">
        <f>_xlfn.MINIFS(bonification_version[date_debut],bonification_version[code],fiche_bonification[[#This Row],[code_bonification]])</f>
        <v>42005</v>
      </c>
      <c r="L1201" s="12" t="str" cm="1">
        <f t="array" ref="L120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02" spans="1:12" x14ac:dyDescent="0.3">
      <c r="A1202" s="12" t="s">
        <v>209</v>
      </c>
      <c r="B1202" s="12" t="s">
        <v>915</v>
      </c>
      <c r="C1202" s="13">
        <f t="shared" si="18"/>
        <v>42005</v>
      </c>
      <c r="D1202" s="13" t="str">
        <f>IF(AND(fiche_bonification[[#This Row],[fiche_date_fin]]="",fiche_bonification[[#This Row],[bonification_date_fin]]=""),"",MIN(I1202,L1202))</f>
        <v/>
      </c>
      <c r="E1202" s="13">
        <v>44561</v>
      </c>
      <c r="F1202" s="13">
        <v>44681</v>
      </c>
      <c r="G1202" s="12">
        <f>_xlfn.MAXIFS(fiche_version[index_version],fiche_version[code],fiche_bonification[[#This Row],[code_fiche]])</f>
        <v>35.299999999999997</v>
      </c>
      <c r="H1202" s="13">
        <f>_xlfn.MINIFS(fiche_version[date_debut],fiche_version[code],fiche_bonification[[#This Row],[code_fiche]])</f>
        <v>42005</v>
      </c>
      <c r="I1202" s="13" t="str" cm="1">
        <f t="array" ref="I1202">INDEX(fiche_version[date_fin],MATCH(1,(fiche_version[index_version]=fiche_bonification[[#This Row],[fiche_version]]) * (fiche_version[code]=fiche_bonification[[#This Row],[code_fiche]]),0),1)</f>
        <v/>
      </c>
      <c r="J1202" s="12">
        <f>_xlfn.MAXIFS(bonification_version[index_version],bonification_version[code],fiche_bonification[[#This Row],[code_bonification]])</f>
        <v>35.1</v>
      </c>
      <c r="K1202" s="13">
        <f>_xlfn.MINIFS(bonification_version[date_debut],bonification_version[code],fiche_bonification[[#This Row],[code_bonification]])</f>
        <v>42005</v>
      </c>
      <c r="L1202" s="12" t="str" cm="1">
        <f t="array" ref="L120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03" spans="1:12" x14ac:dyDescent="0.3">
      <c r="A1203" s="12" t="s">
        <v>210</v>
      </c>
      <c r="B1203" s="12" t="s">
        <v>915</v>
      </c>
      <c r="C1203" s="13">
        <f t="shared" si="18"/>
        <v>42522</v>
      </c>
      <c r="D1203" s="13" t="str">
        <f>IF(AND(fiche_bonification[[#This Row],[fiche_date_fin]]="",fiche_bonification[[#This Row],[bonification_date_fin]]=""),"",MIN(I1203,L1203))</f>
        <v/>
      </c>
      <c r="E1203" s="13">
        <v>44561</v>
      </c>
      <c r="F1203" s="13">
        <v>44681</v>
      </c>
      <c r="G1203" s="12">
        <f>_xlfn.MAXIFS(fiche_version[index_version],fiche_version[code],fiche_bonification[[#This Row],[code_fiche]])</f>
        <v>22.1</v>
      </c>
      <c r="H1203" s="13">
        <f>_xlfn.MINIFS(fiche_version[date_debut],fiche_version[code],fiche_bonification[[#This Row],[code_fiche]])</f>
        <v>42522</v>
      </c>
      <c r="I1203" s="13" t="str" cm="1">
        <f t="array" ref="I1203">INDEX(fiche_version[date_fin],MATCH(1,(fiche_version[index_version]=fiche_bonification[[#This Row],[fiche_version]]) * (fiche_version[code]=fiche_bonification[[#This Row],[code_fiche]]),0),1)</f>
        <v/>
      </c>
      <c r="J1203" s="12">
        <f>_xlfn.MAXIFS(bonification_version[index_version],bonification_version[code],fiche_bonification[[#This Row],[code_bonification]])</f>
        <v>35.1</v>
      </c>
      <c r="K1203" s="13">
        <f>_xlfn.MINIFS(bonification_version[date_debut],bonification_version[code],fiche_bonification[[#This Row],[code_bonification]])</f>
        <v>42005</v>
      </c>
      <c r="L1203" s="12" t="str" cm="1">
        <f t="array" ref="L120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04" spans="1:12" x14ac:dyDescent="0.3">
      <c r="A1204" s="12" t="s">
        <v>211</v>
      </c>
      <c r="B1204" s="12" t="s">
        <v>915</v>
      </c>
      <c r="C1204" s="13">
        <f t="shared" si="18"/>
        <v>42005</v>
      </c>
      <c r="D1204" s="13" t="str">
        <f>IF(AND(fiche_bonification[[#This Row],[fiche_date_fin]]="",fiche_bonification[[#This Row],[bonification_date_fin]]=""),"",MIN(I1204,L1204))</f>
        <v/>
      </c>
      <c r="E1204" s="13">
        <v>44561</v>
      </c>
      <c r="F1204" s="13">
        <v>44681</v>
      </c>
      <c r="G1204" s="12">
        <f>_xlfn.MAXIFS(fiche_version[index_version],fiche_version[code],fiche_bonification[[#This Row],[code_fiche]])</f>
        <v>32.200000000000003</v>
      </c>
      <c r="H1204" s="13">
        <f>_xlfn.MINIFS(fiche_version[date_debut],fiche_version[code],fiche_bonification[[#This Row],[code_fiche]])</f>
        <v>42005</v>
      </c>
      <c r="I1204" s="13" t="str" cm="1">
        <f t="array" ref="I1204">INDEX(fiche_version[date_fin],MATCH(1,(fiche_version[index_version]=fiche_bonification[[#This Row],[fiche_version]]) * (fiche_version[code]=fiche_bonification[[#This Row],[code_fiche]]),0),1)</f>
        <v/>
      </c>
      <c r="J1204" s="12">
        <f>_xlfn.MAXIFS(bonification_version[index_version],bonification_version[code],fiche_bonification[[#This Row],[code_bonification]])</f>
        <v>35.1</v>
      </c>
      <c r="K1204" s="13">
        <f>_xlfn.MINIFS(bonification_version[date_debut],bonification_version[code],fiche_bonification[[#This Row],[code_bonification]])</f>
        <v>42005</v>
      </c>
      <c r="L1204" s="12" t="str" cm="1">
        <f t="array" ref="L120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05" spans="1:12" x14ac:dyDescent="0.3">
      <c r="A1205" s="12" t="s">
        <v>212</v>
      </c>
      <c r="B1205" s="12" t="s">
        <v>915</v>
      </c>
      <c r="C1205" s="13">
        <f t="shared" si="18"/>
        <v>42005</v>
      </c>
      <c r="D1205" s="13" t="str">
        <f>IF(AND(fiche_bonification[[#This Row],[fiche_date_fin]]="",fiche_bonification[[#This Row],[bonification_date_fin]]=""),"",MIN(I1205,L1205))</f>
        <v/>
      </c>
      <c r="E1205" s="13">
        <v>44561</v>
      </c>
      <c r="F1205" s="13">
        <v>44681</v>
      </c>
      <c r="G1205" s="12">
        <f>_xlfn.MAXIFS(fiche_version[index_version],fiche_version[code],fiche_bonification[[#This Row],[code_fiche]])</f>
        <v>32.200000000000003</v>
      </c>
      <c r="H1205" s="13">
        <f>_xlfn.MINIFS(fiche_version[date_debut],fiche_version[code],fiche_bonification[[#This Row],[code_fiche]])</f>
        <v>42005</v>
      </c>
      <c r="I1205" s="13" t="str" cm="1">
        <f t="array" ref="I1205">INDEX(fiche_version[date_fin],MATCH(1,(fiche_version[index_version]=fiche_bonification[[#This Row],[fiche_version]]) * (fiche_version[code]=fiche_bonification[[#This Row],[code_fiche]]),0),1)</f>
        <v/>
      </c>
      <c r="J1205" s="12">
        <f>_xlfn.MAXIFS(bonification_version[index_version],bonification_version[code],fiche_bonification[[#This Row],[code_bonification]])</f>
        <v>35.1</v>
      </c>
      <c r="K1205" s="13">
        <f>_xlfn.MINIFS(bonification_version[date_debut],bonification_version[code],fiche_bonification[[#This Row],[code_bonification]])</f>
        <v>42005</v>
      </c>
      <c r="L1205" s="12" t="str" cm="1">
        <f t="array" ref="L120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06" spans="1:12" x14ac:dyDescent="0.3">
      <c r="A1206" s="12" t="s">
        <v>214</v>
      </c>
      <c r="B1206" s="12" t="s">
        <v>915</v>
      </c>
      <c r="C1206" s="13">
        <f t="shared" si="18"/>
        <v>42005</v>
      </c>
      <c r="D1206" s="13" t="str">
        <f>IF(AND(fiche_bonification[[#This Row],[fiche_date_fin]]="",fiche_bonification[[#This Row],[bonification_date_fin]]=""),"",MIN(I1206,L1206))</f>
        <v/>
      </c>
      <c r="E1206" s="13">
        <v>44561</v>
      </c>
      <c r="F1206" s="13">
        <v>44681</v>
      </c>
      <c r="G1206" s="12">
        <f>_xlfn.MAXIFS(fiche_version[index_version],fiche_version[code],fiche_bonification[[#This Row],[code_fiche]])</f>
        <v>45.4</v>
      </c>
      <c r="H1206" s="13">
        <f>_xlfn.MINIFS(fiche_version[date_debut],fiche_version[code],fiche_bonification[[#This Row],[code_fiche]])</f>
        <v>42005</v>
      </c>
      <c r="I1206" s="13" t="str" cm="1">
        <f t="array" ref="I1206">INDEX(fiche_version[date_fin],MATCH(1,(fiche_version[index_version]=fiche_bonification[[#This Row],[fiche_version]]) * (fiche_version[code]=fiche_bonification[[#This Row],[code_fiche]]),0),1)</f>
        <v/>
      </c>
      <c r="J1206" s="12">
        <f>_xlfn.MAXIFS(bonification_version[index_version],bonification_version[code],fiche_bonification[[#This Row],[code_bonification]])</f>
        <v>35.1</v>
      </c>
      <c r="K1206" s="13">
        <f>_xlfn.MINIFS(bonification_version[date_debut],bonification_version[code],fiche_bonification[[#This Row],[code_bonification]])</f>
        <v>42005</v>
      </c>
      <c r="L1206" s="12" t="str" cm="1">
        <f t="array" ref="L120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07" spans="1:12" x14ac:dyDescent="0.3">
      <c r="A1207" s="12" t="s">
        <v>215</v>
      </c>
      <c r="B1207" s="12" t="s">
        <v>915</v>
      </c>
      <c r="C1207" s="13">
        <f t="shared" si="18"/>
        <v>42522</v>
      </c>
      <c r="D1207" s="13" t="str">
        <f>IF(AND(fiche_bonification[[#This Row],[fiche_date_fin]]="",fiche_bonification[[#This Row],[bonification_date_fin]]=""),"",MIN(I1207,L1207))</f>
        <v/>
      </c>
      <c r="E1207" s="13">
        <v>44561</v>
      </c>
      <c r="F1207" s="13">
        <v>44681</v>
      </c>
      <c r="G1207" s="12">
        <f>_xlfn.MAXIFS(fiche_version[index_version],fiche_version[code],fiche_bonification[[#This Row],[code_fiche]])</f>
        <v>22.1</v>
      </c>
      <c r="H1207" s="13">
        <f>_xlfn.MINIFS(fiche_version[date_debut],fiche_version[code],fiche_bonification[[#This Row],[code_fiche]])</f>
        <v>42522</v>
      </c>
      <c r="I1207" s="13" t="str" cm="1">
        <f t="array" ref="I1207">INDEX(fiche_version[date_fin],MATCH(1,(fiche_version[index_version]=fiche_bonification[[#This Row],[fiche_version]]) * (fiche_version[code]=fiche_bonification[[#This Row],[code_fiche]]),0),1)</f>
        <v/>
      </c>
      <c r="J1207" s="12">
        <f>_xlfn.MAXIFS(bonification_version[index_version],bonification_version[code],fiche_bonification[[#This Row],[code_bonification]])</f>
        <v>35.1</v>
      </c>
      <c r="K1207" s="13">
        <f>_xlfn.MINIFS(bonification_version[date_debut],bonification_version[code],fiche_bonification[[#This Row],[code_bonification]])</f>
        <v>42005</v>
      </c>
      <c r="L1207" s="12" t="str" cm="1">
        <f t="array" ref="L120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08" spans="1:12" x14ac:dyDescent="0.3">
      <c r="A1208" s="12" t="s">
        <v>216</v>
      </c>
      <c r="B1208" s="12" t="s">
        <v>915</v>
      </c>
      <c r="C1208" s="13">
        <f t="shared" si="18"/>
        <v>42005</v>
      </c>
      <c r="D1208" s="13" t="str">
        <f>IF(AND(fiche_bonification[[#This Row],[fiche_date_fin]]="",fiche_bonification[[#This Row],[bonification_date_fin]]=""),"",MIN(I1208,L1208))</f>
        <v/>
      </c>
      <c r="E1208" s="13">
        <v>44561</v>
      </c>
      <c r="F1208" s="13">
        <v>44681</v>
      </c>
      <c r="G1208" s="12">
        <f>_xlfn.MAXIFS(fiche_version[index_version],fiche_version[code],fiche_bonification[[#This Row],[code_fiche]])</f>
        <v>26.1</v>
      </c>
      <c r="H1208" s="13">
        <f>_xlfn.MINIFS(fiche_version[date_debut],fiche_version[code],fiche_bonification[[#This Row],[code_fiche]])</f>
        <v>42005</v>
      </c>
      <c r="I1208" s="13" t="str" cm="1">
        <f t="array" ref="I1208">INDEX(fiche_version[date_fin],MATCH(1,(fiche_version[index_version]=fiche_bonification[[#This Row],[fiche_version]]) * (fiche_version[code]=fiche_bonification[[#This Row],[code_fiche]]),0),1)</f>
        <v/>
      </c>
      <c r="J1208" s="12">
        <f>_xlfn.MAXIFS(bonification_version[index_version],bonification_version[code],fiche_bonification[[#This Row],[code_bonification]])</f>
        <v>35.1</v>
      </c>
      <c r="K1208" s="13">
        <f>_xlfn.MINIFS(bonification_version[date_debut],bonification_version[code],fiche_bonification[[#This Row],[code_bonification]])</f>
        <v>42005</v>
      </c>
      <c r="L1208" s="12" t="str" cm="1">
        <f t="array" ref="L120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09" spans="1:12" x14ac:dyDescent="0.3">
      <c r="A1209" s="12" t="s">
        <v>217</v>
      </c>
      <c r="B1209" s="12" t="s">
        <v>915</v>
      </c>
      <c r="C1209" s="13">
        <f t="shared" si="18"/>
        <v>42005</v>
      </c>
      <c r="D1209" s="13" t="str">
        <f>IF(AND(fiche_bonification[[#This Row],[fiche_date_fin]]="",fiche_bonification[[#This Row],[bonification_date_fin]]=""),"",MIN(I1209,L1209))</f>
        <v/>
      </c>
      <c r="E1209" s="13">
        <v>44561</v>
      </c>
      <c r="F1209" s="13">
        <v>44681</v>
      </c>
      <c r="G1209" s="12">
        <f>_xlfn.MAXIFS(fiche_version[index_version],fiche_version[code],fiche_bonification[[#This Row],[code_fiche]])</f>
        <v>35.299999999999997</v>
      </c>
      <c r="H1209" s="13">
        <f>_xlfn.MINIFS(fiche_version[date_debut],fiche_version[code],fiche_bonification[[#This Row],[code_fiche]])</f>
        <v>42005</v>
      </c>
      <c r="I1209" s="13" t="str" cm="1">
        <f t="array" ref="I1209">INDEX(fiche_version[date_fin],MATCH(1,(fiche_version[index_version]=fiche_bonification[[#This Row],[fiche_version]]) * (fiche_version[code]=fiche_bonification[[#This Row],[code_fiche]]),0),1)</f>
        <v/>
      </c>
      <c r="J1209" s="12">
        <f>_xlfn.MAXIFS(bonification_version[index_version],bonification_version[code],fiche_bonification[[#This Row],[code_bonification]])</f>
        <v>35.1</v>
      </c>
      <c r="K1209" s="13">
        <f>_xlfn.MINIFS(bonification_version[date_debut],bonification_version[code],fiche_bonification[[#This Row],[code_bonification]])</f>
        <v>42005</v>
      </c>
      <c r="L1209" s="12" t="str" cm="1">
        <f t="array" ref="L120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10" spans="1:12" x14ac:dyDescent="0.3">
      <c r="A1210" s="12" t="s">
        <v>219</v>
      </c>
      <c r="B1210" s="12" t="s">
        <v>915</v>
      </c>
      <c r="C1210" s="13">
        <f t="shared" si="18"/>
        <v>42005</v>
      </c>
      <c r="D1210" s="13" t="str">
        <f>IF(AND(fiche_bonification[[#This Row],[fiche_date_fin]]="",fiche_bonification[[#This Row],[bonification_date_fin]]=""),"",MIN(I1210,L1210))</f>
        <v/>
      </c>
      <c r="E1210" s="13">
        <v>44561</v>
      </c>
      <c r="F1210" s="13">
        <v>44681</v>
      </c>
      <c r="G1210" s="12">
        <f>_xlfn.MAXIFS(fiche_version[index_version],fiche_version[code],fiche_bonification[[#This Row],[code_fiche]])</f>
        <v>28.2</v>
      </c>
      <c r="H1210" s="13">
        <f>_xlfn.MINIFS(fiche_version[date_debut],fiche_version[code],fiche_bonification[[#This Row],[code_fiche]])</f>
        <v>42005</v>
      </c>
      <c r="I1210" s="13" t="str" cm="1">
        <f t="array" ref="I1210">INDEX(fiche_version[date_fin],MATCH(1,(fiche_version[index_version]=fiche_bonification[[#This Row],[fiche_version]]) * (fiche_version[code]=fiche_bonification[[#This Row],[code_fiche]]),0),1)</f>
        <v/>
      </c>
      <c r="J1210" s="12">
        <f>_xlfn.MAXIFS(bonification_version[index_version],bonification_version[code],fiche_bonification[[#This Row],[code_bonification]])</f>
        <v>35.1</v>
      </c>
      <c r="K1210" s="13">
        <f>_xlfn.MINIFS(bonification_version[date_debut],bonification_version[code],fiche_bonification[[#This Row],[code_bonification]])</f>
        <v>42005</v>
      </c>
      <c r="L1210" s="12" t="str" cm="1">
        <f t="array" ref="L121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11" spans="1:12" x14ac:dyDescent="0.3">
      <c r="A1211" s="12" t="s">
        <v>221</v>
      </c>
      <c r="B1211" s="12" t="s">
        <v>915</v>
      </c>
      <c r="C1211" s="13">
        <f t="shared" si="18"/>
        <v>42005</v>
      </c>
      <c r="D1211" s="13" t="str">
        <f>IF(AND(fiche_bonification[[#This Row],[fiche_date_fin]]="",fiche_bonification[[#This Row],[bonification_date_fin]]=""),"",MIN(I1211,L1211))</f>
        <v/>
      </c>
      <c r="E1211" s="13">
        <v>44561</v>
      </c>
      <c r="F1211" s="13">
        <v>44681</v>
      </c>
      <c r="G1211" s="12">
        <f>_xlfn.MAXIFS(fiche_version[index_version],fiche_version[code],fiche_bonification[[#This Row],[code_fiche]])</f>
        <v>28.2</v>
      </c>
      <c r="H1211" s="13">
        <f>_xlfn.MINIFS(fiche_version[date_debut],fiche_version[code],fiche_bonification[[#This Row],[code_fiche]])</f>
        <v>42005</v>
      </c>
      <c r="I1211" s="13" t="str" cm="1">
        <f t="array" ref="I1211">INDEX(fiche_version[date_fin],MATCH(1,(fiche_version[index_version]=fiche_bonification[[#This Row],[fiche_version]]) * (fiche_version[code]=fiche_bonification[[#This Row],[code_fiche]]),0),1)</f>
        <v/>
      </c>
      <c r="J1211" s="12">
        <f>_xlfn.MAXIFS(bonification_version[index_version],bonification_version[code],fiche_bonification[[#This Row],[code_bonification]])</f>
        <v>35.1</v>
      </c>
      <c r="K1211" s="13">
        <f>_xlfn.MINIFS(bonification_version[date_debut],bonification_version[code],fiche_bonification[[#This Row],[code_bonification]])</f>
        <v>42005</v>
      </c>
      <c r="L1211" s="12" t="str" cm="1">
        <f t="array" ref="L121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12" spans="1:12" x14ac:dyDescent="0.3">
      <c r="A1212" s="12" t="s">
        <v>223</v>
      </c>
      <c r="B1212" s="12" t="s">
        <v>915</v>
      </c>
      <c r="C1212" s="13">
        <f t="shared" si="18"/>
        <v>42373</v>
      </c>
      <c r="D1212" s="13">
        <f>IF(AND(fiche_bonification[[#This Row],[fiche_date_fin]]="",fiche_bonification[[#This Row],[bonification_date_fin]]=""),"",MIN(I1212,L1212))</f>
        <v>46934</v>
      </c>
      <c r="E1212" s="13">
        <v>44561</v>
      </c>
      <c r="F1212" s="13">
        <v>44681</v>
      </c>
      <c r="G1212" s="12">
        <f>_xlfn.MAXIFS(fiche_version[index_version],fiche_version[code],fiche_bonification[[#This Row],[code_fiche]])</f>
        <v>54.3</v>
      </c>
      <c r="H1212" s="13">
        <f>_xlfn.MINIFS(fiche_version[date_debut],fiche_version[code],fiche_bonification[[#This Row],[code_fiche]])</f>
        <v>42373</v>
      </c>
      <c r="I1212" s="13" cm="1">
        <f t="array" ref="I1212">INDEX(fiche_version[date_fin],MATCH(1,(fiche_version[index_version]=fiche_bonification[[#This Row],[fiche_version]]) * (fiche_version[code]=fiche_bonification[[#This Row],[code_fiche]]),0),1)</f>
        <v>46934</v>
      </c>
      <c r="J1212" s="12">
        <f>_xlfn.MAXIFS(bonification_version[index_version],bonification_version[code],fiche_bonification[[#This Row],[code_bonification]])</f>
        <v>35.1</v>
      </c>
      <c r="K1212" s="13">
        <f>_xlfn.MINIFS(bonification_version[date_debut],bonification_version[code],fiche_bonification[[#This Row],[code_bonification]])</f>
        <v>42005</v>
      </c>
      <c r="L1212" s="12" t="str" cm="1">
        <f t="array" ref="L121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13" spans="1:12" x14ac:dyDescent="0.3">
      <c r="A1213" s="12" t="s">
        <v>225</v>
      </c>
      <c r="B1213" s="12" t="s">
        <v>915</v>
      </c>
      <c r="C1213" s="13">
        <f t="shared" si="18"/>
        <v>42005</v>
      </c>
      <c r="D1213" s="13" t="str">
        <f>IF(AND(fiche_bonification[[#This Row],[fiche_date_fin]]="",fiche_bonification[[#This Row],[bonification_date_fin]]=""),"",MIN(I1213,L1213))</f>
        <v/>
      </c>
      <c r="E1213" s="13">
        <v>44561</v>
      </c>
      <c r="F1213" s="13">
        <v>44681</v>
      </c>
      <c r="G1213" s="12">
        <f>_xlfn.MAXIFS(fiche_version[index_version],fiche_version[code],fiche_bonification[[#This Row],[code_fiche]])</f>
        <v>16.100000000000001</v>
      </c>
      <c r="H1213" s="13">
        <f>_xlfn.MINIFS(fiche_version[date_debut],fiche_version[code],fiche_bonification[[#This Row],[code_fiche]])</f>
        <v>42005</v>
      </c>
      <c r="I1213" s="13" t="str" cm="1">
        <f t="array" ref="I1213">INDEX(fiche_version[date_fin],MATCH(1,(fiche_version[index_version]=fiche_bonification[[#This Row],[fiche_version]]) * (fiche_version[code]=fiche_bonification[[#This Row],[code_fiche]]),0),1)</f>
        <v/>
      </c>
      <c r="J1213" s="12">
        <f>_xlfn.MAXIFS(bonification_version[index_version],bonification_version[code],fiche_bonification[[#This Row],[code_bonification]])</f>
        <v>35.1</v>
      </c>
      <c r="K1213" s="13">
        <f>_xlfn.MINIFS(bonification_version[date_debut],bonification_version[code],fiche_bonification[[#This Row],[code_bonification]])</f>
        <v>42005</v>
      </c>
      <c r="L1213" s="12" t="str" cm="1">
        <f t="array" ref="L121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14" spans="1:12" x14ac:dyDescent="0.3">
      <c r="A1214" s="12" t="s">
        <v>226</v>
      </c>
      <c r="B1214" s="12" t="s">
        <v>915</v>
      </c>
      <c r="C1214" s="13">
        <f t="shared" si="18"/>
        <v>42005</v>
      </c>
      <c r="D1214" s="13" t="str">
        <f>IF(AND(fiche_bonification[[#This Row],[fiche_date_fin]]="",fiche_bonification[[#This Row],[bonification_date_fin]]=""),"",MIN(I1214,L1214))</f>
        <v/>
      </c>
      <c r="E1214" s="13">
        <v>44561</v>
      </c>
      <c r="F1214" s="13">
        <v>44681</v>
      </c>
      <c r="G1214" s="12">
        <f>_xlfn.MAXIFS(fiche_version[index_version],fiche_version[code],fiche_bonification[[#This Row],[code_fiche]])</f>
        <v>23.1</v>
      </c>
      <c r="H1214" s="13">
        <f>_xlfn.MINIFS(fiche_version[date_debut],fiche_version[code],fiche_bonification[[#This Row],[code_fiche]])</f>
        <v>42005</v>
      </c>
      <c r="I1214" s="13" t="str" cm="1">
        <f t="array" ref="I1214">INDEX(fiche_version[date_fin],MATCH(1,(fiche_version[index_version]=fiche_bonification[[#This Row],[fiche_version]]) * (fiche_version[code]=fiche_bonification[[#This Row],[code_fiche]]),0),1)</f>
        <v/>
      </c>
      <c r="J1214" s="12">
        <f>_xlfn.MAXIFS(bonification_version[index_version],bonification_version[code],fiche_bonification[[#This Row],[code_bonification]])</f>
        <v>35.1</v>
      </c>
      <c r="K1214" s="13">
        <f>_xlfn.MINIFS(bonification_version[date_debut],bonification_version[code],fiche_bonification[[#This Row],[code_bonification]])</f>
        <v>42005</v>
      </c>
      <c r="L1214" s="12" t="str" cm="1">
        <f t="array" ref="L121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15" spans="1:12" x14ac:dyDescent="0.3">
      <c r="A1215" s="12" t="s">
        <v>227</v>
      </c>
      <c r="B1215" s="12" t="s">
        <v>915</v>
      </c>
      <c r="C1215" s="13">
        <f t="shared" si="18"/>
        <v>43191</v>
      </c>
      <c r="D1215" s="13">
        <f>IF(AND(fiche_bonification[[#This Row],[fiche_date_fin]]="",fiche_bonification[[#This Row],[bonification_date_fin]]=""),"",MIN(I1215,L1215))</f>
        <v>46843</v>
      </c>
      <c r="E1215" s="13">
        <v>44561</v>
      </c>
      <c r="F1215" s="13">
        <v>44681</v>
      </c>
      <c r="G1215" s="12">
        <f>_xlfn.MAXIFS(fiche_version[index_version],fiche_version[code],fiche_bonification[[#This Row],[code_fiche]])</f>
        <v>54.4</v>
      </c>
      <c r="H1215" s="13">
        <f>_xlfn.MINIFS(fiche_version[date_debut],fiche_version[code],fiche_bonification[[#This Row],[code_fiche]])</f>
        <v>43191</v>
      </c>
      <c r="I1215" s="13" cm="1">
        <f t="array" ref="I1215">INDEX(fiche_version[date_fin],MATCH(1,(fiche_version[index_version]=fiche_bonification[[#This Row],[fiche_version]]) * (fiche_version[code]=fiche_bonification[[#This Row],[code_fiche]]),0),1)</f>
        <v>46843</v>
      </c>
      <c r="J1215" s="12">
        <f>_xlfn.MAXIFS(bonification_version[index_version],bonification_version[code],fiche_bonification[[#This Row],[code_bonification]])</f>
        <v>35.1</v>
      </c>
      <c r="K1215" s="13">
        <f>_xlfn.MINIFS(bonification_version[date_debut],bonification_version[code],fiche_bonification[[#This Row],[code_bonification]])</f>
        <v>42005</v>
      </c>
      <c r="L1215" s="12" t="str" cm="1">
        <f t="array" ref="L121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16" spans="1:12" x14ac:dyDescent="0.3">
      <c r="A1216" s="12" t="s">
        <v>228</v>
      </c>
      <c r="B1216" s="12" t="s">
        <v>915</v>
      </c>
      <c r="C1216" s="13">
        <f t="shared" si="18"/>
        <v>43453</v>
      </c>
      <c r="D1216" s="13" t="str">
        <f>IF(AND(fiche_bonification[[#This Row],[fiche_date_fin]]="",fiche_bonification[[#This Row],[bonification_date_fin]]=""),"",MIN(I1216,L1216))</f>
        <v/>
      </c>
      <c r="E1216" s="13">
        <v>44561</v>
      </c>
      <c r="F1216" s="13">
        <v>44681</v>
      </c>
      <c r="G1216" s="12">
        <f>_xlfn.MAXIFS(fiche_version[index_version],fiche_version[code],fiche_bonification[[#This Row],[code_fiche]])</f>
        <v>28.1</v>
      </c>
      <c r="H1216" s="13">
        <f>_xlfn.MINIFS(fiche_version[date_debut],fiche_version[code],fiche_bonification[[#This Row],[code_fiche]])</f>
        <v>43453</v>
      </c>
      <c r="I1216" s="13" t="str" cm="1">
        <f t="array" ref="I1216">INDEX(fiche_version[date_fin],MATCH(1,(fiche_version[index_version]=fiche_bonification[[#This Row],[fiche_version]]) * (fiche_version[code]=fiche_bonification[[#This Row],[code_fiche]]),0),1)</f>
        <v/>
      </c>
      <c r="J1216" s="12">
        <f>_xlfn.MAXIFS(bonification_version[index_version],bonification_version[code],fiche_bonification[[#This Row],[code_bonification]])</f>
        <v>35.1</v>
      </c>
      <c r="K1216" s="13">
        <f>_xlfn.MINIFS(bonification_version[date_debut],bonification_version[code],fiche_bonification[[#This Row],[code_bonification]])</f>
        <v>42005</v>
      </c>
      <c r="L1216" s="12" t="str" cm="1">
        <f t="array" ref="L121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17" spans="1:12" x14ac:dyDescent="0.3">
      <c r="A1217" s="12" t="s">
        <v>229</v>
      </c>
      <c r="B1217" s="12" t="s">
        <v>915</v>
      </c>
      <c r="C1217" s="13">
        <f t="shared" si="18"/>
        <v>43453</v>
      </c>
      <c r="D1217" s="13" t="str">
        <f>IF(AND(fiche_bonification[[#This Row],[fiche_date_fin]]="",fiche_bonification[[#This Row],[bonification_date_fin]]=""),"",MIN(I1217,L1217))</f>
        <v/>
      </c>
      <c r="E1217" s="13">
        <v>44561</v>
      </c>
      <c r="F1217" s="13">
        <v>44681</v>
      </c>
      <c r="G1217" s="12">
        <f>_xlfn.MAXIFS(fiche_version[index_version],fiche_version[code],fiche_bonification[[#This Row],[code_fiche]])</f>
        <v>28.1</v>
      </c>
      <c r="H1217" s="13">
        <f>_xlfn.MINIFS(fiche_version[date_debut],fiche_version[code],fiche_bonification[[#This Row],[code_fiche]])</f>
        <v>43453</v>
      </c>
      <c r="I1217" s="13" t="str" cm="1">
        <f t="array" ref="I1217">INDEX(fiche_version[date_fin],MATCH(1,(fiche_version[index_version]=fiche_bonification[[#This Row],[fiche_version]]) * (fiche_version[code]=fiche_bonification[[#This Row],[code_fiche]]),0),1)</f>
        <v/>
      </c>
      <c r="J1217" s="12">
        <f>_xlfn.MAXIFS(bonification_version[index_version],bonification_version[code],fiche_bonification[[#This Row],[code_bonification]])</f>
        <v>35.1</v>
      </c>
      <c r="K1217" s="13">
        <f>_xlfn.MINIFS(bonification_version[date_debut],bonification_version[code],fiche_bonification[[#This Row],[code_bonification]])</f>
        <v>42005</v>
      </c>
      <c r="L1217" s="12" t="str" cm="1">
        <f t="array" ref="L121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18" spans="1:12" x14ac:dyDescent="0.3">
      <c r="A1218" s="12" t="s">
        <v>230</v>
      </c>
      <c r="B1218" s="12" t="s">
        <v>915</v>
      </c>
      <c r="C1218" s="13">
        <f t="shared" si="18"/>
        <v>43453</v>
      </c>
      <c r="D1218" s="13" t="str">
        <f>IF(AND(fiche_bonification[[#This Row],[fiche_date_fin]]="",fiche_bonification[[#This Row],[bonification_date_fin]]=""),"",MIN(I1218,L1218))</f>
        <v/>
      </c>
      <c r="E1218" s="13">
        <v>44561</v>
      </c>
      <c r="F1218" s="13">
        <v>44681</v>
      </c>
      <c r="G1218" s="12">
        <f>_xlfn.MAXIFS(fiche_version[index_version],fiche_version[code],fiche_bonification[[#This Row],[code_fiche]])</f>
        <v>54.2</v>
      </c>
      <c r="H1218" s="13">
        <f>_xlfn.MINIFS(fiche_version[date_debut],fiche_version[code],fiche_bonification[[#This Row],[code_fiche]])</f>
        <v>43453</v>
      </c>
      <c r="I1218" s="13" t="str" cm="1">
        <f t="array" ref="I1218">INDEX(fiche_version[date_fin],MATCH(1,(fiche_version[index_version]=fiche_bonification[[#This Row],[fiche_version]]) * (fiche_version[code]=fiche_bonification[[#This Row],[code_fiche]]),0),1)</f>
        <v/>
      </c>
      <c r="J1218" s="12">
        <f>_xlfn.MAXIFS(bonification_version[index_version],bonification_version[code],fiche_bonification[[#This Row],[code_bonification]])</f>
        <v>35.1</v>
      </c>
      <c r="K1218" s="13">
        <f>_xlfn.MINIFS(bonification_version[date_debut],bonification_version[code],fiche_bonification[[#This Row],[code_bonification]])</f>
        <v>42005</v>
      </c>
      <c r="L1218" s="12" t="str" cm="1">
        <f t="array" ref="L121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19" spans="1:12" x14ac:dyDescent="0.3">
      <c r="A1219" s="12" t="s">
        <v>231</v>
      </c>
      <c r="B1219" s="12" t="s">
        <v>915</v>
      </c>
      <c r="C1219" s="13">
        <f t="shared" ref="C1219:C1282" si="19">MAX(H1219,K1219)</f>
        <v>43709</v>
      </c>
      <c r="D1219" s="13" t="str">
        <f>IF(AND(fiche_bonification[[#This Row],[fiche_date_fin]]="",fiche_bonification[[#This Row],[bonification_date_fin]]=""),"",MIN(I1219,L1219))</f>
        <v/>
      </c>
      <c r="E1219" s="13">
        <v>44561</v>
      </c>
      <c r="F1219" s="13">
        <v>44681</v>
      </c>
      <c r="G1219" s="12">
        <f>_xlfn.MAXIFS(fiche_version[index_version],fiche_version[code],fiche_bonification[[#This Row],[code_fiche]])</f>
        <v>31.1</v>
      </c>
      <c r="H1219" s="13">
        <f>_xlfn.MINIFS(fiche_version[date_debut],fiche_version[code],fiche_bonification[[#This Row],[code_fiche]])</f>
        <v>43709</v>
      </c>
      <c r="I1219" s="13" t="str" cm="1">
        <f t="array" ref="I1219">INDEX(fiche_version[date_fin],MATCH(1,(fiche_version[index_version]=fiche_bonification[[#This Row],[fiche_version]]) * (fiche_version[code]=fiche_bonification[[#This Row],[code_fiche]]),0),1)</f>
        <v/>
      </c>
      <c r="J1219" s="12">
        <f>_xlfn.MAXIFS(bonification_version[index_version],bonification_version[code],fiche_bonification[[#This Row],[code_bonification]])</f>
        <v>35.1</v>
      </c>
      <c r="K1219" s="13">
        <f>_xlfn.MINIFS(bonification_version[date_debut],bonification_version[code],fiche_bonification[[#This Row],[code_bonification]])</f>
        <v>42005</v>
      </c>
      <c r="L1219" s="12" t="str" cm="1">
        <f t="array" ref="L121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20" spans="1:12" x14ac:dyDescent="0.3">
      <c r="A1220" s="12" t="s">
        <v>232</v>
      </c>
      <c r="B1220" s="12" t="s">
        <v>915</v>
      </c>
      <c r="C1220" s="13">
        <f t="shared" si="19"/>
        <v>43971</v>
      </c>
      <c r="D1220" s="13" t="str">
        <f>IF(AND(fiche_bonification[[#This Row],[fiche_date_fin]]="",fiche_bonification[[#This Row],[bonification_date_fin]]=""),"",MIN(I1220,L1220))</f>
        <v/>
      </c>
      <c r="E1220" s="13">
        <v>44561</v>
      </c>
      <c r="F1220" s="13">
        <v>44681</v>
      </c>
      <c r="G1220" s="12">
        <f>_xlfn.MAXIFS(fiche_version[index_version],fiche_version[code],fiche_bonification[[#This Row],[code_fiche]])</f>
        <v>50.2</v>
      </c>
      <c r="H1220" s="13">
        <f>_xlfn.MINIFS(fiche_version[date_debut],fiche_version[code],fiche_bonification[[#This Row],[code_fiche]])</f>
        <v>43971</v>
      </c>
      <c r="I1220" s="13" t="str" cm="1">
        <f t="array" ref="I1220">INDEX(fiche_version[date_fin],MATCH(1,(fiche_version[index_version]=fiche_bonification[[#This Row],[fiche_version]]) * (fiche_version[code]=fiche_bonification[[#This Row],[code_fiche]]),0),1)</f>
        <v/>
      </c>
      <c r="J1220" s="12">
        <f>_xlfn.MAXIFS(bonification_version[index_version],bonification_version[code],fiche_bonification[[#This Row],[code_bonification]])</f>
        <v>35.1</v>
      </c>
      <c r="K1220" s="13">
        <f>_xlfn.MINIFS(bonification_version[date_debut],bonification_version[code],fiche_bonification[[#This Row],[code_bonification]])</f>
        <v>42005</v>
      </c>
      <c r="L1220" s="12" t="str" cm="1">
        <f t="array" ref="L122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21" spans="1:12" x14ac:dyDescent="0.3">
      <c r="A1221" s="12" t="s">
        <v>233</v>
      </c>
      <c r="B1221" s="12" t="s">
        <v>915</v>
      </c>
      <c r="C1221" s="13">
        <f t="shared" si="19"/>
        <v>44559</v>
      </c>
      <c r="D1221" s="13" t="str">
        <f>IF(AND(fiche_bonification[[#This Row],[fiche_date_fin]]="",fiche_bonification[[#This Row],[bonification_date_fin]]=""),"",MIN(I1221,L1221))</f>
        <v/>
      </c>
      <c r="E1221" s="13">
        <v>44561</v>
      </c>
      <c r="F1221" s="13">
        <v>44681</v>
      </c>
      <c r="G1221" s="12">
        <f>_xlfn.MAXIFS(fiche_version[index_version],fiche_version[code],fiche_bonification[[#This Row],[code_fiche]])</f>
        <v>42.2</v>
      </c>
      <c r="H1221" s="13">
        <f>_xlfn.MINIFS(fiche_version[date_debut],fiche_version[code],fiche_bonification[[#This Row],[code_fiche]])</f>
        <v>44559</v>
      </c>
      <c r="I1221" s="13" t="str" cm="1">
        <f t="array" ref="I1221">INDEX(fiche_version[date_fin],MATCH(1,(fiche_version[index_version]=fiche_bonification[[#This Row],[fiche_version]]) * (fiche_version[code]=fiche_bonification[[#This Row],[code_fiche]]),0),1)</f>
        <v/>
      </c>
      <c r="J1221" s="12">
        <f>_xlfn.MAXIFS(bonification_version[index_version],bonification_version[code],fiche_bonification[[#This Row],[code_bonification]])</f>
        <v>35.1</v>
      </c>
      <c r="K1221" s="13">
        <f>_xlfn.MINIFS(bonification_version[date_debut],bonification_version[code],fiche_bonification[[#This Row],[code_bonification]])</f>
        <v>42005</v>
      </c>
      <c r="L1221" s="12" t="str" cm="1">
        <f t="array" ref="L122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22" spans="1:12" x14ac:dyDescent="0.3">
      <c r="A1222" s="12" t="s">
        <v>234</v>
      </c>
      <c r="B1222" s="12" t="s">
        <v>915</v>
      </c>
      <c r="C1222" s="13">
        <f t="shared" si="19"/>
        <v>44559</v>
      </c>
      <c r="D1222" s="13" t="str">
        <f>IF(AND(fiche_bonification[[#This Row],[fiche_date_fin]]="",fiche_bonification[[#This Row],[bonification_date_fin]]=""),"",MIN(I1222,L1222))</f>
        <v/>
      </c>
      <c r="E1222" s="13">
        <v>44561</v>
      </c>
      <c r="F1222" s="13">
        <v>44681</v>
      </c>
      <c r="G1222" s="12">
        <f>_xlfn.MAXIFS(fiche_version[index_version],fiche_version[code],fiche_bonification[[#This Row],[code_fiche]])</f>
        <v>40.1</v>
      </c>
      <c r="H1222" s="13">
        <f>_xlfn.MINIFS(fiche_version[date_debut],fiche_version[code],fiche_bonification[[#This Row],[code_fiche]])</f>
        <v>44559</v>
      </c>
      <c r="I1222" s="13" t="str" cm="1">
        <f t="array" ref="I1222">INDEX(fiche_version[date_fin],MATCH(1,(fiche_version[index_version]=fiche_bonification[[#This Row],[fiche_version]]) * (fiche_version[code]=fiche_bonification[[#This Row],[code_fiche]]),0),1)</f>
        <v/>
      </c>
      <c r="J1222" s="12">
        <f>_xlfn.MAXIFS(bonification_version[index_version],bonification_version[code],fiche_bonification[[#This Row],[code_bonification]])</f>
        <v>35.1</v>
      </c>
      <c r="K1222" s="13">
        <f>_xlfn.MINIFS(bonification_version[date_debut],bonification_version[code],fiche_bonification[[#This Row],[code_bonification]])</f>
        <v>42005</v>
      </c>
      <c r="L1222" s="12" t="str" cm="1">
        <f t="array" ref="L122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23" spans="1:12" x14ac:dyDescent="0.3">
      <c r="A1223" s="12" t="s">
        <v>680</v>
      </c>
      <c r="B1223" s="12" t="s">
        <v>915</v>
      </c>
      <c r="C1223" s="13">
        <f t="shared" si="19"/>
        <v>45199</v>
      </c>
      <c r="D1223" s="13">
        <f>IF(AND(fiche_bonification[[#This Row],[fiche_date_fin]]="",fiche_bonification[[#This Row],[bonification_date_fin]]=""),"",MIN(I1223,L1223))</f>
        <v>46934</v>
      </c>
      <c r="E1223" s="13">
        <v>44561</v>
      </c>
      <c r="F1223" s="13">
        <v>44681</v>
      </c>
      <c r="G1223" s="12">
        <f>_xlfn.MAXIFS(fiche_version[index_version],fiche_version[code],fiche_bonification[[#This Row],[code_fiche]])</f>
        <v>54.1</v>
      </c>
      <c r="H1223" s="13">
        <f>_xlfn.MINIFS(fiche_version[date_debut],fiche_version[code],fiche_bonification[[#This Row],[code_fiche]])</f>
        <v>45199</v>
      </c>
      <c r="I1223" s="13" cm="1">
        <f t="array" ref="I1223">INDEX(fiche_version[date_fin],MATCH(1,(fiche_version[index_version]=fiche_bonification[[#This Row],[fiche_version]]) * (fiche_version[code]=fiche_bonification[[#This Row],[code_fiche]]),0),1)</f>
        <v>46934</v>
      </c>
      <c r="J1223" s="12">
        <f>_xlfn.MAXIFS(bonification_version[index_version],bonification_version[code],fiche_bonification[[#This Row],[code_bonification]])</f>
        <v>35.1</v>
      </c>
      <c r="K1223" s="13">
        <f>_xlfn.MINIFS(bonification_version[date_debut],bonification_version[code],fiche_bonification[[#This Row],[code_bonification]])</f>
        <v>42005</v>
      </c>
      <c r="L1223" s="12" t="str" cm="1">
        <f t="array" ref="L122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24" spans="1:12" x14ac:dyDescent="0.3">
      <c r="A1224" s="12" t="s">
        <v>236</v>
      </c>
      <c r="B1224" s="12" t="s">
        <v>915</v>
      </c>
      <c r="C1224" s="13">
        <f t="shared" si="19"/>
        <v>42005</v>
      </c>
      <c r="D1224" s="13" t="str">
        <f>IF(AND(fiche_bonification[[#This Row],[fiche_date_fin]]="",fiche_bonification[[#This Row],[bonification_date_fin]]=""),"",MIN(I1224,L1224))</f>
        <v/>
      </c>
      <c r="E1224" s="13">
        <v>44561</v>
      </c>
      <c r="F1224" s="13">
        <v>44681</v>
      </c>
      <c r="G1224" s="12">
        <f>_xlfn.MAXIFS(fiche_version[index_version],fiche_version[code],fiche_bonification[[#This Row],[code_fiche]])</f>
        <v>20.2</v>
      </c>
      <c r="H1224" s="13">
        <f>_xlfn.MINIFS(fiche_version[date_debut],fiche_version[code],fiche_bonification[[#This Row],[code_fiche]])</f>
        <v>42005</v>
      </c>
      <c r="I1224" s="13" t="str" cm="1">
        <f t="array" ref="I1224">INDEX(fiche_version[date_fin],MATCH(1,(fiche_version[index_version]=fiche_bonification[[#This Row],[fiche_version]]) * (fiche_version[code]=fiche_bonification[[#This Row],[code_fiche]]),0),1)</f>
        <v/>
      </c>
      <c r="J1224" s="12">
        <f>_xlfn.MAXIFS(bonification_version[index_version],bonification_version[code],fiche_bonification[[#This Row],[code_bonification]])</f>
        <v>35.1</v>
      </c>
      <c r="K1224" s="13">
        <f>_xlfn.MINIFS(bonification_version[date_debut],bonification_version[code],fiche_bonification[[#This Row],[code_bonification]])</f>
        <v>42005</v>
      </c>
      <c r="L1224" s="12" t="str" cm="1">
        <f t="array" ref="L122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25" spans="1:12" x14ac:dyDescent="0.3">
      <c r="A1225" s="12" t="s">
        <v>237</v>
      </c>
      <c r="B1225" s="12" t="s">
        <v>915</v>
      </c>
      <c r="C1225" s="13">
        <f t="shared" si="19"/>
        <v>42005</v>
      </c>
      <c r="D1225" s="13" t="str">
        <f>IF(AND(fiche_bonification[[#This Row],[fiche_date_fin]]="",fiche_bonification[[#This Row],[bonification_date_fin]]=""),"",MIN(I1225,L1225))</f>
        <v/>
      </c>
      <c r="E1225" s="13">
        <v>44561</v>
      </c>
      <c r="F1225" s="13">
        <v>44681</v>
      </c>
      <c r="G1225" s="12">
        <f>_xlfn.MAXIFS(fiche_version[index_version],fiche_version[code],fiche_bonification[[#This Row],[code_fiche]])</f>
        <v>17.2</v>
      </c>
      <c r="H1225" s="13">
        <f>_xlfn.MINIFS(fiche_version[date_debut],fiche_version[code],fiche_bonification[[#This Row],[code_fiche]])</f>
        <v>42005</v>
      </c>
      <c r="I1225" s="13" t="str" cm="1">
        <f t="array" ref="I1225">INDEX(fiche_version[date_fin],MATCH(1,(fiche_version[index_version]=fiche_bonification[[#This Row],[fiche_version]]) * (fiche_version[code]=fiche_bonification[[#This Row],[code_fiche]]),0),1)</f>
        <v/>
      </c>
      <c r="J1225" s="12">
        <f>_xlfn.MAXIFS(bonification_version[index_version],bonification_version[code],fiche_bonification[[#This Row],[code_bonification]])</f>
        <v>35.1</v>
      </c>
      <c r="K1225" s="13">
        <f>_xlfn.MINIFS(bonification_version[date_debut],bonification_version[code],fiche_bonification[[#This Row],[code_bonification]])</f>
        <v>42005</v>
      </c>
      <c r="L1225" s="12" t="str" cm="1">
        <f t="array" ref="L122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26" spans="1:12" x14ac:dyDescent="0.3">
      <c r="A1226" s="12" t="s">
        <v>238</v>
      </c>
      <c r="B1226" s="12" t="s">
        <v>915</v>
      </c>
      <c r="C1226" s="13">
        <f t="shared" si="19"/>
        <v>42005</v>
      </c>
      <c r="D1226" s="13" t="str">
        <f>IF(AND(fiche_bonification[[#This Row],[fiche_date_fin]]="",fiche_bonification[[#This Row],[bonification_date_fin]]=""),"",MIN(I1226,L1226))</f>
        <v/>
      </c>
      <c r="E1226" s="13">
        <v>44561</v>
      </c>
      <c r="F1226" s="13">
        <v>44681</v>
      </c>
      <c r="G1226" s="12">
        <f>_xlfn.MAXIFS(fiche_version[index_version],fiche_version[code],fiche_bonification[[#This Row],[code_fiche]])</f>
        <v>26.1</v>
      </c>
      <c r="H1226" s="13">
        <f>_xlfn.MINIFS(fiche_version[date_debut],fiche_version[code],fiche_bonification[[#This Row],[code_fiche]])</f>
        <v>42005</v>
      </c>
      <c r="I1226" s="13" t="str" cm="1">
        <f t="array" ref="I1226">INDEX(fiche_version[date_fin],MATCH(1,(fiche_version[index_version]=fiche_bonification[[#This Row],[fiche_version]]) * (fiche_version[code]=fiche_bonification[[#This Row],[code_fiche]]),0),1)</f>
        <v/>
      </c>
      <c r="J1226" s="12">
        <f>_xlfn.MAXIFS(bonification_version[index_version],bonification_version[code],fiche_bonification[[#This Row],[code_bonification]])</f>
        <v>35.1</v>
      </c>
      <c r="K1226" s="13">
        <f>_xlfn.MINIFS(bonification_version[date_debut],bonification_version[code],fiche_bonification[[#This Row],[code_bonification]])</f>
        <v>42005</v>
      </c>
      <c r="L1226" s="12" t="str" cm="1">
        <f t="array" ref="L122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27" spans="1:12" x14ac:dyDescent="0.3">
      <c r="A1227" s="12" t="s">
        <v>239</v>
      </c>
      <c r="B1227" s="12" t="s">
        <v>915</v>
      </c>
      <c r="C1227" s="13">
        <f t="shared" si="19"/>
        <v>42005</v>
      </c>
      <c r="D1227" s="13" t="str">
        <f>IF(AND(fiche_bonification[[#This Row],[fiche_date_fin]]="",fiche_bonification[[#This Row],[bonification_date_fin]]=""),"",MIN(I1227,L1227))</f>
        <v/>
      </c>
      <c r="E1227" s="13">
        <v>44561</v>
      </c>
      <c r="F1227" s="13">
        <v>44681</v>
      </c>
      <c r="G1227" s="12">
        <f>_xlfn.MAXIFS(fiche_version[index_version],fiche_version[code],fiche_bonification[[#This Row],[code_fiche]])</f>
        <v>15.1</v>
      </c>
      <c r="H1227" s="13">
        <f>_xlfn.MINIFS(fiche_version[date_debut],fiche_version[code],fiche_bonification[[#This Row],[code_fiche]])</f>
        <v>42005</v>
      </c>
      <c r="I1227" s="13" t="str" cm="1">
        <f t="array" ref="I1227">INDEX(fiche_version[date_fin],MATCH(1,(fiche_version[index_version]=fiche_bonification[[#This Row],[fiche_version]]) * (fiche_version[code]=fiche_bonification[[#This Row],[code_fiche]]),0),1)</f>
        <v/>
      </c>
      <c r="J1227" s="12">
        <f>_xlfn.MAXIFS(bonification_version[index_version],bonification_version[code],fiche_bonification[[#This Row],[code_bonification]])</f>
        <v>35.1</v>
      </c>
      <c r="K1227" s="13">
        <f>_xlfn.MINIFS(bonification_version[date_debut],bonification_version[code],fiche_bonification[[#This Row],[code_bonification]])</f>
        <v>42005</v>
      </c>
      <c r="L1227" s="12" t="str" cm="1">
        <f t="array" ref="L122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28" spans="1:12" x14ac:dyDescent="0.3">
      <c r="A1228" s="12" t="s">
        <v>240</v>
      </c>
      <c r="B1228" s="12" t="s">
        <v>915</v>
      </c>
      <c r="C1228" s="13">
        <f t="shared" si="19"/>
        <v>42005</v>
      </c>
      <c r="D1228" s="13">
        <f>IF(AND(fiche_bonification[[#This Row],[fiche_date_fin]]="",fiche_bonification[[#This Row],[bonification_date_fin]]=""),"",MIN(I1228,L1228))</f>
        <v>43555</v>
      </c>
      <c r="E1228" s="13">
        <v>44561</v>
      </c>
      <c r="F1228" s="13">
        <v>44681</v>
      </c>
      <c r="G1228" s="12">
        <f>_xlfn.MAXIFS(fiche_version[index_version],fiche_version[code],fiche_bonification[[#This Row],[code_fiche]])</f>
        <v>19.2</v>
      </c>
      <c r="H1228" s="13">
        <f>_xlfn.MINIFS(fiche_version[date_debut],fiche_version[code],fiche_bonification[[#This Row],[code_fiche]])</f>
        <v>42005</v>
      </c>
      <c r="I1228" s="13" cm="1">
        <f t="array" ref="I1228">INDEX(fiche_version[date_fin],MATCH(1,(fiche_version[index_version]=fiche_bonification[[#This Row],[fiche_version]]) * (fiche_version[code]=fiche_bonification[[#This Row],[code_fiche]]),0),1)</f>
        <v>43555</v>
      </c>
      <c r="J1228" s="12">
        <f>_xlfn.MAXIFS(bonification_version[index_version],bonification_version[code],fiche_bonification[[#This Row],[code_bonification]])</f>
        <v>35.1</v>
      </c>
      <c r="K1228" s="13">
        <f>_xlfn.MINIFS(bonification_version[date_debut],bonification_version[code],fiche_bonification[[#This Row],[code_bonification]])</f>
        <v>42005</v>
      </c>
      <c r="L1228" s="12" t="str" cm="1">
        <f t="array" ref="L122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29" spans="1:12" x14ac:dyDescent="0.3">
      <c r="A1229" s="12" t="s">
        <v>242</v>
      </c>
      <c r="B1229" s="12" t="s">
        <v>915</v>
      </c>
      <c r="C1229" s="13">
        <f t="shared" si="19"/>
        <v>43111</v>
      </c>
      <c r="D1229" s="13" t="str">
        <f>IF(AND(fiche_bonification[[#This Row],[fiche_date_fin]]="",fiche_bonification[[#This Row],[bonification_date_fin]]=""),"",MIN(I1229,L1229))</f>
        <v/>
      </c>
      <c r="E1229" s="13">
        <v>44561</v>
      </c>
      <c r="F1229" s="13">
        <v>44681</v>
      </c>
      <c r="G1229" s="12">
        <f>_xlfn.MAXIFS(fiche_version[index_version],fiche_version[code],fiche_bonification[[#This Row],[code_fiche]])</f>
        <v>40.200000000000003</v>
      </c>
      <c r="H1229" s="13">
        <f>_xlfn.MINIFS(fiche_version[date_debut],fiche_version[code],fiche_bonification[[#This Row],[code_fiche]])</f>
        <v>43111</v>
      </c>
      <c r="I1229" s="13" t="str" cm="1">
        <f t="array" ref="I1229">INDEX(fiche_version[date_fin],MATCH(1,(fiche_version[index_version]=fiche_bonification[[#This Row],[fiche_version]]) * (fiche_version[code]=fiche_bonification[[#This Row],[code_fiche]]),0),1)</f>
        <v/>
      </c>
      <c r="J1229" s="12">
        <f>_xlfn.MAXIFS(bonification_version[index_version],bonification_version[code],fiche_bonification[[#This Row],[code_bonification]])</f>
        <v>35.1</v>
      </c>
      <c r="K1229" s="13">
        <f>_xlfn.MINIFS(bonification_version[date_debut],bonification_version[code],fiche_bonification[[#This Row],[code_bonification]])</f>
        <v>42005</v>
      </c>
      <c r="L1229" s="12" t="str" cm="1">
        <f t="array" ref="L122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30" spans="1:12" x14ac:dyDescent="0.3">
      <c r="A1230" s="12" t="s">
        <v>244</v>
      </c>
      <c r="B1230" s="12" t="s">
        <v>915</v>
      </c>
      <c r="C1230" s="13">
        <f t="shared" si="19"/>
        <v>43111</v>
      </c>
      <c r="D1230" s="13" t="str">
        <f>IF(AND(fiche_bonification[[#This Row],[fiche_date_fin]]="",fiche_bonification[[#This Row],[bonification_date_fin]]=""),"",MIN(I1230,L1230))</f>
        <v/>
      </c>
      <c r="E1230" s="13">
        <v>44561</v>
      </c>
      <c r="F1230" s="13">
        <v>44681</v>
      </c>
      <c r="G1230" s="12">
        <f>_xlfn.MAXIFS(fiche_version[index_version],fiche_version[code],fiche_bonification[[#This Row],[code_fiche]])</f>
        <v>27.1</v>
      </c>
      <c r="H1230" s="13">
        <f>_xlfn.MINIFS(fiche_version[date_debut],fiche_version[code],fiche_bonification[[#This Row],[code_fiche]])</f>
        <v>43111</v>
      </c>
      <c r="I1230" s="13" t="str" cm="1">
        <f t="array" ref="I1230">INDEX(fiche_version[date_fin],MATCH(1,(fiche_version[index_version]=fiche_bonification[[#This Row],[fiche_version]]) * (fiche_version[code]=fiche_bonification[[#This Row],[code_fiche]]),0),1)</f>
        <v/>
      </c>
      <c r="J1230" s="12">
        <f>_xlfn.MAXIFS(bonification_version[index_version],bonification_version[code],fiche_bonification[[#This Row],[code_bonification]])</f>
        <v>35.1</v>
      </c>
      <c r="K1230" s="13">
        <f>_xlfn.MINIFS(bonification_version[date_debut],bonification_version[code],fiche_bonification[[#This Row],[code_bonification]])</f>
        <v>42005</v>
      </c>
      <c r="L1230" s="12" t="str" cm="1">
        <f t="array" ref="L123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31" spans="1:12" x14ac:dyDescent="0.3">
      <c r="A1231" s="12" t="s">
        <v>245</v>
      </c>
      <c r="B1231" s="12" t="s">
        <v>915</v>
      </c>
      <c r="C1231" s="13">
        <f t="shared" si="19"/>
        <v>42005</v>
      </c>
      <c r="D1231" s="13" t="str">
        <f>IF(AND(fiche_bonification[[#This Row],[fiche_date_fin]]="",fiche_bonification[[#This Row],[bonification_date_fin]]=""),"",MIN(I1231,L1231))</f>
        <v/>
      </c>
      <c r="E1231" s="13">
        <v>44561</v>
      </c>
      <c r="F1231" s="13">
        <v>44681</v>
      </c>
      <c r="G1231" s="12">
        <f>_xlfn.MAXIFS(fiche_version[index_version],fiche_version[code],fiche_bonification[[#This Row],[code_fiche]])</f>
        <v>23.1</v>
      </c>
      <c r="H1231" s="13">
        <f>_xlfn.MINIFS(fiche_version[date_debut],fiche_version[code],fiche_bonification[[#This Row],[code_fiche]])</f>
        <v>42005</v>
      </c>
      <c r="I1231" s="13" t="str" cm="1">
        <f t="array" ref="I1231">INDEX(fiche_version[date_fin],MATCH(1,(fiche_version[index_version]=fiche_bonification[[#This Row],[fiche_version]]) * (fiche_version[code]=fiche_bonification[[#This Row],[code_fiche]]),0),1)</f>
        <v/>
      </c>
      <c r="J1231" s="12">
        <f>_xlfn.MAXIFS(bonification_version[index_version],bonification_version[code],fiche_bonification[[#This Row],[code_bonification]])</f>
        <v>35.1</v>
      </c>
      <c r="K1231" s="13">
        <f>_xlfn.MINIFS(bonification_version[date_debut],bonification_version[code],fiche_bonification[[#This Row],[code_bonification]])</f>
        <v>42005</v>
      </c>
      <c r="L1231" s="12" t="str" cm="1">
        <f t="array" ref="L123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32" spans="1:12" x14ac:dyDescent="0.3">
      <c r="A1232" s="12" t="s">
        <v>246</v>
      </c>
      <c r="B1232" s="12" t="s">
        <v>915</v>
      </c>
      <c r="C1232" s="13">
        <f t="shared" si="19"/>
        <v>42373</v>
      </c>
      <c r="D1232" s="13" t="str">
        <f>IF(AND(fiche_bonification[[#This Row],[fiche_date_fin]]="",fiche_bonification[[#This Row],[bonification_date_fin]]=""),"",MIN(I1232,L1232))</f>
        <v/>
      </c>
      <c r="E1232" s="13">
        <v>44561</v>
      </c>
      <c r="F1232" s="13">
        <v>44681</v>
      </c>
      <c r="G1232" s="12">
        <f>_xlfn.MAXIFS(fiche_version[index_version],fiche_version[code],fiche_bonification[[#This Row],[code_fiche]])</f>
        <v>33.200000000000003</v>
      </c>
      <c r="H1232" s="13">
        <f>_xlfn.MINIFS(fiche_version[date_debut],fiche_version[code],fiche_bonification[[#This Row],[code_fiche]])</f>
        <v>42373</v>
      </c>
      <c r="I1232" s="13" t="str" cm="1">
        <f t="array" ref="I1232">INDEX(fiche_version[date_fin],MATCH(1,(fiche_version[index_version]=fiche_bonification[[#This Row],[fiche_version]]) * (fiche_version[code]=fiche_bonification[[#This Row],[code_fiche]]),0),1)</f>
        <v/>
      </c>
      <c r="J1232" s="12">
        <f>_xlfn.MAXIFS(bonification_version[index_version],bonification_version[code],fiche_bonification[[#This Row],[code_bonification]])</f>
        <v>35.1</v>
      </c>
      <c r="K1232" s="13">
        <f>_xlfn.MINIFS(bonification_version[date_debut],bonification_version[code],fiche_bonification[[#This Row],[code_bonification]])</f>
        <v>42005</v>
      </c>
      <c r="L1232" s="12" t="str" cm="1">
        <f t="array" ref="L123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33" spans="1:12" x14ac:dyDescent="0.3">
      <c r="A1233" s="12" t="s">
        <v>247</v>
      </c>
      <c r="B1233" s="12" t="s">
        <v>915</v>
      </c>
      <c r="C1233" s="13">
        <f t="shared" si="19"/>
        <v>42005</v>
      </c>
      <c r="D1233" s="13" t="str">
        <f>IF(AND(fiche_bonification[[#This Row],[fiche_date_fin]]="",fiche_bonification[[#This Row],[bonification_date_fin]]=""),"",MIN(I1233,L1233))</f>
        <v/>
      </c>
      <c r="E1233" s="13">
        <v>44561</v>
      </c>
      <c r="F1233" s="13">
        <v>44681</v>
      </c>
      <c r="G1233" s="12">
        <f>_xlfn.MAXIFS(fiche_version[index_version],fiche_version[code],fiche_bonification[[#This Row],[code_fiche]])</f>
        <v>19.2</v>
      </c>
      <c r="H1233" s="13">
        <f>_xlfn.MINIFS(fiche_version[date_debut],fiche_version[code],fiche_bonification[[#This Row],[code_fiche]])</f>
        <v>42005</v>
      </c>
      <c r="I1233" s="13" t="str" cm="1">
        <f t="array" ref="I1233">INDEX(fiche_version[date_fin],MATCH(1,(fiche_version[index_version]=fiche_bonification[[#This Row],[fiche_version]]) * (fiche_version[code]=fiche_bonification[[#This Row],[code_fiche]]),0),1)</f>
        <v/>
      </c>
      <c r="J1233" s="12">
        <f>_xlfn.MAXIFS(bonification_version[index_version],bonification_version[code],fiche_bonification[[#This Row],[code_bonification]])</f>
        <v>35.1</v>
      </c>
      <c r="K1233" s="13">
        <f>_xlfn.MINIFS(bonification_version[date_debut],bonification_version[code],fiche_bonification[[#This Row],[code_bonification]])</f>
        <v>42005</v>
      </c>
      <c r="L1233" s="12" t="str" cm="1">
        <f t="array" ref="L123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34" spans="1:12" x14ac:dyDescent="0.3">
      <c r="A1234" s="12" t="s">
        <v>248</v>
      </c>
      <c r="B1234" s="12" t="s">
        <v>915</v>
      </c>
      <c r="C1234" s="13">
        <f t="shared" si="19"/>
        <v>42005</v>
      </c>
      <c r="D1234" s="13" t="str">
        <f>IF(AND(fiche_bonification[[#This Row],[fiche_date_fin]]="",fiche_bonification[[#This Row],[bonification_date_fin]]=""),"",MIN(I1234,L1234))</f>
        <v/>
      </c>
      <c r="E1234" s="13">
        <v>44561</v>
      </c>
      <c r="F1234" s="13">
        <v>44681</v>
      </c>
      <c r="G1234" s="12">
        <f>_xlfn.MAXIFS(fiche_version[index_version],fiche_version[code],fiche_bonification[[#This Row],[code_fiche]])</f>
        <v>17.2</v>
      </c>
      <c r="H1234" s="13">
        <f>_xlfn.MINIFS(fiche_version[date_debut],fiche_version[code],fiche_bonification[[#This Row],[code_fiche]])</f>
        <v>42005</v>
      </c>
      <c r="I1234" s="13" t="str" cm="1">
        <f t="array" ref="I1234">INDEX(fiche_version[date_fin],MATCH(1,(fiche_version[index_version]=fiche_bonification[[#This Row],[fiche_version]]) * (fiche_version[code]=fiche_bonification[[#This Row],[code_fiche]]),0),1)</f>
        <v/>
      </c>
      <c r="J1234" s="12">
        <f>_xlfn.MAXIFS(bonification_version[index_version],bonification_version[code],fiche_bonification[[#This Row],[code_bonification]])</f>
        <v>35.1</v>
      </c>
      <c r="K1234" s="13">
        <f>_xlfn.MINIFS(bonification_version[date_debut],bonification_version[code],fiche_bonification[[#This Row],[code_bonification]])</f>
        <v>42005</v>
      </c>
      <c r="L1234" s="12" t="str" cm="1">
        <f t="array" ref="L123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35" spans="1:12" x14ac:dyDescent="0.3">
      <c r="A1235" s="12" t="s">
        <v>249</v>
      </c>
      <c r="B1235" s="12" t="s">
        <v>915</v>
      </c>
      <c r="C1235" s="13">
        <f t="shared" si="19"/>
        <v>42005</v>
      </c>
      <c r="D1235" s="13" t="str">
        <f>IF(AND(fiche_bonification[[#This Row],[fiche_date_fin]]="",fiche_bonification[[#This Row],[bonification_date_fin]]=""),"",MIN(I1235,L1235))</f>
        <v/>
      </c>
      <c r="E1235" s="13">
        <v>44561</v>
      </c>
      <c r="F1235" s="13">
        <v>44681</v>
      </c>
      <c r="G1235" s="12">
        <f>_xlfn.MAXIFS(fiche_version[index_version],fiche_version[code],fiche_bonification[[#This Row],[code_fiche]])</f>
        <v>14.1</v>
      </c>
      <c r="H1235" s="13">
        <f>_xlfn.MINIFS(fiche_version[date_debut],fiche_version[code],fiche_bonification[[#This Row],[code_fiche]])</f>
        <v>42005</v>
      </c>
      <c r="I1235" s="13" t="str" cm="1">
        <f t="array" ref="I1235">INDEX(fiche_version[date_fin],MATCH(1,(fiche_version[index_version]=fiche_bonification[[#This Row],[fiche_version]]) * (fiche_version[code]=fiche_bonification[[#This Row],[code_fiche]]),0),1)</f>
        <v/>
      </c>
      <c r="J1235" s="12">
        <f>_xlfn.MAXIFS(bonification_version[index_version],bonification_version[code],fiche_bonification[[#This Row],[code_bonification]])</f>
        <v>35.1</v>
      </c>
      <c r="K1235" s="13">
        <f>_xlfn.MINIFS(bonification_version[date_debut],bonification_version[code],fiche_bonification[[#This Row],[code_bonification]])</f>
        <v>42005</v>
      </c>
      <c r="L1235" s="12" t="str" cm="1">
        <f t="array" ref="L123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36" spans="1:12" x14ac:dyDescent="0.3">
      <c r="A1236" s="12" t="s">
        <v>250</v>
      </c>
      <c r="B1236" s="12" t="s">
        <v>915</v>
      </c>
      <c r="C1236" s="13">
        <f t="shared" si="19"/>
        <v>42005</v>
      </c>
      <c r="D1236" s="13" t="str">
        <f>IF(AND(fiche_bonification[[#This Row],[fiche_date_fin]]="",fiche_bonification[[#This Row],[bonification_date_fin]]=""),"",MIN(I1236,L1236))</f>
        <v/>
      </c>
      <c r="E1236" s="13">
        <v>44561</v>
      </c>
      <c r="F1236" s="13">
        <v>44681</v>
      </c>
      <c r="G1236" s="12">
        <f>_xlfn.MAXIFS(fiche_version[index_version],fiche_version[code],fiche_bonification[[#This Row],[code_fiche]])</f>
        <v>14.1</v>
      </c>
      <c r="H1236" s="13">
        <f>_xlfn.MINIFS(fiche_version[date_debut],fiche_version[code],fiche_bonification[[#This Row],[code_fiche]])</f>
        <v>42005</v>
      </c>
      <c r="I1236" s="13" t="str" cm="1">
        <f t="array" ref="I1236">INDEX(fiche_version[date_fin],MATCH(1,(fiche_version[index_version]=fiche_bonification[[#This Row],[fiche_version]]) * (fiche_version[code]=fiche_bonification[[#This Row],[code_fiche]]),0),1)</f>
        <v/>
      </c>
      <c r="J1236" s="12">
        <f>_xlfn.MAXIFS(bonification_version[index_version],bonification_version[code],fiche_bonification[[#This Row],[code_bonification]])</f>
        <v>35.1</v>
      </c>
      <c r="K1236" s="13">
        <f>_xlfn.MINIFS(bonification_version[date_debut],bonification_version[code],fiche_bonification[[#This Row],[code_bonification]])</f>
        <v>42005</v>
      </c>
      <c r="L1236" s="12" t="str" cm="1">
        <f t="array" ref="L123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37" spans="1:12" x14ac:dyDescent="0.3">
      <c r="A1237" s="12" t="s">
        <v>252</v>
      </c>
      <c r="B1237" s="12" t="s">
        <v>915</v>
      </c>
      <c r="C1237" s="13">
        <f t="shared" si="19"/>
        <v>42005</v>
      </c>
      <c r="D1237" s="13">
        <f>IF(AND(fiche_bonification[[#This Row],[fiche_date_fin]]="",fiche_bonification[[#This Row],[bonification_date_fin]]=""),"",MIN(I1237,L1237))</f>
        <v>44651</v>
      </c>
      <c r="E1237" s="13">
        <v>44561</v>
      </c>
      <c r="F1237" s="13">
        <v>44681</v>
      </c>
      <c r="G1237" s="12">
        <f>_xlfn.MAXIFS(fiche_version[index_version],fiche_version[code],fiche_bonification[[#This Row],[code_fiche]])</f>
        <v>14.1</v>
      </c>
      <c r="H1237" s="13">
        <f>_xlfn.MINIFS(fiche_version[date_debut],fiche_version[code],fiche_bonification[[#This Row],[code_fiche]])</f>
        <v>42005</v>
      </c>
      <c r="I1237" s="13" cm="1">
        <f t="array" ref="I1237">INDEX(fiche_version[date_fin],MATCH(1,(fiche_version[index_version]=fiche_bonification[[#This Row],[fiche_version]]) * (fiche_version[code]=fiche_bonification[[#This Row],[code_fiche]]),0),1)</f>
        <v>44651</v>
      </c>
      <c r="J1237" s="12">
        <f>_xlfn.MAXIFS(bonification_version[index_version],bonification_version[code],fiche_bonification[[#This Row],[code_bonification]])</f>
        <v>35.1</v>
      </c>
      <c r="K1237" s="13">
        <f>_xlfn.MINIFS(bonification_version[date_debut],bonification_version[code],fiche_bonification[[#This Row],[code_bonification]])</f>
        <v>42005</v>
      </c>
      <c r="L1237" s="12" t="str" cm="1">
        <f t="array" ref="L123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38" spans="1:12" x14ac:dyDescent="0.3">
      <c r="A1238" s="12" t="s">
        <v>253</v>
      </c>
      <c r="B1238" s="12" t="s">
        <v>915</v>
      </c>
      <c r="C1238" s="13">
        <f t="shared" si="19"/>
        <v>42005</v>
      </c>
      <c r="D1238" s="13" t="str">
        <f>IF(AND(fiche_bonification[[#This Row],[fiche_date_fin]]="",fiche_bonification[[#This Row],[bonification_date_fin]]=""),"",MIN(I1238,L1238))</f>
        <v/>
      </c>
      <c r="E1238" s="13">
        <v>44561</v>
      </c>
      <c r="F1238" s="13">
        <v>44681</v>
      </c>
      <c r="G1238" s="12">
        <f>_xlfn.MAXIFS(fiche_version[index_version],fiche_version[code],fiche_bonification[[#This Row],[code_fiche]])</f>
        <v>14.1</v>
      </c>
      <c r="H1238" s="13">
        <f>_xlfn.MINIFS(fiche_version[date_debut],fiche_version[code],fiche_bonification[[#This Row],[code_fiche]])</f>
        <v>42005</v>
      </c>
      <c r="I1238" s="13" t="str" cm="1">
        <f t="array" ref="I1238">INDEX(fiche_version[date_fin],MATCH(1,(fiche_version[index_version]=fiche_bonification[[#This Row],[fiche_version]]) * (fiche_version[code]=fiche_bonification[[#This Row],[code_fiche]]),0),1)</f>
        <v/>
      </c>
      <c r="J1238" s="12">
        <f>_xlfn.MAXIFS(bonification_version[index_version],bonification_version[code],fiche_bonification[[#This Row],[code_bonification]])</f>
        <v>35.1</v>
      </c>
      <c r="K1238" s="13">
        <f>_xlfn.MINIFS(bonification_version[date_debut],bonification_version[code],fiche_bonification[[#This Row],[code_bonification]])</f>
        <v>42005</v>
      </c>
      <c r="L1238" s="12" t="str" cm="1">
        <f t="array" ref="L123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39" spans="1:12" x14ac:dyDescent="0.3">
      <c r="A1239" s="12" t="s">
        <v>254</v>
      </c>
      <c r="B1239" s="12" t="s">
        <v>915</v>
      </c>
      <c r="C1239" s="13">
        <f t="shared" si="19"/>
        <v>42005</v>
      </c>
      <c r="D1239" s="13" t="str">
        <f>IF(AND(fiche_bonification[[#This Row],[fiche_date_fin]]="",fiche_bonification[[#This Row],[bonification_date_fin]]=""),"",MIN(I1239,L1239))</f>
        <v/>
      </c>
      <c r="E1239" s="13">
        <v>44561</v>
      </c>
      <c r="F1239" s="13">
        <v>44681</v>
      </c>
      <c r="G1239" s="12">
        <f>_xlfn.MAXIFS(fiche_version[index_version],fiche_version[code],fiche_bonification[[#This Row],[code_fiche]])</f>
        <v>24.2</v>
      </c>
      <c r="H1239" s="13">
        <f>_xlfn.MINIFS(fiche_version[date_debut],fiche_version[code],fiche_bonification[[#This Row],[code_fiche]])</f>
        <v>42005</v>
      </c>
      <c r="I1239" s="13" t="str" cm="1">
        <f t="array" ref="I1239">INDEX(fiche_version[date_fin],MATCH(1,(fiche_version[index_version]=fiche_bonification[[#This Row],[fiche_version]]) * (fiche_version[code]=fiche_bonification[[#This Row],[code_fiche]]),0),1)</f>
        <v/>
      </c>
      <c r="J1239" s="12">
        <f>_xlfn.MAXIFS(bonification_version[index_version],bonification_version[code],fiche_bonification[[#This Row],[code_bonification]])</f>
        <v>35.1</v>
      </c>
      <c r="K1239" s="13">
        <f>_xlfn.MINIFS(bonification_version[date_debut],bonification_version[code],fiche_bonification[[#This Row],[code_bonification]])</f>
        <v>42005</v>
      </c>
      <c r="L1239" s="12" t="str" cm="1">
        <f t="array" ref="L123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40" spans="1:12" x14ac:dyDescent="0.3">
      <c r="A1240" s="12" t="s">
        <v>256</v>
      </c>
      <c r="B1240" s="12" t="s">
        <v>915</v>
      </c>
      <c r="C1240" s="13">
        <f t="shared" si="19"/>
        <v>42005</v>
      </c>
      <c r="D1240" s="13" t="str">
        <f>IF(AND(fiche_bonification[[#This Row],[fiche_date_fin]]="",fiche_bonification[[#This Row],[bonification_date_fin]]=""),"",MIN(I1240,L1240))</f>
        <v/>
      </c>
      <c r="E1240" s="13">
        <v>44561</v>
      </c>
      <c r="F1240" s="13">
        <v>44681</v>
      </c>
      <c r="G1240" s="12">
        <f>_xlfn.MAXIFS(fiche_version[index_version],fiche_version[code],fiche_bonification[[#This Row],[code_fiche]])</f>
        <v>15.1</v>
      </c>
      <c r="H1240" s="13">
        <f>_xlfn.MINIFS(fiche_version[date_debut],fiche_version[code],fiche_bonification[[#This Row],[code_fiche]])</f>
        <v>42005</v>
      </c>
      <c r="I1240" s="13" t="str" cm="1">
        <f t="array" ref="I1240">INDEX(fiche_version[date_fin],MATCH(1,(fiche_version[index_version]=fiche_bonification[[#This Row],[fiche_version]]) * (fiche_version[code]=fiche_bonification[[#This Row],[code_fiche]]),0),1)</f>
        <v/>
      </c>
      <c r="J1240" s="12">
        <f>_xlfn.MAXIFS(bonification_version[index_version],bonification_version[code],fiche_bonification[[#This Row],[code_bonification]])</f>
        <v>35.1</v>
      </c>
      <c r="K1240" s="13">
        <f>_xlfn.MINIFS(bonification_version[date_debut],bonification_version[code],fiche_bonification[[#This Row],[code_bonification]])</f>
        <v>42005</v>
      </c>
      <c r="L1240" s="12" t="str" cm="1">
        <f t="array" ref="L124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41" spans="1:12" x14ac:dyDescent="0.3">
      <c r="A1241" s="12" t="s">
        <v>257</v>
      </c>
      <c r="B1241" s="12" t="s">
        <v>915</v>
      </c>
      <c r="C1241" s="13">
        <f t="shared" si="19"/>
        <v>42005</v>
      </c>
      <c r="D1241" s="13" t="str">
        <f>IF(AND(fiche_bonification[[#This Row],[fiche_date_fin]]="",fiche_bonification[[#This Row],[bonification_date_fin]]=""),"",MIN(I1241,L1241))</f>
        <v/>
      </c>
      <c r="E1241" s="13">
        <v>44561</v>
      </c>
      <c r="F1241" s="13">
        <v>44681</v>
      </c>
      <c r="G1241" s="12">
        <f>_xlfn.MAXIFS(fiche_version[index_version],fiche_version[code],fiche_bonification[[#This Row],[code_fiche]])</f>
        <v>14.1</v>
      </c>
      <c r="H1241" s="13">
        <f>_xlfn.MINIFS(fiche_version[date_debut],fiche_version[code],fiche_bonification[[#This Row],[code_fiche]])</f>
        <v>42005</v>
      </c>
      <c r="I1241" s="13" t="str" cm="1">
        <f t="array" ref="I1241">INDEX(fiche_version[date_fin],MATCH(1,(fiche_version[index_version]=fiche_bonification[[#This Row],[fiche_version]]) * (fiche_version[code]=fiche_bonification[[#This Row],[code_fiche]]),0),1)</f>
        <v/>
      </c>
      <c r="J1241" s="12">
        <f>_xlfn.MAXIFS(bonification_version[index_version],bonification_version[code],fiche_bonification[[#This Row],[code_bonification]])</f>
        <v>35.1</v>
      </c>
      <c r="K1241" s="13">
        <f>_xlfn.MINIFS(bonification_version[date_debut],bonification_version[code],fiche_bonification[[#This Row],[code_bonification]])</f>
        <v>42005</v>
      </c>
      <c r="L1241" s="12" t="str" cm="1">
        <f t="array" ref="L124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42" spans="1:12" x14ac:dyDescent="0.3">
      <c r="A1242" s="12" t="s">
        <v>258</v>
      </c>
      <c r="B1242" s="12" t="s">
        <v>915</v>
      </c>
      <c r="C1242" s="13">
        <f t="shared" si="19"/>
        <v>42005</v>
      </c>
      <c r="D1242" s="13" t="str">
        <f>IF(AND(fiche_bonification[[#This Row],[fiche_date_fin]]="",fiche_bonification[[#This Row],[bonification_date_fin]]=""),"",MIN(I1242,L1242))</f>
        <v/>
      </c>
      <c r="E1242" s="13">
        <v>44561</v>
      </c>
      <c r="F1242" s="13">
        <v>44681</v>
      </c>
      <c r="G1242" s="12">
        <f>_xlfn.MAXIFS(fiche_version[index_version],fiche_version[code],fiche_bonification[[#This Row],[code_fiche]])</f>
        <v>35.4</v>
      </c>
      <c r="H1242" s="13">
        <f>_xlfn.MINIFS(fiche_version[date_debut],fiche_version[code],fiche_bonification[[#This Row],[code_fiche]])</f>
        <v>42005</v>
      </c>
      <c r="I1242" s="13" t="str" cm="1">
        <f t="array" ref="I1242">INDEX(fiche_version[date_fin],MATCH(1,(fiche_version[index_version]=fiche_bonification[[#This Row],[fiche_version]]) * (fiche_version[code]=fiche_bonification[[#This Row],[code_fiche]]),0),1)</f>
        <v/>
      </c>
      <c r="J1242" s="12">
        <f>_xlfn.MAXIFS(bonification_version[index_version],bonification_version[code],fiche_bonification[[#This Row],[code_bonification]])</f>
        <v>35.1</v>
      </c>
      <c r="K1242" s="13">
        <f>_xlfn.MINIFS(bonification_version[date_debut],bonification_version[code],fiche_bonification[[#This Row],[code_bonification]])</f>
        <v>42005</v>
      </c>
      <c r="L1242" s="12" t="str" cm="1">
        <f t="array" ref="L124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43" spans="1:12" x14ac:dyDescent="0.3">
      <c r="A1243" s="12" t="s">
        <v>259</v>
      </c>
      <c r="B1243" s="12" t="s">
        <v>915</v>
      </c>
      <c r="C1243" s="13">
        <f t="shared" si="19"/>
        <v>42005</v>
      </c>
      <c r="D1243" s="13" t="str">
        <f>IF(AND(fiche_bonification[[#This Row],[fiche_date_fin]]="",fiche_bonification[[#This Row],[bonification_date_fin]]=""),"",MIN(I1243,L1243))</f>
        <v/>
      </c>
      <c r="E1243" s="13">
        <v>44561</v>
      </c>
      <c r="F1243" s="13">
        <v>44681</v>
      </c>
      <c r="G1243" s="12">
        <f>_xlfn.MAXIFS(fiche_version[index_version],fiche_version[code],fiche_bonification[[#This Row],[code_fiche]])</f>
        <v>14.1</v>
      </c>
      <c r="H1243" s="13">
        <f>_xlfn.MINIFS(fiche_version[date_debut],fiche_version[code],fiche_bonification[[#This Row],[code_fiche]])</f>
        <v>42005</v>
      </c>
      <c r="I1243" s="13" t="str" cm="1">
        <f t="array" ref="I1243">INDEX(fiche_version[date_fin],MATCH(1,(fiche_version[index_version]=fiche_bonification[[#This Row],[fiche_version]]) * (fiche_version[code]=fiche_bonification[[#This Row],[code_fiche]]),0),1)</f>
        <v/>
      </c>
      <c r="J1243" s="12">
        <f>_xlfn.MAXIFS(bonification_version[index_version],bonification_version[code],fiche_bonification[[#This Row],[code_bonification]])</f>
        <v>35.1</v>
      </c>
      <c r="K1243" s="13">
        <f>_xlfn.MINIFS(bonification_version[date_debut],bonification_version[code],fiche_bonification[[#This Row],[code_bonification]])</f>
        <v>42005</v>
      </c>
      <c r="L1243" s="12" t="str" cm="1">
        <f t="array" ref="L124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44" spans="1:12" x14ac:dyDescent="0.3">
      <c r="A1244" s="12" t="s">
        <v>260</v>
      </c>
      <c r="B1244" s="12" t="s">
        <v>915</v>
      </c>
      <c r="C1244" s="13">
        <f t="shared" si="19"/>
        <v>42005</v>
      </c>
      <c r="D1244" s="13" t="str">
        <f>IF(AND(fiche_bonification[[#This Row],[fiche_date_fin]]="",fiche_bonification[[#This Row],[bonification_date_fin]]=""),"",MIN(I1244,L1244))</f>
        <v/>
      </c>
      <c r="E1244" s="13">
        <v>44561</v>
      </c>
      <c r="F1244" s="13">
        <v>44681</v>
      </c>
      <c r="G1244" s="12">
        <f>_xlfn.MAXIFS(fiche_version[index_version],fiche_version[code],fiche_bonification[[#This Row],[code_fiche]])</f>
        <v>14.1</v>
      </c>
      <c r="H1244" s="13">
        <f>_xlfn.MINIFS(fiche_version[date_debut],fiche_version[code],fiche_bonification[[#This Row],[code_fiche]])</f>
        <v>42005</v>
      </c>
      <c r="I1244" s="13" t="str" cm="1">
        <f t="array" ref="I1244">INDEX(fiche_version[date_fin],MATCH(1,(fiche_version[index_version]=fiche_bonification[[#This Row],[fiche_version]]) * (fiche_version[code]=fiche_bonification[[#This Row],[code_fiche]]),0),1)</f>
        <v/>
      </c>
      <c r="J1244" s="12">
        <f>_xlfn.MAXIFS(bonification_version[index_version],bonification_version[code],fiche_bonification[[#This Row],[code_bonification]])</f>
        <v>35.1</v>
      </c>
      <c r="K1244" s="13">
        <f>_xlfn.MINIFS(bonification_version[date_debut],bonification_version[code],fiche_bonification[[#This Row],[code_bonification]])</f>
        <v>42005</v>
      </c>
      <c r="L1244" s="12" t="str" cm="1">
        <f t="array" ref="L124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45" spans="1:12" x14ac:dyDescent="0.3">
      <c r="A1245" s="12" t="s">
        <v>262</v>
      </c>
      <c r="B1245" s="12" t="s">
        <v>915</v>
      </c>
      <c r="C1245" s="13">
        <f t="shared" si="19"/>
        <v>42005</v>
      </c>
      <c r="D1245" s="13" t="str">
        <f>IF(AND(fiche_bonification[[#This Row],[fiche_date_fin]]="",fiche_bonification[[#This Row],[bonification_date_fin]]=""),"",MIN(I1245,L1245))</f>
        <v/>
      </c>
      <c r="E1245" s="13">
        <v>44561</v>
      </c>
      <c r="F1245" s="13">
        <v>44681</v>
      </c>
      <c r="G1245" s="12">
        <f>_xlfn.MAXIFS(fiche_version[index_version],fiche_version[code],fiche_bonification[[#This Row],[code_fiche]])</f>
        <v>54.4</v>
      </c>
      <c r="H1245" s="13">
        <f>_xlfn.MINIFS(fiche_version[date_debut],fiche_version[code],fiche_bonification[[#This Row],[code_fiche]])</f>
        <v>42005</v>
      </c>
      <c r="I1245" s="13" t="str" cm="1">
        <f t="array" ref="I1245">INDEX(fiche_version[date_fin],MATCH(1,(fiche_version[index_version]=fiche_bonification[[#This Row],[fiche_version]]) * (fiche_version[code]=fiche_bonification[[#This Row],[code_fiche]]),0),1)</f>
        <v/>
      </c>
      <c r="J1245" s="12">
        <f>_xlfn.MAXIFS(bonification_version[index_version],bonification_version[code],fiche_bonification[[#This Row],[code_bonification]])</f>
        <v>35.1</v>
      </c>
      <c r="K1245" s="13">
        <f>_xlfn.MINIFS(bonification_version[date_debut],bonification_version[code],fiche_bonification[[#This Row],[code_bonification]])</f>
        <v>42005</v>
      </c>
      <c r="L1245" s="12" t="str" cm="1">
        <f t="array" ref="L124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46" spans="1:12" x14ac:dyDescent="0.3">
      <c r="A1246" s="12" t="s">
        <v>264</v>
      </c>
      <c r="B1246" s="12" t="s">
        <v>915</v>
      </c>
      <c r="C1246" s="13">
        <f t="shared" si="19"/>
        <v>42005</v>
      </c>
      <c r="D1246" s="13" t="str">
        <f>IF(AND(fiche_bonification[[#This Row],[fiche_date_fin]]="",fiche_bonification[[#This Row],[bonification_date_fin]]=""),"",MIN(I1246,L1246))</f>
        <v/>
      </c>
      <c r="E1246" s="13">
        <v>44561</v>
      </c>
      <c r="F1246" s="13">
        <v>44681</v>
      </c>
      <c r="G1246" s="12">
        <f>_xlfn.MAXIFS(fiche_version[index_version],fiche_version[code],fiche_bonification[[#This Row],[code_fiche]])</f>
        <v>14.1</v>
      </c>
      <c r="H1246" s="13">
        <f>_xlfn.MINIFS(fiche_version[date_debut],fiche_version[code],fiche_bonification[[#This Row],[code_fiche]])</f>
        <v>42005</v>
      </c>
      <c r="I1246" s="13" t="str" cm="1">
        <f t="array" ref="I1246">INDEX(fiche_version[date_fin],MATCH(1,(fiche_version[index_version]=fiche_bonification[[#This Row],[fiche_version]]) * (fiche_version[code]=fiche_bonification[[#This Row],[code_fiche]]),0),1)</f>
        <v/>
      </c>
      <c r="J1246" s="12">
        <f>_xlfn.MAXIFS(bonification_version[index_version],bonification_version[code],fiche_bonification[[#This Row],[code_bonification]])</f>
        <v>35.1</v>
      </c>
      <c r="K1246" s="13">
        <f>_xlfn.MINIFS(bonification_version[date_debut],bonification_version[code],fiche_bonification[[#This Row],[code_bonification]])</f>
        <v>42005</v>
      </c>
      <c r="L1246" s="12" t="str" cm="1">
        <f t="array" ref="L124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47" spans="1:12" x14ac:dyDescent="0.3">
      <c r="A1247" s="12" t="s">
        <v>266</v>
      </c>
      <c r="B1247" s="12" t="s">
        <v>915</v>
      </c>
      <c r="C1247" s="13">
        <f t="shared" si="19"/>
        <v>42005</v>
      </c>
      <c r="D1247" s="13">
        <f>IF(AND(fiche_bonification[[#This Row],[fiche_date_fin]]="",fiche_bonification[[#This Row],[bonification_date_fin]]=""),"",MIN(I1247,L1247))</f>
        <v>44804</v>
      </c>
      <c r="E1247" s="13">
        <v>44561</v>
      </c>
      <c r="F1247" s="13">
        <v>44681</v>
      </c>
      <c r="G1247" s="12">
        <f>_xlfn.MAXIFS(fiche_version[index_version],fiche_version[code],fiche_bonification[[#This Row],[code_fiche]])</f>
        <v>14.1</v>
      </c>
      <c r="H1247" s="13">
        <f>_xlfn.MINIFS(fiche_version[date_debut],fiche_version[code],fiche_bonification[[#This Row],[code_fiche]])</f>
        <v>42005</v>
      </c>
      <c r="I1247" s="13" cm="1">
        <f t="array" ref="I1247">INDEX(fiche_version[date_fin],MATCH(1,(fiche_version[index_version]=fiche_bonification[[#This Row],[fiche_version]]) * (fiche_version[code]=fiche_bonification[[#This Row],[code_fiche]]),0),1)</f>
        <v>44804</v>
      </c>
      <c r="J1247" s="12">
        <f>_xlfn.MAXIFS(bonification_version[index_version],bonification_version[code],fiche_bonification[[#This Row],[code_bonification]])</f>
        <v>35.1</v>
      </c>
      <c r="K1247" s="13">
        <f>_xlfn.MINIFS(bonification_version[date_debut],bonification_version[code],fiche_bonification[[#This Row],[code_bonification]])</f>
        <v>42005</v>
      </c>
      <c r="L1247" s="12" t="str" cm="1">
        <f t="array" ref="L124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48" spans="1:12" x14ac:dyDescent="0.3">
      <c r="A1248" s="12" t="s">
        <v>267</v>
      </c>
      <c r="B1248" s="12" t="s">
        <v>915</v>
      </c>
      <c r="C1248" s="13">
        <f t="shared" si="19"/>
        <v>42005</v>
      </c>
      <c r="D1248" s="13" t="str">
        <f>IF(AND(fiche_bonification[[#This Row],[fiche_date_fin]]="",fiche_bonification[[#This Row],[bonification_date_fin]]=""),"",MIN(I1248,L1248))</f>
        <v/>
      </c>
      <c r="E1248" s="13">
        <v>44561</v>
      </c>
      <c r="F1248" s="13">
        <v>44681</v>
      </c>
      <c r="G1248" s="12">
        <f>_xlfn.MAXIFS(fiche_version[index_version],fiche_version[code],fiche_bonification[[#This Row],[code_fiche]])</f>
        <v>14.1</v>
      </c>
      <c r="H1248" s="13">
        <f>_xlfn.MINIFS(fiche_version[date_debut],fiche_version[code],fiche_bonification[[#This Row],[code_fiche]])</f>
        <v>42005</v>
      </c>
      <c r="I1248" s="13" t="str" cm="1">
        <f t="array" ref="I1248">INDEX(fiche_version[date_fin],MATCH(1,(fiche_version[index_version]=fiche_bonification[[#This Row],[fiche_version]]) * (fiche_version[code]=fiche_bonification[[#This Row],[code_fiche]]),0),1)</f>
        <v/>
      </c>
      <c r="J1248" s="12">
        <f>_xlfn.MAXIFS(bonification_version[index_version],bonification_version[code],fiche_bonification[[#This Row],[code_bonification]])</f>
        <v>35.1</v>
      </c>
      <c r="K1248" s="13">
        <f>_xlfn.MINIFS(bonification_version[date_debut],bonification_version[code],fiche_bonification[[#This Row],[code_bonification]])</f>
        <v>42005</v>
      </c>
      <c r="L1248" s="12" t="str" cm="1">
        <f t="array" ref="L124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49" spans="1:12" x14ac:dyDescent="0.3">
      <c r="A1249" s="12" t="s">
        <v>268</v>
      </c>
      <c r="B1249" s="12" t="s">
        <v>915</v>
      </c>
      <c r="C1249" s="13">
        <f t="shared" si="19"/>
        <v>42005</v>
      </c>
      <c r="D1249" s="13" t="str">
        <f>IF(AND(fiche_bonification[[#This Row],[fiche_date_fin]]="",fiche_bonification[[#This Row],[bonification_date_fin]]=""),"",MIN(I1249,L1249))</f>
        <v/>
      </c>
      <c r="E1249" s="13">
        <v>44561</v>
      </c>
      <c r="F1249" s="13">
        <v>44681</v>
      </c>
      <c r="G1249" s="12">
        <f>_xlfn.MAXIFS(fiche_version[index_version],fiche_version[code],fiche_bonification[[#This Row],[code_fiche]])</f>
        <v>14.1</v>
      </c>
      <c r="H1249" s="13">
        <f>_xlfn.MINIFS(fiche_version[date_debut],fiche_version[code],fiche_bonification[[#This Row],[code_fiche]])</f>
        <v>42005</v>
      </c>
      <c r="I1249" s="13" t="str" cm="1">
        <f t="array" ref="I1249">INDEX(fiche_version[date_fin],MATCH(1,(fiche_version[index_version]=fiche_bonification[[#This Row],[fiche_version]]) * (fiche_version[code]=fiche_bonification[[#This Row],[code_fiche]]),0),1)</f>
        <v/>
      </c>
      <c r="J1249" s="12">
        <f>_xlfn.MAXIFS(bonification_version[index_version],bonification_version[code],fiche_bonification[[#This Row],[code_bonification]])</f>
        <v>35.1</v>
      </c>
      <c r="K1249" s="13">
        <f>_xlfn.MINIFS(bonification_version[date_debut],bonification_version[code],fiche_bonification[[#This Row],[code_bonification]])</f>
        <v>42005</v>
      </c>
      <c r="L1249" s="12" t="str" cm="1">
        <f t="array" ref="L124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50" spans="1:12" x14ac:dyDescent="0.3">
      <c r="A1250" s="12" t="s">
        <v>270</v>
      </c>
      <c r="B1250" s="12" t="s">
        <v>915</v>
      </c>
      <c r="C1250" s="13">
        <f t="shared" si="19"/>
        <v>42005</v>
      </c>
      <c r="D1250" s="13" t="str">
        <f>IF(AND(fiche_bonification[[#This Row],[fiche_date_fin]]="",fiche_bonification[[#This Row],[bonification_date_fin]]=""),"",MIN(I1250,L1250))</f>
        <v/>
      </c>
      <c r="E1250" s="13">
        <v>44561</v>
      </c>
      <c r="F1250" s="13">
        <v>44681</v>
      </c>
      <c r="G1250" s="12">
        <f>_xlfn.MAXIFS(fiche_version[index_version],fiche_version[code],fiche_bonification[[#This Row],[code_fiche]])</f>
        <v>25.2</v>
      </c>
      <c r="H1250" s="13">
        <f>_xlfn.MINIFS(fiche_version[date_debut],fiche_version[code],fiche_bonification[[#This Row],[code_fiche]])</f>
        <v>42005</v>
      </c>
      <c r="I1250" s="13" t="str" cm="1">
        <f t="array" ref="I1250">INDEX(fiche_version[date_fin],MATCH(1,(fiche_version[index_version]=fiche_bonification[[#This Row],[fiche_version]]) * (fiche_version[code]=fiche_bonification[[#This Row],[code_fiche]]),0),1)</f>
        <v/>
      </c>
      <c r="J1250" s="12">
        <f>_xlfn.MAXIFS(bonification_version[index_version],bonification_version[code],fiche_bonification[[#This Row],[code_bonification]])</f>
        <v>35.1</v>
      </c>
      <c r="K1250" s="13">
        <f>_xlfn.MINIFS(bonification_version[date_debut],bonification_version[code],fiche_bonification[[#This Row],[code_bonification]])</f>
        <v>42005</v>
      </c>
      <c r="L1250" s="12" t="str" cm="1">
        <f t="array" ref="L125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51" spans="1:12" x14ac:dyDescent="0.3">
      <c r="A1251" s="12" t="s">
        <v>272</v>
      </c>
      <c r="B1251" s="12" t="s">
        <v>915</v>
      </c>
      <c r="C1251" s="13">
        <f t="shared" si="19"/>
        <v>42005</v>
      </c>
      <c r="D1251" s="13" t="str">
        <f>IF(AND(fiche_bonification[[#This Row],[fiche_date_fin]]="",fiche_bonification[[#This Row],[bonification_date_fin]]=""),"",MIN(I1251,L1251))</f>
        <v/>
      </c>
      <c r="E1251" s="13">
        <v>44561</v>
      </c>
      <c r="F1251" s="13">
        <v>44681</v>
      </c>
      <c r="G1251" s="12">
        <f>_xlfn.MAXIFS(fiche_version[index_version],fiche_version[code],fiche_bonification[[#This Row],[code_fiche]])</f>
        <v>32.299999999999997</v>
      </c>
      <c r="H1251" s="13">
        <f>_xlfn.MINIFS(fiche_version[date_debut],fiche_version[code],fiche_bonification[[#This Row],[code_fiche]])</f>
        <v>42005</v>
      </c>
      <c r="I1251" s="13" t="str" cm="1">
        <f t="array" ref="I1251">INDEX(fiche_version[date_fin],MATCH(1,(fiche_version[index_version]=fiche_bonification[[#This Row],[fiche_version]]) * (fiche_version[code]=fiche_bonification[[#This Row],[code_fiche]]),0),1)</f>
        <v/>
      </c>
      <c r="J1251" s="12">
        <f>_xlfn.MAXIFS(bonification_version[index_version],bonification_version[code],fiche_bonification[[#This Row],[code_bonification]])</f>
        <v>35.1</v>
      </c>
      <c r="K1251" s="13">
        <f>_xlfn.MINIFS(bonification_version[date_debut],bonification_version[code],fiche_bonification[[#This Row],[code_bonification]])</f>
        <v>42005</v>
      </c>
      <c r="L1251" s="12" t="str" cm="1">
        <f t="array" ref="L125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52" spans="1:12" x14ac:dyDescent="0.3">
      <c r="A1252" s="12" t="s">
        <v>273</v>
      </c>
      <c r="B1252" s="12" t="s">
        <v>915</v>
      </c>
      <c r="C1252" s="13">
        <f t="shared" si="19"/>
        <v>42373</v>
      </c>
      <c r="D1252" s="13" t="str">
        <f>IF(AND(fiche_bonification[[#This Row],[fiche_date_fin]]="",fiche_bonification[[#This Row],[bonification_date_fin]]=""),"",MIN(I1252,L1252))</f>
        <v/>
      </c>
      <c r="E1252" s="13">
        <v>44561</v>
      </c>
      <c r="F1252" s="13">
        <v>44681</v>
      </c>
      <c r="G1252" s="12">
        <f>_xlfn.MAXIFS(fiche_version[index_version],fiche_version[code],fiche_bonification[[#This Row],[code_fiche]])</f>
        <v>19.100000000000001</v>
      </c>
      <c r="H1252" s="13">
        <f>_xlfn.MINIFS(fiche_version[date_debut],fiche_version[code],fiche_bonification[[#This Row],[code_fiche]])</f>
        <v>42373</v>
      </c>
      <c r="I1252" s="13" t="str" cm="1">
        <f t="array" ref="I1252">INDEX(fiche_version[date_fin],MATCH(1,(fiche_version[index_version]=fiche_bonification[[#This Row],[fiche_version]]) * (fiche_version[code]=fiche_bonification[[#This Row],[code_fiche]]),0),1)</f>
        <v/>
      </c>
      <c r="J1252" s="12">
        <f>_xlfn.MAXIFS(bonification_version[index_version],bonification_version[code],fiche_bonification[[#This Row],[code_bonification]])</f>
        <v>35.1</v>
      </c>
      <c r="K1252" s="13">
        <f>_xlfn.MINIFS(bonification_version[date_debut],bonification_version[code],fiche_bonification[[#This Row],[code_bonification]])</f>
        <v>42005</v>
      </c>
      <c r="L1252" s="12" t="str" cm="1">
        <f t="array" ref="L125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53" spans="1:12" x14ac:dyDescent="0.3">
      <c r="A1253" s="12" t="s">
        <v>274</v>
      </c>
      <c r="B1253" s="12" t="s">
        <v>915</v>
      </c>
      <c r="C1253" s="13">
        <f t="shared" si="19"/>
        <v>42727</v>
      </c>
      <c r="D1253" s="13" t="str">
        <f>IF(AND(fiche_bonification[[#This Row],[fiche_date_fin]]="",fiche_bonification[[#This Row],[bonification_date_fin]]=""),"",MIN(I1253,L1253))</f>
        <v/>
      </c>
      <c r="E1253" s="13">
        <v>44561</v>
      </c>
      <c r="F1253" s="13">
        <v>44681</v>
      </c>
      <c r="G1253" s="12">
        <f>_xlfn.MAXIFS(fiche_version[index_version],fiche_version[code],fiche_bonification[[#This Row],[code_fiche]])</f>
        <v>37.200000000000003</v>
      </c>
      <c r="H1253" s="13">
        <f>_xlfn.MINIFS(fiche_version[date_debut],fiche_version[code],fiche_bonification[[#This Row],[code_fiche]])</f>
        <v>42727</v>
      </c>
      <c r="I1253" s="13" t="str" cm="1">
        <f t="array" ref="I1253">INDEX(fiche_version[date_fin],MATCH(1,(fiche_version[index_version]=fiche_bonification[[#This Row],[fiche_version]]) * (fiche_version[code]=fiche_bonification[[#This Row],[code_fiche]]),0),1)</f>
        <v/>
      </c>
      <c r="J1253" s="12">
        <f>_xlfn.MAXIFS(bonification_version[index_version],bonification_version[code],fiche_bonification[[#This Row],[code_bonification]])</f>
        <v>35.1</v>
      </c>
      <c r="K1253" s="13">
        <f>_xlfn.MINIFS(bonification_version[date_debut],bonification_version[code],fiche_bonification[[#This Row],[code_bonification]])</f>
        <v>42005</v>
      </c>
      <c r="L1253" s="12" t="str" cm="1">
        <f t="array" ref="L125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54" spans="1:12" x14ac:dyDescent="0.3">
      <c r="A1254" s="12" t="s">
        <v>276</v>
      </c>
      <c r="B1254" s="12" t="s">
        <v>915</v>
      </c>
      <c r="C1254" s="13">
        <f t="shared" si="19"/>
        <v>42956</v>
      </c>
      <c r="D1254" s="13" t="str">
        <f>IF(AND(fiche_bonification[[#This Row],[fiche_date_fin]]="",fiche_bonification[[#This Row],[bonification_date_fin]]=""),"",MIN(I1254,L1254))</f>
        <v/>
      </c>
      <c r="E1254" s="13">
        <v>44561</v>
      </c>
      <c r="F1254" s="13">
        <v>44681</v>
      </c>
      <c r="G1254" s="12">
        <f>_xlfn.MAXIFS(fiche_version[index_version],fiche_version[code],fiche_bonification[[#This Row],[code_fiche]])</f>
        <v>26.1</v>
      </c>
      <c r="H1254" s="13">
        <f>_xlfn.MINIFS(fiche_version[date_debut],fiche_version[code],fiche_bonification[[#This Row],[code_fiche]])</f>
        <v>42956</v>
      </c>
      <c r="I1254" s="13" t="str" cm="1">
        <f t="array" ref="I1254">INDEX(fiche_version[date_fin],MATCH(1,(fiche_version[index_version]=fiche_bonification[[#This Row],[fiche_version]]) * (fiche_version[code]=fiche_bonification[[#This Row],[code_fiche]]),0),1)</f>
        <v/>
      </c>
      <c r="J1254" s="12">
        <f>_xlfn.MAXIFS(bonification_version[index_version],bonification_version[code],fiche_bonification[[#This Row],[code_bonification]])</f>
        <v>35.1</v>
      </c>
      <c r="K1254" s="13">
        <f>_xlfn.MINIFS(bonification_version[date_debut],bonification_version[code],fiche_bonification[[#This Row],[code_bonification]])</f>
        <v>42005</v>
      </c>
      <c r="L1254" s="12" t="str" cm="1">
        <f t="array" ref="L125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55" spans="1:12" x14ac:dyDescent="0.3">
      <c r="A1255" s="12" t="s">
        <v>277</v>
      </c>
      <c r="B1255" s="12" t="s">
        <v>915</v>
      </c>
      <c r="C1255" s="13">
        <f t="shared" si="19"/>
        <v>43453</v>
      </c>
      <c r="D1255" s="13" t="str">
        <f>IF(AND(fiche_bonification[[#This Row],[fiche_date_fin]]="",fiche_bonification[[#This Row],[bonification_date_fin]]=""),"",MIN(I1255,L1255))</f>
        <v/>
      </c>
      <c r="E1255" s="13">
        <v>44561</v>
      </c>
      <c r="F1255" s="13">
        <v>44681</v>
      </c>
      <c r="G1255" s="12">
        <f>_xlfn.MAXIFS(fiche_version[index_version],fiche_version[code],fiche_bonification[[#This Row],[code_fiche]])</f>
        <v>28.1</v>
      </c>
      <c r="H1255" s="13">
        <f>_xlfn.MINIFS(fiche_version[date_debut],fiche_version[code],fiche_bonification[[#This Row],[code_fiche]])</f>
        <v>43453</v>
      </c>
      <c r="I1255" s="13" t="str" cm="1">
        <f t="array" ref="I1255">INDEX(fiche_version[date_fin],MATCH(1,(fiche_version[index_version]=fiche_bonification[[#This Row],[fiche_version]]) * (fiche_version[code]=fiche_bonification[[#This Row],[code_fiche]]),0),1)</f>
        <v/>
      </c>
      <c r="J1255" s="12">
        <f>_xlfn.MAXIFS(bonification_version[index_version],bonification_version[code],fiche_bonification[[#This Row],[code_bonification]])</f>
        <v>35.1</v>
      </c>
      <c r="K1255" s="13">
        <f>_xlfn.MINIFS(bonification_version[date_debut],bonification_version[code],fiche_bonification[[#This Row],[code_bonification]])</f>
        <v>42005</v>
      </c>
      <c r="L1255" s="12" t="str" cm="1">
        <f t="array" ref="L125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56" spans="1:12" x14ac:dyDescent="0.3">
      <c r="A1256" s="12" t="s">
        <v>278</v>
      </c>
      <c r="B1256" s="12" t="s">
        <v>915</v>
      </c>
      <c r="C1256" s="13">
        <f t="shared" si="19"/>
        <v>43453</v>
      </c>
      <c r="D1256" s="13" t="str">
        <f>IF(AND(fiche_bonification[[#This Row],[fiche_date_fin]]="",fiche_bonification[[#This Row],[bonification_date_fin]]=""),"",MIN(I1256,L1256))</f>
        <v/>
      </c>
      <c r="E1256" s="13">
        <v>44561</v>
      </c>
      <c r="F1256" s="13">
        <v>44681</v>
      </c>
      <c r="G1256" s="12">
        <f>_xlfn.MAXIFS(fiche_version[index_version],fiche_version[code],fiche_bonification[[#This Row],[code_fiche]])</f>
        <v>35.200000000000003</v>
      </c>
      <c r="H1256" s="13">
        <f>_xlfn.MINIFS(fiche_version[date_debut],fiche_version[code],fiche_bonification[[#This Row],[code_fiche]])</f>
        <v>43453</v>
      </c>
      <c r="I1256" s="13" t="str" cm="1">
        <f t="array" ref="I1256">INDEX(fiche_version[date_fin],MATCH(1,(fiche_version[index_version]=fiche_bonification[[#This Row],[fiche_version]]) * (fiche_version[code]=fiche_bonification[[#This Row],[code_fiche]]),0),1)</f>
        <v/>
      </c>
      <c r="J1256" s="12">
        <f>_xlfn.MAXIFS(bonification_version[index_version],bonification_version[code],fiche_bonification[[#This Row],[code_bonification]])</f>
        <v>35.1</v>
      </c>
      <c r="K1256" s="13">
        <f>_xlfn.MINIFS(bonification_version[date_debut],bonification_version[code],fiche_bonification[[#This Row],[code_bonification]])</f>
        <v>42005</v>
      </c>
      <c r="L1256" s="12" t="str" cm="1">
        <f t="array" ref="L125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57" spans="1:12" x14ac:dyDescent="0.3">
      <c r="A1257" s="12" t="s">
        <v>279</v>
      </c>
      <c r="B1257" s="12" t="s">
        <v>915</v>
      </c>
      <c r="C1257" s="13">
        <f t="shared" si="19"/>
        <v>43709</v>
      </c>
      <c r="D1257" s="13" t="str">
        <f>IF(AND(fiche_bonification[[#This Row],[fiche_date_fin]]="",fiche_bonification[[#This Row],[bonification_date_fin]]=""),"",MIN(I1257,L1257))</f>
        <v/>
      </c>
      <c r="E1257" s="13">
        <v>44561</v>
      </c>
      <c r="F1257" s="13">
        <v>44681</v>
      </c>
      <c r="G1257" s="12">
        <f>_xlfn.MAXIFS(fiche_version[index_version],fiche_version[code],fiche_bonification[[#This Row],[code_fiche]])</f>
        <v>31.1</v>
      </c>
      <c r="H1257" s="13">
        <f>_xlfn.MINIFS(fiche_version[date_debut],fiche_version[code],fiche_bonification[[#This Row],[code_fiche]])</f>
        <v>43709</v>
      </c>
      <c r="I1257" s="13" t="str" cm="1">
        <f t="array" ref="I1257">INDEX(fiche_version[date_fin],MATCH(1,(fiche_version[index_version]=fiche_bonification[[#This Row],[fiche_version]]) * (fiche_version[code]=fiche_bonification[[#This Row],[code_fiche]]),0),1)</f>
        <v/>
      </c>
      <c r="J1257" s="12">
        <f>_xlfn.MAXIFS(bonification_version[index_version],bonification_version[code],fiche_bonification[[#This Row],[code_bonification]])</f>
        <v>35.1</v>
      </c>
      <c r="K1257" s="13">
        <f>_xlfn.MINIFS(bonification_version[date_debut],bonification_version[code],fiche_bonification[[#This Row],[code_bonification]])</f>
        <v>42005</v>
      </c>
      <c r="L1257" s="12" t="str" cm="1">
        <f t="array" ref="L125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58" spans="1:12" x14ac:dyDescent="0.3">
      <c r="A1258" s="12" t="s">
        <v>281</v>
      </c>
      <c r="B1258" s="12" t="s">
        <v>915</v>
      </c>
      <c r="C1258" s="13">
        <f t="shared" si="19"/>
        <v>43709</v>
      </c>
      <c r="D1258" s="13" t="str">
        <f>IF(AND(fiche_bonification[[#This Row],[fiche_date_fin]]="",fiche_bonification[[#This Row],[bonification_date_fin]]=""),"",MIN(I1258,L1258))</f>
        <v/>
      </c>
      <c r="E1258" s="13">
        <v>44561</v>
      </c>
      <c r="F1258" s="13">
        <v>44681</v>
      </c>
      <c r="G1258" s="12">
        <f>_xlfn.MAXIFS(fiche_version[index_version],fiche_version[code],fiche_bonification[[#This Row],[code_fiche]])</f>
        <v>31.1</v>
      </c>
      <c r="H1258" s="13">
        <f>_xlfn.MINIFS(fiche_version[date_debut],fiche_version[code],fiche_bonification[[#This Row],[code_fiche]])</f>
        <v>43709</v>
      </c>
      <c r="I1258" s="13" t="str" cm="1">
        <f t="array" ref="I1258">INDEX(fiche_version[date_fin],MATCH(1,(fiche_version[index_version]=fiche_bonification[[#This Row],[fiche_version]]) * (fiche_version[code]=fiche_bonification[[#This Row],[code_fiche]]),0),1)</f>
        <v/>
      </c>
      <c r="J1258" s="12">
        <f>_xlfn.MAXIFS(bonification_version[index_version],bonification_version[code],fiche_bonification[[#This Row],[code_bonification]])</f>
        <v>35.1</v>
      </c>
      <c r="K1258" s="13">
        <f>_xlfn.MINIFS(bonification_version[date_debut],bonification_version[code],fiche_bonification[[#This Row],[code_bonification]])</f>
        <v>42005</v>
      </c>
      <c r="L1258" s="12" t="str" cm="1">
        <f t="array" ref="L125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59" spans="1:12" x14ac:dyDescent="0.3">
      <c r="A1259" s="12" t="s">
        <v>282</v>
      </c>
      <c r="B1259" s="12" t="s">
        <v>915</v>
      </c>
      <c r="C1259" s="13">
        <f t="shared" si="19"/>
        <v>42005</v>
      </c>
      <c r="D1259" s="13" t="str">
        <f>IF(AND(fiche_bonification[[#This Row],[fiche_date_fin]]="",fiche_bonification[[#This Row],[bonification_date_fin]]=""),"",MIN(I1259,L1259))</f>
        <v/>
      </c>
      <c r="E1259" s="13">
        <v>44561</v>
      </c>
      <c r="F1259" s="13">
        <v>44681</v>
      </c>
      <c r="G1259" s="12">
        <f>_xlfn.MAXIFS(fiche_version[index_version],fiche_version[code],fiche_bonification[[#This Row],[code_fiche]])</f>
        <v>16.100000000000001</v>
      </c>
      <c r="H1259" s="13">
        <f>_xlfn.MINIFS(fiche_version[date_debut],fiche_version[code],fiche_bonification[[#This Row],[code_fiche]])</f>
        <v>42005</v>
      </c>
      <c r="I1259" s="13" t="str" cm="1">
        <f t="array" ref="I1259">INDEX(fiche_version[date_fin],MATCH(1,(fiche_version[index_version]=fiche_bonification[[#This Row],[fiche_version]]) * (fiche_version[code]=fiche_bonification[[#This Row],[code_fiche]]),0),1)</f>
        <v/>
      </c>
      <c r="J1259" s="12">
        <f>_xlfn.MAXIFS(bonification_version[index_version],bonification_version[code],fiche_bonification[[#This Row],[code_bonification]])</f>
        <v>35.1</v>
      </c>
      <c r="K1259" s="13">
        <f>_xlfn.MINIFS(bonification_version[date_debut],bonification_version[code],fiche_bonification[[#This Row],[code_bonification]])</f>
        <v>42005</v>
      </c>
      <c r="L1259" s="12" t="str" cm="1">
        <f t="array" ref="L125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60" spans="1:12" x14ac:dyDescent="0.3">
      <c r="A1260" s="12" t="s">
        <v>284</v>
      </c>
      <c r="B1260" s="12" t="s">
        <v>915</v>
      </c>
      <c r="C1260" s="13">
        <f t="shared" si="19"/>
        <v>42005</v>
      </c>
      <c r="D1260" s="13" t="str">
        <f>IF(AND(fiche_bonification[[#This Row],[fiche_date_fin]]="",fiche_bonification[[#This Row],[bonification_date_fin]]=""),"",MIN(I1260,L1260))</f>
        <v/>
      </c>
      <c r="E1260" s="13">
        <v>44561</v>
      </c>
      <c r="F1260" s="13">
        <v>44681</v>
      </c>
      <c r="G1260" s="12">
        <f>_xlfn.MAXIFS(fiche_version[index_version],fiche_version[code],fiche_bonification[[#This Row],[code_fiche]])</f>
        <v>36.299999999999997</v>
      </c>
      <c r="H1260" s="13">
        <f>_xlfn.MINIFS(fiche_version[date_debut],fiche_version[code],fiche_bonification[[#This Row],[code_fiche]])</f>
        <v>42005</v>
      </c>
      <c r="I1260" s="13" t="str" cm="1">
        <f t="array" ref="I1260">INDEX(fiche_version[date_fin],MATCH(1,(fiche_version[index_version]=fiche_bonification[[#This Row],[fiche_version]]) * (fiche_version[code]=fiche_bonification[[#This Row],[code_fiche]]),0),1)</f>
        <v/>
      </c>
      <c r="J1260" s="12">
        <f>_xlfn.MAXIFS(bonification_version[index_version],bonification_version[code],fiche_bonification[[#This Row],[code_bonification]])</f>
        <v>35.1</v>
      </c>
      <c r="K1260" s="13">
        <f>_xlfn.MINIFS(bonification_version[date_debut],bonification_version[code],fiche_bonification[[#This Row],[code_bonification]])</f>
        <v>42005</v>
      </c>
      <c r="L1260" s="12" t="str" cm="1">
        <f t="array" ref="L126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61" spans="1:12" x14ac:dyDescent="0.3">
      <c r="A1261" s="12" t="s">
        <v>286</v>
      </c>
      <c r="B1261" s="12" t="s">
        <v>915</v>
      </c>
      <c r="C1261" s="13">
        <f t="shared" si="19"/>
        <v>42005</v>
      </c>
      <c r="D1261" s="13" t="str">
        <f>IF(AND(fiche_bonification[[#This Row],[fiche_date_fin]]="",fiche_bonification[[#This Row],[bonification_date_fin]]=""),"",MIN(I1261,L1261))</f>
        <v/>
      </c>
      <c r="E1261" s="13">
        <v>44561</v>
      </c>
      <c r="F1261" s="13">
        <v>44681</v>
      </c>
      <c r="G1261" s="12">
        <f>_xlfn.MAXIFS(fiche_version[index_version],fiche_version[code],fiche_bonification[[#This Row],[code_fiche]])</f>
        <v>36.299999999999997</v>
      </c>
      <c r="H1261" s="13">
        <f>_xlfn.MINIFS(fiche_version[date_debut],fiche_version[code],fiche_bonification[[#This Row],[code_fiche]])</f>
        <v>42005</v>
      </c>
      <c r="I1261" s="13" t="str" cm="1">
        <f t="array" ref="I1261">INDEX(fiche_version[date_fin],MATCH(1,(fiche_version[index_version]=fiche_bonification[[#This Row],[fiche_version]]) * (fiche_version[code]=fiche_bonification[[#This Row],[code_fiche]]),0),1)</f>
        <v/>
      </c>
      <c r="J1261" s="12">
        <f>_xlfn.MAXIFS(bonification_version[index_version],bonification_version[code],fiche_bonification[[#This Row],[code_bonification]])</f>
        <v>35.1</v>
      </c>
      <c r="K1261" s="13">
        <f>_xlfn.MINIFS(bonification_version[date_debut],bonification_version[code],fiche_bonification[[#This Row],[code_bonification]])</f>
        <v>42005</v>
      </c>
      <c r="L1261" s="12" t="str" cm="1">
        <f t="array" ref="L126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62" spans="1:12" x14ac:dyDescent="0.3">
      <c r="A1262" s="12" t="s">
        <v>287</v>
      </c>
      <c r="B1262" s="12" t="s">
        <v>915</v>
      </c>
      <c r="C1262" s="13">
        <f t="shared" si="19"/>
        <v>42727</v>
      </c>
      <c r="D1262" s="13" t="str">
        <f>IF(AND(fiche_bonification[[#This Row],[fiche_date_fin]]="",fiche_bonification[[#This Row],[bonification_date_fin]]=""),"",MIN(I1262,L1262))</f>
        <v/>
      </c>
      <c r="E1262" s="13">
        <v>44561</v>
      </c>
      <c r="F1262" s="13">
        <v>44681</v>
      </c>
      <c r="G1262" s="12">
        <f>_xlfn.MAXIFS(fiche_version[index_version],fiche_version[code],fiche_bonification[[#This Row],[code_fiche]])</f>
        <v>36.299999999999997</v>
      </c>
      <c r="H1262" s="13">
        <f>_xlfn.MINIFS(fiche_version[date_debut],fiche_version[code],fiche_bonification[[#This Row],[code_fiche]])</f>
        <v>42727</v>
      </c>
      <c r="I1262" s="13" t="str" cm="1">
        <f t="array" ref="I1262">INDEX(fiche_version[date_fin],MATCH(1,(fiche_version[index_version]=fiche_bonification[[#This Row],[fiche_version]]) * (fiche_version[code]=fiche_bonification[[#This Row],[code_fiche]]),0),1)</f>
        <v/>
      </c>
      <c r="J1262" s="12">
        <f>_xlfn.MAXIFS(bonification_version[index_version],bonification_version[code],fiche_bonification[[#This Row],[code_bonification]])</f>
        <v>35.1</v>
      </c>
      <c r="K1262" s="13">
        <f>_xlfn.MINIFS(bonification_version[date_debut],bonification_version[code],fiche_bonification[[#This Row],[code_bonification]])</f>
        <v>42005</v>
      </c>
      <c r="L1262" s="12" t="str" cm="1">
        <f t="array" ref="L126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63" spans="1:12" x14ac:dyDescent="0.3">
      <c r="A1263" s="12" t="s">
        <v>288</v>
      </c>
      <c r="B1263" s="12" t="s">
        <v>915</v>
      </c>
      <c r="C1263" s="13">
        <f t="shared" si="19"/>
        <v>42005</v>
      </c>
      <c r="D1263" s="13" t="str">
        <f>IF(AND(fiche_bonification[[#This Row],[fiche_date_fin]]="",fiche_bonification[[#This Row],[bonification_date_fin]]=""),"",MIN(I1263,L1263))</f>
        <v/>
      </c>
      <c r="E1263" s="13">
        <v>44561</v>
      </c>
      <c r="F1263" s="13">
        <v>44681</v>
      </c>
      <c r="G1263" s="12">
        <f>_xlfn.MAXIFS(fiche_version[index_version],fiche_version[code],fiche_bonification[[#This Row],[code_fiche]])</f>
        <v>60.4</v>
      </c>
      <c r="H1263" s="13">
        <f>_xlfn.MINIFS(fiche_version[date_debut],fiche_version[code],fiche_bonification[[#This Row],[code_fiche]])</f>
        <v>42005</v>
      </c>
      <c r="I1263" s="13" t="str" cm="1">
        <f t="array" ref="I1263">INDEX(fiche_version[date_fin],MATCH(1,(fiche_version[index_version]=fiche_bonification[[#This Row],[fiche_version]]) * (fiche_version[code]=fiche_bonification[[#This Row],[code_fiche]]),0),1)</f>
        <v/>
      </c>
      <c r="J1263" s="12">
        <f>_xlfn.MAXIFS(bonification_version[index_version],bonification_version[code],fiche_bonification[[#This Row],[code_bonification]])</f>
        <v>35.1</v>
      </c>
      <c r="K1263" s="13">
        <f>_xlfn.MINIFS(bonification_version[date_debut],bonification_version[code],fiche_bonification[[#This Row],[code_bonification]])</f>
        <v>42005</v>
      </c>
      <c r="L1263" s="12" t="str" cm="1">
        <f t="array" ref="L126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64" spans="1:12" x14ac:dyDescent="0.3">
      <c r="A1264" s="12" t="s">
        <v>289</v>
      </c>
      <c r="B1264" s="12" t="s">
        <v>915</v>
      </c>
      <c r="C1264" s="13">
        <f t="shared" si="19"/>
        <v>42727</v>
      </c>
      <c r="D1264" s="13" t="str">
        <f>IF(AND(fiche_bonification[[#This Row],[fiche_date_fin]]="",fiche_bonification[[#This Row],[bonification_date_fin]]=""),"",MIN(I1264,L1264))</f>
        <v/>
      </c>
      <c r="E1264" s="13">
        <v>44561</v>
      </c>
      <c r="F1264" s="13">
        <v>44681</v>
      </c>
      <c r="G1264" s="12">
        <f>_xlfn.MAXIFS(fiche_version[index_version],fiche_version[code],fiche_bonification[[#This Row],[code_fiche]])</f>
        <v>60.4</v>
      </c>
      <c r="H1264" s="13">
        <f>_xlfn.MINIFS(fiche_version[date_debut],fiche_version[code],fiche_bonification[[#This Row],[code_fiche]])</f>
        <v>42727</v>
      </c>
      <c r="I1264" s="13" t="str" cm="1">
        <f t="array" ref="I1264">INDEX(fiche_version[date_fin],MATCH(1,(fiche_version[index_version]=fiche_bonification[[#This Row],[fiche_version]]) * (fiche_version[code]=fiche_bonification[[#This Row],[code_fiche]]),0),1)</f>
        <v/>
      </c>
      <c r="J1264" s="12">
        <f>_xlfn.MAXIFS(bonification_version[index_version],bonification_version[code],fiche_bonification[[#This Row],[code_bonification]])</f>
        <v>35.1</v>
      </c>
      <c r="K1264" s="13">
        <f>_xlfn.MINIFS(bonification_version[date_debut],bonification_version[code],fiche_bonification[[#This Row],[code_bonification]])</f>
        <v>42005</v>
      </c>
      <c r="L1264" s="12" t="str" cm="1">
        <f t="array" ref="L126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65" spans="1:12" x14ac:dyDescent="0.3">
      <c r="A1265" s="12" t="s">
        <v>290</v>
      </c>
      <c r="B1265" s="12" t="s">
        <v>915</v>
      </c>
      <c r="C1265" s="13">
        <f t="shared" si="19"/>
        <v>43922</v>
      </c>
      <c r="D1265" s="13">
        <f>IF(AND(fiche_bonification[[#This Row],[fiche_date_fin]]="",fiche_bonification[[#This Row],[bonification_date_fin]]=""),"",MIN(I1265,L1265))</f>
        <v>47026</v>
      </c>
      <c r="E1265" s="13">
        <v>44561</v>
      </c>
      <c r="F1265" s="13">
        <v>44681</v>
      </c>
      <c r="G1265" s="12">
        <f>_xlfn.MAXIFS(fiche_version[index_version],fiche_version[code],fiche_bonification[[#This Row],[code_fiche]])</f>
        <v>53.4</v>
      </c>
      <c r="H1265" s="13">
        <f>_xlfn.MINIFS(fiche_version[date_debut],fiche_version[code],fiche_bonification[[#This Row],[code_fiche]])</f>
        <v>43922</v>
      </c>
      <c r="I1265" s="13" cm="1">
        <f t="array" ref="I1265">INDEX(fiche_version[date_fin],MATCH(1,(fiche_version[index_version]=fiche_bonification[[#This Row],[fiche_version]]) * (fiche_version[code]=fiche_bonification[[#This Row],[code_fiche]]),0),1)</f>
        <v>47026</v>
      </c>
      <c r="J1265" s="12">
        <f>_xlfn.MAXIFS(bonification_version[index_version],bonification_version[code],fiche_bonification[[#This Row],[code_bonification]])</f>
        <v>35.1</v>
      </c>
      <c r="K1265" s="13">
        <f>_xlfn.MINIFS(bonification_version[date_debut],bonification_version[code],fiche_bonification[[#This Row],[code_bonification]])</f>
        <v>42005</v>
      </c>
      <c r="L1265" s="12" t="str" cm="1">
        <f t="array" ref="L126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66" spans="1:12" x14ac:dyDescent="0.3">
      <c r="A1266" s="12" t="s">
        <v>291</v>
      </c>
      <c r="B1266" s="12" t="s">
        <v>915</v>
      </c>
      <c r="C1266" s="13">
        <f t="shared" si="19"/>
        <v>42005</v>
      </c>
      <c r="D1266" s="13">
        <f>IF(AND(fiche_bonification[[#This Row],[fiche_date_fin]]="",fiche_bonification[[#This Row],[bonification_date_fin]]=""),"",MIN(I1266,L1266))</f>
        <v>44651</v>
      </c>
      <c r="E1266" s="13">
        <v>44561</v>
      </c>
      <c r="F1266" s="13">
        <v>44681</v>
      </c>
      <c r="G1266" s="12">
        <f>_xlfn.MAXIFS(fiche_version[index_version],fiche_version[code],fiche_bonification[[#This Row],[code_fiche]])</f>
        <v>14.1</v>
      </c>
      <c r="H1266" s="13">
        <f>_xlfn.MINIFS(fiche_version[date_debut],fiche_version[code],fiche_bonification[[#This Row],[code_fiche]])</f>
        <v>42005</v>
      </c>
      <c r="I1266" s="13" cm="1">
        <f t="array" ref="I1266">INDEX(fiche_version[date_fin],MATCH(1,(fiche_version[index_version]=fiche_bonification[[#This Row],[fiche_version]]) * (fiche_version[code]=fiche_bonification[[#This Row],[code_fiche]]),0),1)</f>
        <v>44651</v>
      </c>
      <c r="J1266" s="12">
        <f>_xlfn.MAXIFS(bonification_version[index_version],bonification_version[code],fiche_bonification[[#This Row],[code_bonification]])</f>
        <v>35.1</v>
      </c>
      <c r="K1266" s="13">
        <f>_xlfn.MINIFS(bonification_version[date_debut],bonification_version[code],fiche_bonification[[#This Row],[code_bonification]])</f>
        <v>42005</v>
      </c>
      <c r="L1266" s="12" t="str" cm="1">
        <f t="array" ref="L126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67" spans="1:12" x14ac:dyDescent="0.3">
      <c r="A1267" s="12" t="s">
        <v>292</v>
      </c>
      <c r="B1267" s="12" t="s">
        <v>915</v>
      </c>
      <c r="C1267" s="13">
        <f t="shared" si="19"/>
        <v>42005</v>
      </c>
      <c r="D1267" s="13">
        <f>IF(AND(fiche_bonification[[#This Row],[fiche_date_fin]]="",fiche_bonification[[#This Row],[bonification_date_fin]]=""),"",MIN(I1267,L1267))</f>
        <v>44651</v>
      </c>
      <c r="E1267" s="13">
        <v>44561</v>
      </c>
      <c r="F1267" s="13">
        <v>44681</v>
      </c>
      <c r="G1267" s="12">
        <f>_xlfn.MAXIFS(fiche_version[index_version],fiche_version[code],fiche_bonification[[#This Row],[code_fiche]])</f>
        <v>14.1</v>
      </c>
      <c r="H1267" s="13">
        <f>_xlfn.MINIFS(fiche_version[date_debut],fiche_version[code],fiche_bonification[[#This Row],[code_fiche]])</f>
        <v>42005</v>
      </c>
      <c r="I1267" s="13" cm="1">
        <f t="array" ref="I1267">INDEX(fiche_version[date_fin],MATCH(1,(fiche_version[index_version]=fiche_bonification[[#This Row],[fiche_version]]) * (fiche_version[code]=fiche_bonification[[#This Row],[code_fiche]]),0),1)</f>
        <v>44651</v>
      </c>
      <c r="J1267" s="12">
        <f>_xlfn.MAXIFS(bonification_version[index_version],bonification_version[code],fiche_bonification[[#This Row],[code_bonification]])</f>
        <v>35.1</v>
      </c>
      <c r="K1267" s="13">
        <f>_xlfn.MINIFS(bonification_version[date_debut],bonification_version[code],fiche_bonification[[#This Row],[code_bonification]])</f>
        <v>42005</v>
      </c>
      <c r="L1267" s="12" t="str" cm="1">
        <f t="array" ref="L126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68" spans="1:12" x14ac:dyDescent="0.3">
      <c r="A1268" s="12" t="s">
        <v>293</v>
      </c>
      <c r="B1268" s="12" t="s">
        <v>915</v>
      </c>
      <c r="C1268" s="13">
        <f t="shared" si="19"/>
        <v>42005</v>
      </c>
      <c r="D1268" s="13" t="str">
        <f>IF(AND(fiche_bonification[[#This Row],[fiche_date_fin]]="",fiche_bonification[[#This Row],[bonification_date_fin]]=""),"",MIN(I1268,L1268))</f>
        <v/>
      </c>
      <c r="E1268" s="13">
        <v>44561</v>
      </c>
      <c r="F1268" s="13">
        <v>44681</v>
      </c>
      <c r="G1268" s="12">
        <f>_xlfn.MAXIFS(fiche_version[index_version],fiche_version[code],fiche_bonification[[#This Row],[code_fiche]])</f>
        <v>14.1</v>
      </c>
      <c r="H1268" s="13">
        <f>_xlfn.MINIFS(fiche_version[date_debut],fiche_version[code],fiche_bonification[[#This Row],[code_fiche]])</f>
        <v>42005</v>
      </c>
      <c r="I1268" s="13" t="str" cm="1">
        <f t="array" ref="I1268">INDEX(fiche_version[date_fin],MATCH(1,(fiche_version[index_version]=fiche_bonification[[#This Row],[fiche_version]]) * (fiche_version[code]=fiche_bonification[[#This Row],[code_fiche]]),0),1)</f>
        <v/>
      </c>
      <c r="J1268" s="12">
        <f>_xlfn.MAXIFS(bonification_version[index_version],bonification_version[code],fiche_bonification[[#This Row],[code_bonification]])</f>
        <v>35.1</v>
      </c>
      <c r="K1268" s="13">
        <f>_xlfn.MINIFS(bonification_version[date_debut],bonification_version[code],fiche_bonification[[#This Row],[code_bonification]])</f>
        <v>42005</v>
      </c>
      <c r="L1268" s="12" t="str" cm="1">
        <f t="array" ref="L126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69" spans="1:12" x14ac:dyDescent="0.3">
      <c r="A1269" s="12" t="s">
        <v>295</v>
      </c>
      <c r="B1269" s="12" t="s">
        <v>915</v>
      </c>
      <c r="C1269" s="13">
        <f t="shared" si="19"/>
        <v>42005</v>
      </c>
      <c r="D1269" s="13" t="str">
        <f>IF(AND(fiche_bonification[[#This Row],[fiche_date_fin]]="",fiche_bonification[[#This Row],[bonification_date_fin]]=""),"",MIN(I1269,L1269))</f>
        <v/>
      </c>
      <c r="E1269" s="13">
        <v>44561</v>
      </c>
      <c r="F1269" s="13">
        <v>44681</v>
      </c>
      <c r="G1269" s="12">
        <f>_xlfn.MAXIFS(fiche_version[index_version],fiche_version[code],fiche_bonification[[#This Row],[code_fiche]])</f>
        <v>14.1</v>
      </c>
      <c r="H1269" s="13">
        <f>_xlfn.MINIFS(fiche_version[date_debut],fiche_version[code],fiche_bonification[[#This Row],[code_fiche]])</f>
        <v>42005</v>
      </c>
      <c r="I1269" s="13" t="str" cm="1">
        <f t="array" ref="I1269">INDEX(fiche_version[date_fin],MATCH(1,(fiche_version[index_version]=fiche_bonification[[#This Row],[fiche_version]]) * (fiche_version[code]=fiche_bonification[[#This Row],[code_fiche]]),0),1)</f>
        <v/>
      </c>
      <c r="J1269" s="12">
        <f>_xlfn.MAXIFS(bonification_version[index_version],bonification_version[code],fiche_bonification[[#This Row],[code_bonification]])</f>
        <v>35.1</v>
      </c>
      <c r="K1269" s="13">
        <f>_xlfn.MINIFS(bonification_version[date_debut],bonification_version[code],fiche_bonification[[#This Row],[code_bonification]])</f>
        <v>42005</v>
      </c>
      <c r="L1269" s="12" t="str" cm="1">
        <f t="array" ref="L126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70" spans="1:12" x14ac:dyDescent="0.3">
      <c r="A1270" s="12" t="s">
        <v>296</v>
      </c>
      <c r="B1270" s="12" t="s">
        <v>915</v>
      </c>
      <c r="C1270" s="13">
        <f t="shared" si="19"/>
        <v>42005</v>
      </c>
      <c r="D1270" s="13">
        <f>IF(AND(fiche_bonification[[#This Row],[fiche_date_fin]]="",fiche_bonification[[#This Row],[bonification_date_fin]]=""),"",MIN(I1270,L1270))</f>
        <v>44651</v>
      </c>
      <c r="E1270" s="13">
        <v>44561</v>
      </c>
      <c r="F1270" s="13">
        <v>44681</v>
      </c>
      <c r="G1270" s="12">
        <f>_xlfn.MAXIFS(fiche_version[index_version],fiche_version[code],fiche_bonification[[#This Row],[code_fiche]])</f>
        <v>14.1</v>
      </c>
      <c r="H1270" s="13">
        <f>_xlfn.MINIFS(fiche_version[date_debut],fiche_version[code],fiche_bonification[[#This Row],[code_fiche]])</f>
        <v>42005</v>
      </c>
      <c r="I1270" s="13" cm="1">
        <f t="array" ref="I1270">INDEX(fiche_version[date_fin],MATCH(1,(fiche_version[index_version]=fiche_bonification[[#This Row],[fiche_version]]) * (fiche_version[code]=fiche_bonification[[#This Row],[code_fiche]]),0),1)</f>
        <v>44651</v>
      </c>
      <c r="J1270" s="12">
        <f>_xlfn.MAXIFS(bonification_version[index_version],bonification_version[code],fiche_bonification[[#This Row],[code_bonification]])</f>
        <v>35.1</v>
      </c>
      <c r="K1270" s="13">
        <f>_xlfn.MINIFS(bonification_version[date_debut],bonification_version[code],fiche_bonification[[#This Row],[code_bonification]])</f>
        <v>42005</v>
      </c>
      <c r="L1270" s="12" t="str" cm="1">
        <f t="array" ref="L127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71" spans="1:12" x14ac:dyDescent="0.3">
      <c r="A1271" s="12" t="s">
        <v>297</v>
      </c>
      <c r="B1271" s="12" t="s">
        <v>915</v>
      </c>
      <c r="C1271" s="13">
        <f t="shared" si="19"/>
        <v>42005</v>
      </c>
      <c r="D1271" s="13" t="str">
        <f>IF(AND(fiche_bonification[[#This Row],[fiche_date_fin]]="",fiche_bonification[[#This Row],[bonification_date_fin]]=""),"",MIN(I1271,L1271))</f>
        <v/>
      </c>
      <c r="E1271" s="13">
        <v>44561</v>
      </c>
      <c r="F1271" s="13">
        <v>44681</v>
      </c>
      <c r="G1271" s="12">
        <f>_xlfn.MAXIFS(fiche_version[index_version],fiche_version[code],fiche_bonification[[#This Row],[code_fiche]])</f>
        <v>14.1</v>
      </c>
      <c r="H1271" s="13">
        <f>_xlfn.MINIFS(fiche_version[date_debut],fiche_version[code],fiche_bonification[[#This Row],[code_fiche]])</f>
        <v>42005</v>
      </c>
      <c r="I1271" s="13" t="str" cm="1">
        <f t="array" ref="I1271">INDEX(fiche_version[date_fin],MATCH(1,(fiche_version[index_version]=fiche_bonification[[#This Row],[fiche_version]]) * (fiche_version[code]=fiche_bonification[[#This Row],[code_fiche]]),0),1)</f>
        <v/>
      </c>
      <c r="J1271" s="12">
        <f>_xlfn.MAXIFS(bonification_version[index_version],bonification_version[code],fiche_bonification[[#This Row],[code_bonification]])</f>
        <v>35.1</v>
      </c>
      <c r="K1271" s="13">
        <f>_xlfn.MINIFS(bonification_version[date_debut],bonification_version[code],fiche_bonification[[#This Row],[code_bonification]])</f>
        <v>42005</v>
      </c>
      <c r="L1271" s="12" t="str" cm="1">
        <f t="array" ref="L127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72" spans="1:12" x14ac:dyDescent="0.3">
      <c r="A1272" s="12" t="s">
        <v>298</v>
      </c>
      <c r="B1272" s="12" t="s">
        <v>915</v>
      </c>
      <c r="C1272" s="13">
        <f t="shared" si="19"/>
        <v>42005</v>
      </c>
      <c r="D1272" s="13" t="str">
        <f>IF(AND(fiche_bonification[[#This Row],[fiche_date_fin]]="",fiche_bonification[[#This Row],[bonification_date_fin]]=""),"",MIN(I1272,L1272))</f>
        <v/>
      </c>
      <c r="E1272" s="13">
        <v>44561</v>
      </c>
      <c r="F1272" s="13">
        <v>44681</v>
      </c>
      <c r="G1272" s="12">
        <f>_xlfn.MAXIFS(fiche_version[index_version],fiche_version[code],fiche_bonification[[#This Row],[code_fiche]])</f>
        <v>14.1</v>
      </c>
      <c r="H1272" s="13">
        <f>_xlfn.MINIFS(fiche_version[date_debut],fiche_version[code],fiche_bonification[[#This Row],[code_fiche]])</f>
        <v>42005</v>
      </c>
      <c r="I1272" s="13" t="str" cm="1">
        <f t="array" ref="I1272">INDEX(fiche_version[date_fin],MATCH(1,(fiche_version[index_version]=fiche_bonification[[#This Row],[fiche_version]]) * (fiche_version[code]=fiche_bonification[[#This Row],[code_fiche]]),0),1)</f>
        <v/>
      </c>
      <c r="J1272" s="12">
        <f>_xlfn.MAXIFS(bonification_version[index_version],bonification_version[code],fiche_bonification[[#This Row],[code_bonification]])</f>
        <v>35.1</v>
      </c>
      <c r="K1272" s="13">
        <f>_xlfn.MINIFS(bonification_version[date_debut],bonification_version[code],fiche_bonification[[#This Row],[code_bonification]])</f>
        <v>42005</v>
      </c>
      <c r="L1272" s="12" t="str" cm="1">
        <f t="array" ref="L127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73" spans="1:12" x14ac:dyDescent="0.3">
      <c r="A1273" s="12" t="s">
        <v>299</v>
      </c>
      <c r="B1273" s="12" t="s">
        <v>915</v>
      </c>
      <c r="C1273" s="13">
        <f t="shared" si="19"/>
        <v>42005</v>
      </c>
      <c r="D1273" s="13" t="str">
        <f>IF(AND(fiche_bonification[[#This Row],[fiche_date_fin]]="",fiche_bonification[[#This Row],[bonification_date_fin]]=""),"",MIN(I1273,L1273))</f>
        <v/>
      </c>
      <c r="E1273" s="13">
        <v>44561</v>
      </c>
      <c r="F1273" s="13">
        <v>44681</v>
      </c>
      <c r="G1273" s="12">
        <f>_xlfn.MAXIFS(fiche_version[index_version],fiche_version[code],fiche_bonification[[#This Row],[code_fiche]])</f>
        <v>14.1</v>
      </c>
      <c r="H1273" s="13">
        <f>_xlfn.MINIFS(fiche_version[date_debut],fiche_version[code],fiche_bonification[[#This Row],[code_fiche]])</f>
        <v>42005</v>
      </c>
      <c r="I1273" s="13" t="str" cm="1">
        <f t="array" ref="I1273">INDEX(fiche_version[date_fin],MATCH(1,(fiche_version[index_version]=fiche_bonification[[#This Row],[fiche_version]]) * (fiche_version[code]=fiche_bonification[[#This Row],[code_fiche]]),0),1)</f>
        <v/>
      </c>
      <c r="J1273" s="12">
        <f>_xlfn.MAXIFS(bonification_version[index_version],bonification_version[code],fiche_bonification[[#This Row],[code_bonification]])</f>
        <v>35.1</v>
      </c>
      <c r="K1273" s="13">
        <f>_xlfn.MINIFS(bonification_version[date_debut],bonification_version[code],fiche_bonification[[#This Row],[code_bonification]])</f>
        <v>42005</v>
      </c>
      <c r="L1273" s="12" t="str" cm="1">
        <f t="array" ref="L127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74" spans="1:12" x14ac:dyDescent="0.3">
      <c r="A1274" s="12" t="s">
        <v>300</v>
      </c>
      <c r="B1274" s="12" t="s">
        <v>915</v>
      </c>
      <c r="C1274" s="13">
        <f t="shared" si="19"/>
        <v>42005</v>
      </c>
      <c r="D1274" s="13" t="str">
        <f>IF(AND(fiche_bonification[[#This Row],[fiche_date_fin]]="",fiche_bonification[[#This Row],[bonification_date_fin]]=""),"",MIN(I1274,L1274))</f>
        <v/>
      </c>
      <c r="E1274" s="13">
        <v>44561</v>
      </c>
      <c r="F1274" s="13">
        <v>44681</v>
      </c>
      <c r="G1274" s="12">
        <f>_xlfn.MAXIFS(fiche_version[index_version],fiche_version[code],fiche_bonification[[#This Row],[code_fiche]])</f>
        <v>14.1</v>
      </c>
      <c r="H1274" s="13">
        <f>_xlfn.MINIFS(fiche_version[date_debut],fiche_version[code],fiche_bonification[[#This Row],[code_fiche]])</f>
        <v>42005</v>
      </c>
      <c r="I1274" s="13" t="str" cm="1">
        <f t="array" ref="I1274">INDEX(fiche_version[date_fin],MATCH(1,(fiche_version[index_version]=fiche_bonification[[#This Row],[fiche_version]]) * (fiche_version[code]=fiche_bonification[[#This Row],[code_fiche]]),0),1)</f>
        <v/>
      </c>
      <c r="J1274" s="12">
        <f>_xlfn.MAXIFS(bonification_version[index_version],bonification_version[code],fiche_bonification[[#This Row],[code_bonification]])</f>
        <v>35.1</v>
      </c>
      <c r="K1274" s="13">
        <f>_xlfn.MINIFS(bonification_version[date_debut],bonification_version[code],fiche_bonification[[#This Row],[code_bonification]])</f>
        <v>42005</v>
      </c>
      <c r="L1274" s="12" t="str" cm="1">
        <f t="array" ref="L127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75" spans="1:12" x14ac:dyDescent="0.3">
      <c r="A1275" s="12" t="s">
        <v>301</v>
      </c>
      <c r="B1275" s="12" t="s">
        <v>915</v>
      </c>
      <c r="C1275" s="13">
        <f t="shared" si="19"/>
        <v>42005</v>
      </c>
      <c r="D1275" s="13" t="str">
        <f>IF(AND(fiche_bonification[[#This Row],[fiche_date_fin]]="",fiche_bonification[[#This Row],[bonification_date_fin]]=""),"",MIN(I1275,L1275))</f>
        <v/>
      </c>
      <c r="E1275" s="13">
        <v>44561</v>
      </c>
      <c r="F1275" s="13">
        <v>44681</v>
      </c>
      <c r="G1275" s="12">
        <f>_xlfn.MAXIFS(fiche_version[index_version],fiche_version[code],fiche_bonification[[#This Row],[code_fiche]])</f>
        <v>17.100000000000001</v>
      </c>
      <c r="H1275" s="13">
        <f>_xlfn.MINIFS(fiche_version[date_debut],fiche_version[code],fiche_bonification[[#This Row],[code_fiche]])</f>
        <v>42005</v>
      </c>
      <c r="I1275" s="13" t="str" cm="1">
        <f t="array" ref="I1275">INDEX(fiche_version[date_fin],MATCH(1,(fiche_version[index_version]=fiche_bonification[[#This Row],[fiche_version]]) * (fiche_version[code]=fiche_bonification[[#This Row],[code_fiche]]),0),1)</f>
        <v/>
      </c>
      <c r="J1275" s="12">
        <f>_xlfn.MAXIFS(bonification_version[index_version],bonification_version[code],fiche_bonification[[#This Row],[code_bonification]])</f>
        <v>35.1</v>
      </c>
      <c r="K1275" s="13">
        <f>_xlfn.MINIFS(bonification_version[date_debut],bonification_version[code],fiche_bonification[[#This Row],[code_bonification]])</f>
        <v>42005</v>
      </c>
      <c r="L1275" s="12" t="str" cm="1">
        <f t="array" ref="L127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76" spans="1:12" x14ac:dyDescent="0.3">
      <c r="A1276" s="12" t="s">
        <v>303</v>
      </c>
      <c r="B1276" s="12" t="s">
        <v>915</v>
      </c>
      <c r="C1276" s="13">
        <f t="shared" si="19"/>
        <v>42005</v>
      </c>
      <c r="D1276" s="13" t="str">
        <f>IF(AND(fiche_bonification[[#This Row],[fiche_date_fin]]="",fiche_bonification[[#This Row],[bonification_date_fin]]=""),"",MIN(I1276,L1276))</f>
        <v/>
      </c>
      <c r="E1276" s="13">
        <v>44561</v>
      </c>
      <c r="F1276" s="13">
        <v>44681</v>
      </c>
      <c r="G1276" s="12">
        <f>_xlfn.MAXIFS(fiche_version[index_version],fiche_version[code],fiche_bonification[[#This Row],[code_fiche]])</f>
        <v>37.6</v>
      </c>
      <c r="H1276" s="13">
        <f>_xlfn.MINIFS(fiche_version[date_debut],fiche_version[code],fiche_bonification[[#This Row],[code_fiche]])</f>
        <v>42005</v>
      </c>
      <c r="I1276" s="13" t="str" cm="1">
        <f t="array" ref="I1276">INDEX(fiche_version[date_fin],MATCH(1,(fiche_version[index_version]=fiche_bonification[[#This Row],[fiche_version]]) * (fiche_version[code]=fiche_bonification[[#This Row],[code_fiche]]),0),1)</f>
        <v/>
      </c>
      <c r="J1276" s="12">
        <f>_xlfn.MAXIFS(bonification_version[index_version],bonification_version[code],fiche_bonification[[#This Row],[code_bonification]])</f>
        <v>35.1</v>
      </c>
      <c r="K1276" s="13">
        <f>_xlfn.MINIFS(bonification_version[date_debut],bonification_version[code],fiche_bonification[[#This Row],[code_bonification]])</f>
        <v>42005</v>
      </c>
      <c r="L1276" s="12" t="str" cm="1">
        <f t="array" ref="L127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77" spans="1:12" x14ac:dyDescent="0.3">
      <c r="A1277" s="12" t="s">
        <v>305</v>
      </c>
      <c r="B1277" s="12" t="s">
        <v>915</v>
      </c>
      <c r="C1277" s="13">
        <f t="shared" si="19"/>
        <v>42005</v>
      </c>
      <c r="D1277" s="13" t="str">
        <f>IF(AND(fiche_bonification[[#This Row],[fiche_date_fin]]="",fiche_bonification[[#This Row],[bonification_date_fin]]=""),"",MIN(I1277,L1277))</f>
        <v/>
      </c>
      <c r="E1277" s="13">
        <v>44561</v>
      </c>
      <c r="F1277" s="13">
        <v>44681</v>
      </c>
      <c r="G1277" s="12">
        <f>_xlfn.MAXIFS(fiche_version[index_version],fiche_version[code],fiche_bonification[[#This Row],[code_fiche]])</f>
        <v>17.100000000000001</v>
      </c>
      <c r="H1277" s="13">
        <f>_xlfn.MINIFS(fiche_version[date_debut],fiche_version[code],fiche_bonification[[#This Row],[code_fiche]])</f>
        <v>42005</v>
      </c>
      <c r="I1277" s="13" t="str" cm="1">
        <f t="array" ref="I1277">INDEX(fiche_version[date_fin],MATCH(1,(fiche_version[index_version]=fiche_bonification[[#This Row],[fiche_version]]) * (fiche_version[code]=fiche_bonification[[#This Row],[code_fiche]]),0),1)</f>
        <v/>
      </c>
      <c r="J1277" s="12">
        <f>_xlfn.MAXIFS(bonification_version[index_version],bonification_version[code],fiche_bonification[[#This Row],[code_bonification]])</f>
        <v>35.1</v>
      </c>
      <c r="K1277" s="13">
        <f>_xlfn.MINIFS(bonification_version[date_debut],bonification_version[code],fiche_bonification[[#This Row],[code_bonification]])</f>
        <v>42005</v>
      </c>
      <c r="L1277" s="12" t="str" cm="1">
        <f t="array" ref="L127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78" spans="1:12" x14ac:dyDescent="0.3">
      <c r="A1278" s="12" t="s">
        <v>307</v>
      </c>
      <c r="B1278" s="12" t="s">
        <v>915</v>
      </c>
      <c r="C1278" s="13">
        <f t="shared" si="19"/>
        <v>42005</v>
      </c>
      <c r="D1278" s="13" t="str">
        <f>IF(AND(fiche_bonification[[#This Row],[fiche_date_fin]]="",fiche_bonification[[#This Row],[bonification_date_fin]]=""),"",MIN(I1278,L1278))</f>
        <v/>
      </c>
      <c r="E1278" s="13">
        <v>44561</v>
      </c>
      <c r="F1278" s="13">
        <v>44681</v>
      </c>
      <c r="G1278" s="12">
        <f>_xlfn.MAXIFS(fiche_version[index_version],fiche_version[code],fiche_bonification[[#This Row],[code_fiche]])</f>
        <v>19.100000000000001</v>
      </c>
      <c r="H1278" s="13">
        <f>_xlfn.MINIFS(fiche_version[date_debut],fiche_version[code],fiche_bonification[[#This Row],[code_fiche]])</f>
        <v>42005</v>
      </c>
      <c r="I1278" s="13" t="str" cm="1">
        <f t="array" ref="I1278">INDEX(fiche_version[date_fin],MATCH(1,(fiche_version[index_version]=fiche_bonification[[#This Row],[fiche_version]]) * (fiche_version[code]=fiche_bonification[[#This Row],[code_fiche]]),0),1)</f>
        <v/>
      </c>
      <c r="J1278" s="12">
        <f>_xlfn.MAXIFS(bonification_version[index_version],bonification_version[code],fiche_bonification[[#This Row],[code_bonification]])</f>
        <v>35.1</v>
      </c>
      <c r="K1278" s="13">
        <f>_xlfn.MINIFS(bonification_version[date_debut],bonification_version[code],fiche_bonification[[#This Row],[code_bonification]])</f>
        <v>42005</v>
      </c>
      <c r="L1278" s="12" t="str" cm="1">
        <f t="array" ref="L127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79" spans="1:12" x14ac:dyDescent="0.3">
      <c r="A1279" s="12" t="s">
        <v>308</v>
      </c>
      <c r="B1279" s="12" t="s">
        <v>915</v>
      </c>
      <c r="C1279" s="13">
        <f t="shared" si="19"/>
        <v>42727</v>
      </c>
      <c r="D1279" s="13" t="str">
        <f>IF(AND(fiche_bonification[[#This Row],[fiche_date_fin]]="",fiche_bonification[[#This Row],[bonification_date_fin]]=""),"",MIN(I1279,L1279))</f>
        <v/>
      </c>
      <c r="E1279" s="13">
        <v>44561</v>
      </c>
      <c r="F1279" s="13">
        <v>44681</v>
      </c>
      <c r="G1279" s="12">
        <f>_xlfn.MAXIFS(fiche_version[index_version],fiche_version[code],fiche_bonification[[#This Row],[code_fiche]])</f>
        <v>24.1</v>
      </c>
      <c r="H1279" s="13">
        <f>_xlfn.MINIFS(fiche_version[date_debut],fiche_version[code],fiche_bonification[[#This Row],[code_fiche]])</f>
        <v>42727</v>
      </c>
      <c r="I1279" s="13" t="str" cm="1">
        <f t="array" ref="I1279">INDEX(fiche_version[date_fin],MATCH(1,(fiche_version[index_version]=fiche_bonification[[#This Row],[fiche_version]]) * (fiche_version[code]=fiche_bonification[[#This Row],[code_fiche]]),0),1)</f>
        <v/>
      </c>
      <c r="J1279" s="12">
        <f>_xlfn.MAXIFS(bonification_version[index_version],bonification_version[code],fiche_bonification[[#This Row],[code_bonification]])</f>
        <v>35.1</v>
      </c>
      <c r="K1279" s="13">
        <f>_xlfn.MINIFS(bonification_version[date_debut],bonification_version[code],fiche_bonification[[#This Row],[code_bonification]])</f>
        <v>42005</v>
      </c>
      <c r="L1279" s="12" t="str" cm="1">
        <f t="array" ref="L127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80" spans="1:12" x14ac:dyDescent="0.3">
      <c r="A1280" s="12" t="s">
        <v>309</v>
      </c>
      <c r="B1280" s="12" t="s">
        <v>915</v>
      </c>
      <c r="C1280" s="13">
        <f t="shared" si="19"/>
        <v>42005</v>
      </c>
      <c r="D1280" s="13" t="str">
        <f>IF(AND(fiche_bonification[[#This Row],[fiche_date_fin]]="",fiche_bonification[[#This Row],[bonification_date_fin]]=""),"",MIN(I1280,L1280))</f>
        <v/>
      </c>
      <c r="E1280" s="13">
        <v>44561</v>
      </c>
      <c r="F1280" s="13">
        <v>44681</v>
      </c>
      <c r="G1280" s="12">
        <f>_xlfn.MAXIFS(fiche_version[index_version],fiche_version[code],fiche_bonification[[#This Row],[code_fiche]])</f>
        <v>14.1</v>
      </c>
      <c r="H1280" s="13">
        <f>_xlfn.MINIFS(fiche_version[date_debut],fiche_version[code],fiche_bonification[[#This Row],[code_fiche]])</f>
        <v>42005</v>
      </c>
      <c r="I1280" s="13" t="str" cm="1">
        <f t="array" ref="I1280">INDEX(fiche_version[date_fin],MATCH(1,(fiche_version[index_version]=fiche_bonification[[#This Row],[fiche_version]]) * (fiche_version[code]=fiche_bonification[[#This Row],[code_fiche]]),0),1)</f>
        <v/>
      </c>
      <c r="J1280" s="12">
        <f>_xlfn.MAXIFS(bonification_version[index_version],bonification_version[code],fiche_bonification[[#This Row],[code_bonification]])</f>
        <v>35.1</v>
      </c>
      <c r="K1280" s="13">
        <f>_xlfn.MINIFS(bonification_version[date_debut],bonification_version[code],fiche_bonification[[#This Row],[code_bonification]])</f>
        <v>42005</v>
      </c>
      <c r="L1280" s="12" t="str" cm="1">
        <f t="array" ref="L128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81" spans="1:12" x14ac:dyDescent="0.3">
      <c r="A1281" s="12" t="s">
        <v>310</v>
      </c>
      <c r="B1281" s="12" t="s">
        <v>915</v>
      </c>
      <c r="C1281" s="13">
        <f t="shared" si="19"/>
        <v>42005</v>
      </c>
      <c r="D1281" s="13" t="str">
        <f>IF(AND(fiche_bonification[[#This Row],[fiche_date_fin]]="",fiche_bonification[[#This Row],[bonification_date_fin]]=""),"",MIN(I1281,L1281))</f>
        <v/>
      </c>
      <c r="E1281" s="13">
        <v>44561</v>
      </c>
      <c r="F1281" s="13">
        <v>44681</v>
      </c>
      <c r="G1281" s="12">
        <f>_xlfn.MAXIFS(fiche_version[index_version],fiche_version[code],fiche_bonification[[#This Row],[code_fiche]])</f>
        <v>16.100000000000001</v>
      </c>
      <c r="H1281" s="13">
        <f>_xlfn.MINIFS(fiche_version[date_debut],fiche_version[code],fiche_bonification[[#This Row],[code_fiche]])</f>
        <v>42005</v>
      </c>
      <c r="I1281" s="13" t="str" cm="1">
        <f t="array" ref="I1281">INDEX(fiche_version[date_fin],MATCH(1,(fiche_version[index_version]=fiche_bonification[[#This Row],[fiche_version]]) * (fiche_version[code]=fiche_bonification[[#This Row],[code_fiche]]),0),1)</f>
        <v/>
      </c>
      <c r="J1281" s="12">
        <f>_xlfn.MAXIFS(bonification_version[index_version],bonification_version[code],fiche_bonification[[#This Row],[code_bonification]])</f>
        <v>35.1</v>
      </c>
      <c r="K1281" s="13">
        <f>_xlfn.MINIFS(bonification_version[date_debut],bonification_version[code],fiche_bonification[[#This Row],[code_bonification]])</f>
        <v>42005</v>
      </c>
      <c r="L1281" s="12" t="str" cm="1">
        <f t="array" ref="L128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82" spans="1:12" x14ac:dyDescent="0.3">
      <c r="A1282" s="12" t="s">
        <v>312</v>
      </c>
      <c r="B1282" s="12" t="s">
        <v>915</v>
      </c>
      <c r="C1282" s="13">
        <f t="shared" si="19"/>
        <v>42005</v>
      </c>
      <c r="D1282" s="13" t="str">
        <f>IF(AND(fiche_bonification[[#This Row],[fiche_date_fin]]="",fiche_bonification[[#This Row],[bonification_date_fin]]=""),"",MIN(I1282,L1282))</f>
        <v/>
      </c>
      <c r="E1282" s="13">
        <v>44561</v>
      </c>
      <c r="F1282" s="13">
        <v>44681</v>
      </c>
      <c r="G1282" s="12">
        <f>_xlfn.MAXIFS(fiche_version[index_version],fiche_version[code],fiche_bonification[[#This Row],[code_fiche]])</f>
        <v>14.1</v>
      </c>
      <c r="H1282" s="13">
        <f>_xlfn.MINIFS(fiche_version[date_debut],fiche_version[code],fiche_bonification[[#This Row],[code_fiche]])</f>
        <v>42005</v>
      </c>
      <c r="I1282" s="13" t="str" cm="1">
        <f t="array" ref="I1282">INDEX(fiche_version[date_fin],MATCH(1,(fiche_version[index_version]=fiche_bonification[[#This Row],[fiche_version]]) * (fiche_version[code]=fiche_bonification[[#This Row],[code_fiche]]),0),1)</f>
        <v/>
      </c>
      <c r="J1282" s="12">
        <f>_xlfn.MAXIFS(bonification_version[index_version],bonification_version[code],fiche_bonification[[#This Row],[code_bonification]])</f>
        <v>35.1</v>
      </c>
      <c r="K1282" s="13">
        <f>_xlfn.MINIFS(bonification_version[date_debut],bonification_version[code],fiche_bonification[[#This Row],[code_bonification]])</f>
        <v>42005</v>
      </c>
      <c r="L1282" s="12" t="str" cm="1">
        <f t="array" ref="L128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83" spans="1:12" x14ac:dyDescent="0.3">
      <c r="A1283" s="12" t="s">
        <v>313</v>
      </c>
      <c r="B1283" s="12" t="s">
        <v>915</v>
      </c>
      <c r="C1283" s="13">
        <f t="shared" ref="C1283:C1309" si="20">MAX(H1283,K1283)</f>
        <v>42005</v>
      </c>
      <c r="D1283" s="13" t="str">
        <f>IF(AND(fiche_bonification[[#This Row],[fiche_date_fin]]="",fiche_bonification[[#This Row],[bonification_date_fin]]=""),"",MIN(I1283,L1283))</f>
        <v/>
      </c>
      <c r="E1283" s="13">
        <v>44561</v>
      </c>
      <c r="F1283" s="13">
        <v>44681</v>
      </c>
      <c r="G1283" s="12">
        <f>_xlfn.MAXIFS(fiche_version[index_version],fiche_version[code],fiche_bonification[[#This Row],[code_fiche]])</f>
        <v>16.100000000000001</v>
      </c>
      <c r="H1283" s="13">
        <f>_xlfn.MINIFS(fiche_version[date_debut],fiche_version[code],fiche_bonification[[#This Row],[code_fiche]])</f>
        <v>42005</v>
      </c>
      <c r="I1283" s="13" t="str" cm="1">
        <f t="array" ref="I1283">INDEX(fiche_version[date_fin],MATCH(1,(fiche_version[index_version]=fiche_bonification[[#This Row],[fiche_version]]) * (fiche_version[code]=fiche_bonification[[#This Row],[code_fiche]]),0),1)</f>
        <v/>
      </c>
      <c r="J1283" s="12">
        <f>_xlfn.MAXIFS(bonification_version[index_version],bonification_version[code],fiche_bonification[[#This Row],[code_bonification]])</f>
        <v>35.1</v>
      </c>
      <c r="K1283" s="13">
        <f>_xlfn.MINIFS(bonification_version[date_debut],bonification_version[code],fiche_bonification[[#This Row],[code_bonification]])</f>
        <v>42005</v>
      </c>
      <c r="L1283" s="12" t="str" cm="1">
        <f t="array" ref="L128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84" spans="1:12" x14ac:dyDescent="0.3">
      <c r="A1284" s="12" t="s">
        <v>314</v>
      </c>
      <c r="B1284" s="12" t="s">
        <v>915</v>
      </c>
      <c r="C1284" s="13">
        <f t="shared" si="20"/>
        <v>42005</v>
      </c>
      <c r="D1284" s="13" t="str">
        <f>IF(AND(fiche_bonification[[#This Row],[fiche_date_fin]]="",fiche_bonification[[#This Row],[bonification_date_fin]]=""),"",MIN(I1284,L1284))</f>
        <v/>
      </c>
      <c r="E1284" s="13">
        <v>44561</v>
      </c>
      <c r="F1284" s="13">
        <v>44681</v>
      </c>
      <c r="G1284" s="12">
        <f>_xlfn.MAXIFS(fiche_version[index_version],fiche_version[code],fiche_bonification[[#This Row],[code_fiche]])</f>
        <v>15.1</v>
      </c>
      <c r="H1284" s="13">
        <f>_xlfn.MINIFS(fiche_version[date_debut],fiche_version[code],fiche_bonification[[#This Row],[code_fiche]])</f>
        <v>42005</v>
      </c>
      <c r="I1284" s="13" t="str" cm="1">
        <f t="array" ref="I1284">INDEX(fiche_version[date_fin],MATCH(1,(fiche_version[index_version]=fiche_bonification[[#This Row],[fiche_version]]) * (fiche_version[code]=fiche_bonification[[#This Row],[code_fiche]]),0),1)</f>
        <v/>
      </c>
      <c r="J1284" s="12">
        <f>_xlfn.MAXIFS(bonification_version[index_version],bonification_version[code],fiche_bonification[[#This Row],[code_bonification]])</f>
        <v>35.1</v>
      </c>
      <c r="K1284" s="13">
        <f>_xlfn.MINIFS(bonification_version[date_debut],bonification_version[code],fiche_bonification[[#This Row],[code_bonification]])</f>
        <v>42005</v>
      </c>
      <c r="L1284" s="12" t="str" cm="1">
        <f t="array" ref="L128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85" spans="1:12" x14ac:dyDescent="0.3">
      <c r="A1285" s="12" t="s">
        <v>315</v>
      </c>
      <c r="B1285" s="12" t="s">
        <v>915</v>
      </c>
      <c r="C1285" s="13">
        <f t="shared" si="20"/>
        <v>42005</v>
      </c>
      <c r="D1285" s="13" t="str">
        <f>IF(AND(fiche_bonification[[#This Row],[fiche_date_fin]]="",fiche_bonification[[#This Row],[bonification_date_fin]]=""),"",MIN(I1285,L1285))</f>
        <v/>
      </c>
      <c r="E1285" s="13">
        <v>44561</v>
      </c>
      <c r="F1285" s="13">
        <v>44681</v>
      </c>
      <c r="G1285" s="12">
        <f>_xlfn.MAXIFS(fiche_version[index_version],fiche_version[code],fiche_bonification[[#This Row],[code_fiche]])</f>
        <v>17.2</v>
      </c>
      <c r="H1285" s="13">
        <f>_xlfn.MINIFS(fiche_version[date_debut],fiche_version[code],fiche_bonification[[#This Row],[code_fiche]])</f>
        <v>42005</v>
      </c>
      <c r="I1285" s="13" t="str" cm="1">
        <f t="array" ref="I1285">INDEX(fiche_version[date_fin],MATCH(1,(fiche_version[index_version]=fiche_bonification[[#This Row],[fiche_version]]) * (fiche_version[code]=fiche_bonification[[#This Row],[code_fiche]]),0),1)</f>
        <v/>
      </c>
      <c r="J1285" s="12">
        <f>_xlfn.MAXIFS(bonification_version[index_version],bonification_version[code],fiche_bonification[[#This Row],[code_bonification]])</f>
        <v>35.1</v>
      </c>
      <c r="K1285" s="13">
        <f>_xlfn.MINIFS(bonification_version[date_debut],bonification_version[code],fiche_bonification[[#This Row],[code_bonification]])</f>
        <v>42005</v>
      </c>
      <c r="L1285" s="12" t="str" cm="1">
        <f t="array" ref="L128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86" spans="1:12" x14ac:dyDescent="0.3">
      <c r="A1286" s="12" t="s">
        <v>316</v>
      </c>
      <c r="B1286" s="12" t="s">
        <v>915</v>
      </c>
      <c r="C1286" s="13">
        <f t="shared" si="20"/>
        <v>43111</v>
      </c>
      <c r="D1286" s="13" t="str">
        <f>IF(AND(fiche_bonification[[#This Row],[fiche_date_fin]]="",fiche_bonification[[#This Row],[bonification_date_fin]]=""),"",MIN(I1286,L1286))</f>
        <v/>
      </c>
      <c r="E1286" s="13">
        <v>44561</v>
      </c>
      <c r="F1286" s="13">
        <v>44681</v>
      </c>
      <c r="G1286" s="12">
        <f>_xlfn.MAXIFS(fiche_version[index_version],fiche_version[code],fiche_bonification[[#This Row],[code_fiche]])</f>
        <v>27.1</v>
      </c>
      <c r="H1286" s="13">
        <f>_xlfn.MINIFS(fiche_version[date_debut],fiche_version[code],fiche_bonification[[#This Row],[code_fiche]])</f>
        <v>43111</v>
      </c>
      <c r="I1286" s="13" t="str" cm="1">
        <f t="array" ref="I1286">INDEX(fiche_version[date_fin],MATCH(1,(fiche_version[index_version]=fiche_bonification[[#This Row],[fiche_version]]) * (fiche_version[code]=fiche_bonification[[#This Row],[code_fiche]]),0),1)</f>
        <v/>
      </c>
      <c r="J1286" s="12">
        <f>_xlfn.MAXIFS(bonification_version[index_version],bonification_version[code],fiche_bonification[[#This Row],[code_bonification]])</f>
        <v>35.1</v>
      </c>
      <c r="K1286" s="13">
        <f>_xlfn.MINIFS(bonification_version[date_debut],bonification_version[code],fiche_bonification[[#This Row],[code_bonification]])</f>
        <v>42005</v>
      </c>
      <c r="L1286" s="12" t="str" cm="1">
        <f t="array" ref="L128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87" spans="1:12" x14ac:dyDescent="0.3">
      <c r="A1287" s="12" t="s">
        <v>318</v>
      </c>
      <c r="B1287" s="12" t="s">
        <v>915</v>
      </c>
      <c r="C1287" s="13">
        <f t="shared" si="20"/>
        <v>43453</v>
      </c>
      <c r="D1287" s="13">
        <f>IF(AND(fiche_bonification[[#This Row],[fiche_date_fin]]="",fiche_bonification[[#This Row],[bonification_date_fin]]=""),"",MIN(I1287,L1287))</f>
        <v>46934</v>
      </c>
      <c r="E1287" s="13">
        <v>44561</v>
      </c>
      <c r="F1287" s="13">
        <v>44681</v>
      </c>
      <c r="G1287" s="12">
        <f>_xlfn.MAXIFS(fiche_version[index_version],fiche_version[code],fiche_bonification[[#This Row],[code_fiche]])</f>
        <v>54.2</v>
      </c>
      <c r="H1287" s="13">
        <f>_xlfn.MINIFS(fiche_version[date_debut],fiche_version[code],fiche_bonification[[#This Row],[code_fiche]])</f>
        <v>43453</v>
      </c>
      <c r="I1287" s="13" cm="1">
        <f t="array" ref="I1287">INDEX(fiche_version[date_fin],MATCH(1,(fiche_version[index_version]=fiche_bonification[[#This Row],[fiche_version]]) * (fiche_version[code]=fiche_bonification[[#This Row],[code_fiche]]),0),1)</f>
        <v>46934</v>
      </c>
      <c r="J1287" s="12">
        <f>_xlfn.MAXIFS(bonification_version[index_version],bonification_version[code],fiche_bonification[[#This Row],[code_bonification]])</f>
        <v>35.1</v>
      </c>
      <c r="K1287" s="13">
        <f>_xlfn.MINIFS(bonification_version[date_debut],bonification_version[code],fiche_bonification[[#This Row],[code_bonification]])</f>
        <v>42005</v>
      </c>
      <c r="L1287" s="12" t="str" cm="1">
        <f t="array" ref="L128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88" spans="1:12" x14ac:dyDescent="0.3">
      <c r="A1288" s="12" t="s">
        <v>856</v>
      </c>
      <c r="B1288" s="12" t="s">
        <v>915</v>
      </c>
      <c r="C1288" s="13">
        <f t="shared" si="20"/>
        <v>43861</v>
      </c>
      <c r="D1288" s="13" t="str">
        <f>IF(AND(fiche_bonification[[#This Row],[fiche_date_fin]]="",fiche_bonification[[#This Row],[bonification_date_fin]]=""),"",MIN(I1288,L1288))</f>
        <v/>
      </c>
      <c r="E1288" s="13">
        <v>44561</v>
      </c>
      <c r="F1288" s="13">
        <v>44681</v>
      </c>
      <c r="G1288" s="12">
        <f>_xlfn.MAXIFS(fiche_version[index_version],fiche_version[code],fiche_bonification[[#This Row],[code_fiche]])</f>
        <v>32.1</v>
      </c>
      <c r="H1288" s="13">
        <f>_xlfn.MINIFS(fiche_version[date_debut],fiche_version[code],fiche_bonification[[#This Row],[code_fiche]])</f>
        <v>43861</v>
      </c>
      <c r="I1288" s="13" t="str" cm="1">
        <f t="array" ref="I1288">INDEX(fiche_version[date_fin],MATCH(1,(fiche_version[index_version]=fiche_bonification[[#This Row],[fiche_version]]) * (fiche_version[code]=fiche_bonification[[#This Row],[code_fiche]]),0),1)</f>
        <v/>
      </c>
      <c r="J1288" s="12">
        <f>_xlfn.MAXIFS(bonification_version[index_version],bonification_version[code],fiche_bonification[[#This Row],[code_bonification]])</f>
        <v>35.1</v>
      </c>
      <c r="K1288" s="13">
        <f>_xlfn.MINIFS(bonification_version[date_debut],bonification_version[code],fiche_bonification[[#This Row],[code_bonification]])</f>
        <v>42005</v>
      </c>
      <c r="L1288" s="12" t="str" cm="1">
        <f t="array" ref="L128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89" spans="1:12" x14ac:dyDescent="0.3">
      <c r="A1289" s="12" t="s">
        <v>320</v>
      </c>
      <c r="B1289" s="12" t="s">
        <v>915</v>
      </c>
      <c r="C1289" s="13">
        <f t="shared" si="20"/>
        <v>43861</v>
      </c>
      <c r="D1289" s="13" t="str">
        <f>IF(AND(fiche_bonification[[#This Row],[fiche_date_fin]]="",fiche_bonification[[#This Row],[bonification_date_fin]]=""),"",MIN(I1289,L1289))</f>
        <v/>
      </c>
      <c r="E1289" s="13">
        <v>44561</v>
      </c>
      <c r="F1289" s="13">
        <v>44681</v>
      </c>
      <c r="G1289" s="12">
        <f>_xlfn.MAXIFS(fiche_version[index_version],fiche_version[code],fiche_bonification[[#This Row],[code_fiche]])</f>
        <v>38.200000000000003</v>
      </c>
      <c r="H1289" s="13">
        <f>_xlfn.MINIFS(fiche_version[date_debut],fiche_version[code],fiche_bonification[[#This Row],[code_fiche]])</f>
        <v>43861</v>
      </c>
      <c r="I1289" s="13" t="str" cm="1">
        <f t="array" ref="I1289">INDEX(fiche_version[date_fin],MATCH(1,(fiche_version[index_version]=fiche_bonification[[#This Row],[fiche_version]]) * (fiche_version[code]=fiche_bonification[[#This Row],[code_fiche]]),0),1)</f>
        <v/>
      </c>
      <c r="J1289" s="12">
        <f>_xlfn.MAXIFS(bonification_version[index_version],bonification_version[code],fiche_bonification[[#This Row],[code_bonification]])</f>
        <v>35.1</v>
      </c>
      <c r="K1289" s="13">
        <f>_xlfn.MINIFS(bonification_version[date_debut],bonification_version[code],fiche_bonification[[#This Row],[code_bonification]])</f>
        <v>42005</v>
      </c>
      <c r="L1289" s="12" t="str" cm="1">
        <f t="array" ref="L128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90" spans="1:12" x14ac:dyDescent="0.3">
      <c r="A1290" s="12" t="s">
        <v>321</v>
      </c>
      <c r="B1290" s="12" t="s">
        <v>915</v>
      </c>
      <c r="C1290" s="13">
        <f t="shared" si="20"/>
        <v>44046</v>
      </c>
      <c r="D1290" s="13" t="str">
        <f>IF(AND(fiche_bonification[[#This Row],[fiche_date_fin]]="",fiche_bonification[[#This Row],[bonification_date_fin]]=""),"",MIN(I1290,L1290))</f>
        <v/>
      </c>
      <c r="E1290" s="13">
        <v>44561</v>
      </c>
      <c r="F1290" s="13">
        <v>44681</v>
      </c>
      <c r="G1290" s="12">
        <f>_xlfn.MAXIFS(fiche_version[index_version],fiche_version[code],fiche_bonification[[#This Row],[code_fiche]])</f>
        <v>35.1</v>
      </c>
      <c r="H1290" s="13">
        <f>_xlfn.MINIFS(fiche_version[date_debut],fiche_version[code],fiche_bonification[[#This Row],[code_fiche]])</f>
        <v>44046</v>
      </c>
      <c r="I1290" s="13" t="str" cm="1">
        <f t="array" ref="I1290">INDEX(fiche_version[date_fin],MATCH(1,(fiche_version[index_version]=fiche_bonification[[#This Row],[fiche_version]]) * (fiche_version[code]=fiche_bonification[[#This Row],[code_fiche]]),0),1)</f>
        <v/>
      </c>
      <c r="J1290" s="12">
        <f>_xlfn.MAXIFS(bonification_version[index_version],bonification_version[code],fiche_bonification[[#This Row],[code_bonification]])</f>
        <v>35.1</v>
      </c>
      <c r="K1290" s="13">
        <f>_xlfn.MINIFS(bonification_version[date_debut],bonification_version[code],fiche_bonification[[#This Row],[code_bonification]])</f>
        <v>42005</v>
      </c>
      <c r="L1290" s="12" t="str" cm="1">
        <f t="array" ref="L129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91" spans="1:12" x14ac:dyDescent="0.3">
      <c r="A1291" s="12" t="s">
        <v>323</v>
      </c>
      <c r="B1291" s="12" t="s">
        <v>915</v>
      </c>
      <c r="C1291" s="13">
        <f t="shared" si="20"/>
        <v>44408</v>
      </c>
      <c r="D1291" s="13" t="str">
        <f>IF(AND(fiche_bonification[[#This Row],[fiche_date_fin]]="",fiche_bonification[[#This Row],[bonification_date_fin]]=""),"",MIN(I1291,L1291))</f>
        <v/>
      </c>
      <c r="E1291" s="13">
        <v>44561</v>
      </c>
      <c r="F1291" s="13">
        <v>44681</v>
      </c>
      <c r="G1291" s="12">
        <f>_xlfn.MAXIFS(fiche_version[index_version],fiche_version[code],fiche_bonification[[#This Row],[code_fiche]])</f>
        <v>40.200000000000003</v>
      </c>
      <c r="H1291" s="13">
        <f>_xlfn.MINIFS(fiche_version[date_debut],fiche_version[code],fiche_bonification[[#This Row],[code_fiche]])</f>
        <v>44408</v>
      </c>
      <c r="I1291" s="13" t="str" cm="1">
        <f t="array" ref="I1291">INDEX(fiche_version[date_fin],MATCH(1,(fiche_version[index_version]=fiche_bonification[[#This Row],[fiche_version]]) * (fiche_version[code]=fiche_bonification[[#This Row],[code_fiche]]),0),1)</f>
        <v/>
      </c>
      <c r="J1291" s="12">
        <f>_xlfn.MAXIFS(bonification_version[index_version],bonification_version[code],fiche_bonification[[#This Row],[code_bonification]])</f>
        <v>35.1</v>
      </c>
      <c r="K1291" s="13">
        <f>_xlfn.MINIFS(bonification_version[date_debut],bonification_version[code],fiche_bonification[[#This Row],[code_bonification]])</f>
        <v>42005</v>
      </c>
      <c r="L1291" s="12" t="str" cm="1">
        <f t="array" ref="L129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92" spans="1:12" x14ac:dyDescent="0.3">
      <c r="A1292" s="12" t="s">
        <v>324</v>
      </c>
      <c r="B1292" s="12" t="s">
        <v>915</v>
      </c>
      <c r="C1292" s="13">
        <f t="shared" si="20"/>
        <v>44615</v>
      </c>
      <c r="D1292" s="13" t="str">
        <f>IF(AND(fiche_bonification[[#This Row],[fiche_date_fin]]="",fiche_bonification[[#This Row],[bonification_date_fin]]=""),"",MIN(I1292,L1292))</f>
        <v/>
      </c>
      <c r="E1292" s="13">
        <v>44561</v>
      </c>
      <c r="F1292" s="13">
        <v>44681</v>
      </c>
      <c r="G1292" s="12">
        <f>_xlfn.MAXIFS(fiche_version[index_version],fiche_version[code],fiche_bonification[[#This Row],[code_fiche]])</f>
        <v>43.1</v>
      </c>
      <c r="H1292" s="13">
        <f>_xlfn.MINIFS(fiche_version[date_debut],fiche_version[code],fiche_bonification[[#This Row],[code_fiche]])</f>
        <v>44615</v>
      </c>
      <c r="I1292" s="13" t="str" cm="1">
        <f t="array" ref="I1292">INDEX(fiche_version[date_fin],MATCH(1,(fiche_version[index_version]=fiche_bonification[[#This Row],[fiche_version]]) * (fiche_version[code]=fiche_bonification[[#This Row],[code_fiche]]),0),1)</f>
        <v/>
      </c>
      <c r="J1292" s="12">
        <f>_xlfn.MAXIFS(bonification_version[index_version],bonification_version[code],fiche_bonification[[#This Row],[code_bonification]])</f>
        <v>35.1</v>
      </c>
      <c r="K1292" s="13">
        <f>_xlfn.MINIFS(bonification_version[date_debut],bonification_version[code],fiche_bonification[[#This Row],[code_bonification]])</f>
        <v>42005</v>
      </c>
      <c r="L1292" s="12" t="str" cm="1">
        <f t="array" ref="L129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93" spans="1:12" x14ac:dyDescent="0.3">
      <c r="A1293" s="12" t="s">
        <v>681</v>
      </c>
      <c r="B1293" s="12" t="s">
        <v>915</v>
      </c>
      <c r="C1293" s="13">
        <f t="shared" si="20"/>
        <v>45199</v>
      </c>
      <c r="D1293" s="13">
        <f>IF(AND(fiche_bonification[[#This Row],[fiche_date_fin]]="",fiche_bonification[[#This Row],[bonification_date_fin]]=""),"",MIN(I1293,L1293))</f>
        <v>46934</v>
      </c>
      <c r="E1293" s="13">
        <v>44561</v>
      </c>
      <c r="F1293" s="13">
        <v>44681</v>
      </c>
      <c r="G1293" s="12">
        <f>_xlfn.MAXIFS(fiche_version[index_version],fiche_version[code],fiche_bonification[[#This Row],[code_fiche]])</f>
        <v>54.1</v>
      </c>
      <c r="H1293" s="13">
        <f>_xlfn.MINIFS(fiche_version[date_debut],fiche_version[code],fiche_bonification[[#This Row],[code_fiche]])</f>
        <v>45199</v>
      </c>
      <c r="I1293" s="13" cm="1">
        <f t="array" ref="I1293">INDEX(fiche_version[date_fin],MATCH(1,(fiche_version[index_version]=fiche_bonification[[#This Row],[fiche_version]]) * (fiche_version[code]=fiche_bonification[[#This Row],[code_fiche]]),0),1)</f>
        <v>46934</v>
      </c>
      <c r="J1293" s="12">
        <f>_xlfn.MAXIFS(bonification_version[index_version],bonification_version[code],fiche_bonification[[#This Row],[code_bonification]])</f>
        <v>35.1</v>
      </c>
      <c r="K1293" s="13">
        <f>_xlfn.MINIFS(bonification_version[date_debut],bonification_version[code],fiche_bonification[[#This Row],[code_bonification]])</f>
        <v>42005</v>
      </c>
      <c r="L1293" s="12" t="str" cm="1">
        <f t="array" ref="L129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94" spans="1:12" x14ac:dyDescent="0.3">
      <c r="A1294" s="12" t="s">
        <v>713</v>
      </c>
      <c r="B1294" s="12" t="s">
        <v>915</v>
      </c>
      <c r="C1294" s="13">
        <f t="shared" si="20"/>
        <v>45289</v>
      </c>
      <c r="D1294" s="13">
        <f>IF(AND(fiche_bonification[[#This Row],[fiche_date_fin]]="",fiche_bonification[[#This Row],[bonification_date_fin]]=""),"",MIN(I1294,L1294))</f>
        <v>47118</v>
      </c>
      <c r="E1294" s="13">
        <v>44561</v>
      </c>
      <c r="F1294" s="13">
        <v>44681</v>
      </c>
      <c r="G1294" s="12">
        <f>_xlfn.MAXIFS(fiche_version[index_version],fiche_version[code],fiche_bonification[[#This Row],[code_fiche]])</f>
        <v>58.1</v>
      </c>
      <c r="H1294" s="13">
        <f>_xlfn.MINIFS(fiche_version[date_debut],fiche_version[code],fiche_bonification[[#This Row],[code_fiche]])</f>
        <v>45289</v>
      </c>
      <c r="I1294" s="13" cm="1">
        <f t="array" ref="I1294">INDEX(fiche_version[date_fin],MATCH(1,(fiche_version[index_version]=fiche_bonification[[#This Row],[fiche_version]]) * (fiche_version[code]=fiche_bonification[[#This Row],[code_fiche]]),0),1)</f>
        <v>47118</v>
      </c>
      <c r="J1294" s="12">
        <f>_xlfn.MAXIFS(bonification_version[index_version],bonification_version[code],fiche_bonification[[#This Row],[code_bonification]])</f>
        <v>35.1</v>
      </c>
      <c r="K1294" s="13">
        <f>_xlfn.MINIFS(bonification_version[date_debut],bonification_version[code],fiche_bonification[[#This Row],[code_bonification]])</f>
        <v>42005</v>
      </c>
      <c r="L1294" s="12" t="str" cm="1">
        <f t="array" ref="L129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95" spans="1:12" x14ac:dyDescent="0.3">
      <c r="A1295" s="12" t="s">
        <v>325</v>
      </c>
      <c r="B1295" s="12" t="s">
        <v>915</v>
      </c>
      <c r="C1295" s="13">
        <f t="shared" si="20"/>
        <v>42005</v>
      </c>
      <c r="D1295" s="13" t="str">
        <f>IF(AND(fiche_bonification[[#This Row],[fiche_date_fin]]="",fiche_bonification[[#This Row],[bonification_date_fin]]=""),"",MIN(I1295,L1295))</f>
        <v/>
      </c>
      <c r="E1295" s="13">
        <v>44561</v>
      </c>
      <c r="F1295" s="13">
        <v>44681</v>
      </c>
      <c r="G1295" s="12">
        <f>_xlfn.MAXIFS(fiche_version[index_version],fiche_version[code],fiche_bonification[[#This Row],[code_fiche]])</f>
        <v>14.1</v>
      </c>
      <c r="H1295" s="13">
        <f>_xlfn.MINIFS(fiche_version[date_debut],fiche_version[code],fiche_bonification[[#This Row],[code_fiche]])</f>
        <v>42005</v>
      </c>
      <c r="I1295" s="13" t="str" cm="1">
        <f t="array" ref="I1295">INDEX(fiche_version[date_fin],MATCH(1,(fiche_version[index_version]=fiche_bonification[[#This Row],[fiche_version]]) * (fiche_version[code]=fiche_bonification[[#This Row],[code_fiche]]),0),1)</f>
        <v/>
      </c>
      <c r="J1295" s="12">
        <f>_xlfn.MAXIFS(bonification_version[index_version],bonification_version[code],fiche_bonification[[#This Row],[code_bonification]])</f>
        <v>35.1</v>
      </c>
      <c r="K1295" s="13">
        <f>_xlfn.MINIFS(bonification_version[date_debut],bonification_version[code],fiche_bonification[[#This Row],[code_bonification]])</f>
        <v>42005</v>
      </c>
      <c r="L1295" s="12" t="str" cm="1">
        <f t="array" ref="L129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96" spans="1:12" x14ac:dyDescent="0.3">
      <c r="A1296" s="12" t="s">
        <v>326</v>
      </c>
      <c r="B1296" s="12" t="s">
        <v>915</v>
      </c>
      <c r="C1296" s="13">
        <f t="shared" si="20"/>
        <v>42005</v>
      </c>
      <c r="D1296" s="13" t="str">
        <f>IF(AND(fiche_bonification[[#This Row],[fiche_date_fin]]="",fiche_bonification[[#This Row],[bonification_date_fin]]=""),"",MIN(I1296,L1296))</f>
        <v/>
      </c>
      <c r="E1296" s="13">
        <v>44561</v>
      </c>
      <c r="F1296" s="13">
        <v>44681</v>
      </c>
      <c r="G1296" s="12">
        <f>_xlfn.MAXIFS(fiche_version[index_version],fiche_version[code],fiche_bonification[[#This Row],[code_fiche]])</f>
        <v>14.1</v>
      </c>
      <c r="H1296" s="13">
        <f>_xlfn.MINIFS(fiche_version[date_debut],fiche_version[code],fiche_bonification[[#This Row],[code_fiche]])</f>
        <v>42005</v>
      </c>
      <c r="I1296" s="13" t="str" cm="1">
        <f t="array" ref="I1296">INDEX(fiche_version[date_fin],MATCH(1,(fiche_version[index_version]=fiche_bonification[[#This Row],[fiche_version]]) * (fiche_version[code]=fiche_bonification[[#This Row],[code_fiche]]),0),1)</f>
        <v/>
      </c>
      <c r="J1296" s="12">
        <f>_xlfn.MAXIFS(bonification_version[index_version],bonification_version[code],fiche_bonification[[#This Row],[code_bonification]])</f>
        <v>35.1</v>
      </c>
      <c r="K1296" s="13">
        <f>_xlfn.MINIFS(bonification_version[date_debut],bonification_version[code],fiche_bonification[[#This Row],[code_bonification]])</f>
        <v>42005</v>
      </c>
      <c r="L1296" s="12" t="str" cm="1">
        <f t="array" ref="L129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97" spans="1:12" x14ac:dyDescent="0.3">
      <c r="A1297" s="12" t="s">
        <v>328</v>
      </c>
      <c r="B1297" s="12" t="s">
        <v>915</v>
      </c>
      <c r="C1297" s="13">
        <f t="shared" si="20"/>
        <v>42005</v>
      </c>
      <c r="D1297" s="13" t="str">
        <f>IF(AND(fiche_bonification[[#This Row],[fiche_date_fin]]="",fiche_bonification[[#This Row],[bonification_date_fin]]=""),"",MIN(I1297,L1297))</f>
        <v/>
      </c>
      <c r="E1297" s="13">
        <v>44561</v>
      </c>
      <c r="F1297" s="13">
        <v>44681</v>
      </c>
      <c r="G1297" s="12">
        <f>_xlfn.MAXIFS(fiche_version[index_version],fiche_version[code],fiche_bonification[[#This Row],[code_fiche]])</f>
        <v>14.1</v>
      </c>
      <c r="H1297" s="13">
        <f>_xlfn.MINIFS(fiche_version[date_debut],fiche_version[code],fiche_bonification[[#This Row],[code_fiche]])</f>
        <v>42005</v>
      </c>
      <c r="I1297" s="13" t="str" cm="1">
        <f t="array" ref="I1297">INDEX(fiche_version[date_fin],MATCH(1,(fiche_version[index_version]=fiche_bonification[[#This Row],[fiche_version]]) * (fiche_version[code]=fiche_bonification[[#This Row],[code_fiche]]),0),1)</f>
        <v/>
      </c>
      <c r="J1297" s="12">
        <f>_xlfn.MAXIFS(bonification_version[index_version],bonification_version[code],fiche_bonification[[#This Row],[code_bonification]])</f>
        <v>35.1</v>
      </c>
      <c r="K1297" s="13">
        <f>_xlfn.MINIFS(bonification_version[date_debut],bonification_version[code],fiche_bonification[[#This Row],[code_bonification]])</f>
        <v>42005</v>
      </c>
      <c r="L1297" s="12" t="str" cm="1">
        <f t="array" ref="L129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98" spans="1:12" x14ac:dyDescent="0.3">
      <c r="A1298" s="12" t="s">
        <v>330</v>
      </c>
      <c r="B1298" s="12" t="s">
        <v>915</v>
      </c>
      <c r="C1298" s="13">
        <f t="shared" si="20"/>
        <v>42005</v>
      </c>
      <c r="D1298" s="13" t="str">
        <f>IF(AND(fiche_bonification[[#This Row],[fiche_date_fin]]="",fiche_bonification[[#This Row],[bonification_date_fin]]=""),"",MIN(I1298,L1298))</f>
        <v/>
      </c>
      <c r="E1298" s="13">
        <v>44561</v>
      </c>
      <c r="F1298" s="13">
        <v>44681</v>
      </c>
      <c r="G1298" s="12">
        <f>_xlfn.MAXIFS(fiche_version[index_version],fiche_version[code],fiche_bonification[[#This Row],[code_fiche]])</f>
        <v>14.1</v>
      </c>
      <c r="H1298" s="13">
        <f>_xlfn.MINIFS(fiche_version[date_debut],fiche_version[code],fiche_bonification[[#This Row],[code_fiche]])</f>
        <v>42005</v>
      </c>
      <c r="I1298" s="13" t="str" cm="1">
        <f t="array" ref="I1298">INDEX(fiche_version[date_fin],MATCH(1,(fiche_version[index_version]=fiche_bonification[[#This Row],[fiche_version]]) * (fiche_version[code]=fiche_bonification[[#This Row],[code_fiche]]),0),1)</f>
        <v/>
      </c>
      <c r="J1298" s="12">
        <f>_xlfn.MAXIFS(bonification_version[index_version],bonification_version[code],fiche_bonification[[#This Row],[code_bonification]])</f>
        <v>35.1</v>
      </c>
      <c r="K1298" s="13">
        <f>_xlfn.MINIFS(bonification_version[date_debut],bonification_version[code],fiche_bonification[[#This Row],[code_bonification]])</f>
        <v>42005</v>
      </c>
      <c r="L1298" s="12" t="str" cm="1">
        <f t="array" ref="L129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299" spans="1:12" x14ac:dyDescent="0.3">
      <c r="A1299" s="12" t="s">
        <v>331</v>
      </c>
      <c r="B1299" s="12" t="s">
        <v>915</v>
      </c>
      <c r="C1299" s="13">
        <f t="shared" si="20"/>
        <v>42005</v>
      </c>
      <c r="D1299" s="13" t="str">
        <f>IF(AND(fiche_bonification[[#This Row],[fiche_date_fin]]="",fiche_bonification[[#This Row],[bonification_date_fin]]=""),"",MIN(I1299,L1299))</f>
        <v/>
      </c>
      <c r="E1299" s="13">
        <v>44561</v>
      </c>
      <c r="F1299" s="13">
        <v>44681</v>
      </c>
      <c r="G1299" s="12">
        <f>_xlfn.MAXIFS(fiche_version[index_version],fiche_version[code],fiche_bonification[[#This Row],[code_fiche]])</f>
        <v>19.2</v>
      </c>
      <c r="H1299" s="13">
        <f>_xlfn.MINIFS(fiche_version[date_debut],fiche_version[code],fiche_bonification[[#This Row],[code_fiche]])</f>
        <v>42005</v>
      </c>
      <c r="I1299" s="13" t="str" cm="1">
        <f t="array" ref="I1299">INDEX(fiche_version[date_fin],MATCH(1,(fiche_version[index_version]=fiche_bonification[[#This Row],[fiche_version]]) * (fiche_version[code]=fiche_bonification[[#This Row],[code_fiche]]),0),1)</f>
        <v/>
      </c>
      <c r="J1299" s="12">
        <f>_xlfn.MAXIFS(bonification_version[index_version],bonification_version[code],fiche_bonification[[#This Row],[code_bonification]])</f>
        <v>35.1</v>
      </c>
      <c r="K1299" s="13">
        <f>_xlfn.MINIFS(bonification_version[date_debut],bonification_version[code],fiche_bonification[[#This Row],[code_bonification]])</f>
        <v>42005</v>
      </c>
      <c r="L1299" s="12" t="str" cm="1">
        <f t="array" ref="L1299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00" spans="1:12" x14ac:dyDescent="0.3">
      <c r="A1300" s="12" t="s">
        <v>333</v>
      </c>
      <c r="B1300" s="12" t="s">
        <v>915</v>
      </c>
      <c r="C1300" s="13">
        <f t="shared" si="20"/>
        <v>42005</v>
      </c>
      <c r="D1300" s="13" t="str">
        <f>IF(AND(fiche_bonification[[#This Row],[fiche_date_fin]]="",fiche_bonification[[#This Row],[bonification_date_fin]]=""),"",MIN(I1300,L1300))</f>
        <v/>
      </c>
      <c r="E1300" s="13">
        <v>44561</v>
      </c>
      <c r="F1300" s="13">
        <v>44681</v>
      </c>
      <c r="G1300" s="12">
        <f>_xlfn.MAXIFS(fiche_version[index_version],fiche_version[code],fiche_bonification[[#This Row],[code_fiche]])</f>
        <v>19.100000000000001</v>
      </c>
      <c r="H1300" s="13">
        <f>_xlfn.MINIFS(fiche_version[date_debut],fiche_version[code],fiche_bonification[[#This Row],[code_fiche]])</f>
        <v>42005</v>
      </c>
      <c r="I1300" s="13" t="str" cm="1">
        <f t="array" ref="I1300">INDEX(fiche_version[date_fin],MATCH(1,(fiche_version[index_version]=fiche_bonification[[#This Row],[fiche_version]]) * (fiche_version[code]=fiche_bonification[[#This Row],[code_fiche]]),0),1)</f>
        <v/>
      </c>
      <c r="J1300" s="12">
        <f>_xlfn.MAXIFS(bonification_version[index_version],bonification_version[code],fiche_bonification[[#This Row],[code_bonification]])</f>
        <v>35.1</v>
      </c>
      <c r="K1300" s="13">
        <f>_xlfn.MINIFS(bonification_version[date_debut],bonification_version[code],fiche_bonification[[#This Row],[code_bonification]])</f>
        <v>42005</v>
      </c>
      <c r="L1300" s="12" t="str" cm="1">
        <f t="array" ref="L1300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01" spans="1:12" x14ac:dyDescent="0.3">
      <c r="A1301" s="12" t="s">
        <v>334</v>
      </c>
      <c r="B1301" s="12" t="s">
        <v>915</v>
      </c>
      <c r="C1301" s="13">
        <f t="shared" si="20"/>
        <v>42005</v>
      </c>
      <c r="D1301" s="13" t="str">
        <f>IF(AND(fiche_bonification[[#This Row],[fiche_date_fin]]="",fiche_bonification[[#This Row],[bonification_date_fin]]=""),"",MIN(I1301,L1301))</f>
        <v/>
      </c>
      <c r="E1301" s="13">
        <v>44561</v>
      </c>
      <c r="F1301" s="13">
        <v>44681</v>
      </c>
      <c r="G1301" s="12">
        <f>_xlfn.MAXIFS(fiche_version[index_version],fiche_version[code],fiche_bonification[[#This Row],[code_fiche]])</f>
        <v>14.1</v>
      </c>
      <c r="H1301" s="13">
        <f>_xlfn.MINIFS(fiche_version[date_debut],fiche_version[code],fiche_bonification[[#This Row],[code_fiche]])</f>
        <v>42005</v>
      </c>
      <c r="I1301" s="13" t="str" cm="1">
        <f t="array" ref="I1301">INDEX(fiche_version[date_fin],MATCH(1,(fiche_version[index_version]=fiche_bonification[[#This Row],[fiche_version]]) * (fiche_version[code]=fiche_bonification[[#This Row],[code_fiche]]),0),1)</f>
        <v/>
      </c>
      <c r="J1301" s="12">
        <f>_xlfn.MAXIFS(bonification_version[index_version],bonification_version[code],fiche_bonification[[#This Row],[code_bonification]])</f>
        <v>35.1</v>
      </c>
      <c r="K1301" s="13">
        <f>_xlfn.MINIFS(bonification_version[date_debut],bonification_version[code],fiche_bonification[[#This Row],[code_bonification]])</f>
        <v>42005</v>
      </c>
      <c r="L1301" s="12" t="str" cm="1">
        <f t="array" ref="L1301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02" spans="1:12" x14ac:dyDescent="0.3">
      <c r="A1302" s="12" t="s">
        <v>335</v>
      </c>
      <c r="B1302" s="12" t="s">
        <v>915</v>
      </c>
      <c r="C1302" s="13">
        <f t="shared" si="20"/>
        <v>42005</v>
      </c>
      <c r="D1302" s="13" t="str">
        <f>IF(AND(fiche_bonification[[#This Row],[fiche_date_fin]]="",fiche_bonification[[#This Row],[bonification_date_fin]]=""),"",MIN(I1302,L1302))</f>
        <v/>
      </c>
      <c r="E1302" s="13">
        <v>44561</v>
      </c>
      <c r="F1302" s="13">
        <v>44681</v>
      </c>
      <c r="G1302" s="12">
        <f>_xlfn.MAXIFS(fiche_version[index_version],fiche_version[code],fiche_bonification[[#This Row],[code_fiche]])</f>
        <v>14.1</v>
      </c>
      <c r="H1302" s="13">
        <f>_xlfn.MINIFS(fiche_version[date_debut],fiche_version[code],fiche_bonification[[#This Row],[code_fiche]])</f>
        <v>42005</v>
      </c>
      <c r="I1302" s="13" t="str" cm="1">
        <f t="array" ref="I1302">INDEX(fiche_version[date_fin],MATCH(1,(fiche_version[index_version]=fiche_bonification[[#This Row],[fiche_version]]) * (fiche_version[code]=fiche_bonification[[#This Row],[code_fiche]]),0),1)</f>
        <v/>
      </c>
      <c r="J1302" s="12">
        <f>_xlfn.MAXIFS(bonification_version[index_version],bonification_version[code],fiche_bonification[[#This Row],[code_bonification]])</f>
        <v>35.1</v>
      </c>
      <c r="K1302" s="13">
        <f>_xlfn.MINIFS(bonification_version[date_debut],bonification_version[code],fiche_bonification[[#This Row],[code_bonification]])</f>
        <v>42005</v>
      </c>
      <c r="L1302" s="12" t="str" cm="1">
        <f t="array" ref="L1302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03" spans="1:12" x14ac:dyDescent="0.3">
      <c r="A1303" s="12" t="s">
        <v>336</v>
      </c>
      <c r="B1303" s="12" t="s">
        <v>915</v>
      </c>
      <c r="C1303" s="13">
        <f t="shared" si="20"/>
        <v>42005</v>
      </c>
      <c r="D1303" s="13" t="str">
        <f>IF(AND(fiche_bonification[[#This Row],[fiche_date_fin]]="",fiche_bonification[[#This Row],[bonification_date_fin]]=""),"",MIN(I1303,L1303))</f>
        <v/>
      </c>
      <c r="E1303" s="13">
        <v>44561</v>
      </c>
      <c r="F1303" s="13">
        <v>44681</v>
      </c>
      <c r="G1303" s="12">
        <f>_xlfn.MAXIFS(fiche_version[index_version],fiche_version[code],fiche_bonification[[#This Row],[code_fiche]])</f>
        <v>14.1</v>
      </c>
      <c r="H1303" s="13">
        <f>_xlfn.MINIFS(fiche_version[date_debut],fiche_version[code],fiche_bonification[[#This Row],[code_fiche]])</f>
        <v>42005</v>
      </c>
      <c r="I1303" s="13" t="str" cm="1">
        <f t="array" ref="I1303">INDEX(fiche_version[date_fin],MATCH(1,(fiche_version[index_version]=fiche_bonification[[#This Row],[fiche_version]]) * (fiche_version[code]=fiche_bonification[[#This Row],[code_fiche]]),0),1)</f>
        <v/>
      </c>
      <c r="J1303" s="12">
        <f>_xlfn.MAXIFS(bonification_version[index_version],bonification_version[code],fiche_bonification[[#This Row],[code_bonification]])</f>
        <v>35.1</v>
      </c>
      <c r="K1303" s="13">
        <f>_xlfn.MINIFS(bonification_version[date_debut],bonification_version[code],fiche_bonification[[#This Row],[code_bonification]])</f>
        <v>42005</v>
      </c>
      <c r="L1303" s="12" t="str" cm="1">
        <f t="array" ref="L1303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04" spans="1:12" x14ac:dyDescent="0.3">
      <c r="A1304" s="12" t="s">
        <v>337</v>
      </c>
      <c r="B1304" s="12" t="s">
        <v>915</v>
      </c>
      <c r="C1304" s="13">
        <f t="shared" si="20"/>
        <v>42005</v>
      </c>
      <c r="D1304" s="13" t="str">
        <f>IF(AND(fiche_bonification[[#This Row],[fiche_date_fin]]="",fiche_bonification[[#This Row],[bonification_date_fin]]=""),"",MIN(I1304,L1304))</f>
        <v/>
      </c>
      <c r="E1304" s="13">
        <v>44561</v>
      </c>
      <c r="F1304" s="13">
        <v>44681</v>
      </c>
      <c r="G1304" s="12">
        <f>_xlfn.MAXIFS(fiche_version[index_version],fiche_version[code],fiche_bonification[[#This Row],[code_fiche]])</f>
        <v>14.1</v>
      </c>
      <c r="H1304" s="13">
        <f>_xlfn.MINIFS(fiche_version[date_debut],fiche_version[code],fiche_bonification[[#This Row],[code_fiche]])</f>
        <v>42005</v>
      </c>
      <c r="I1304" s="13" t="str" cm="1">
        <f t="array" ref="I1304">INDEX(fiche_version[date_fin],MATCH(1,(fiche_version[index_version]=fiche_bonification[[#This Row],[fiche_version]]) * (fiche_version[code]=fiche_bonification[[#This Row],[code_fiche]]),0),1)</f>
        <v/>
      </c>
      <c r="J1304" s="12">
        <f>_xlfn.MAXIFS(bonification_version[index_version],bonification_version[code],fiche_bonification[[#This Row],[code_bonification]])</f>
        <v>35.1</v>
      </c>
      <c r="K1304" s="13">
        <f>_xlfn.MINIFS(bonification_version[date_debut],bonification_version[code],fiche_bonification[[#This Row],[code_bonification]])</f>
        <v>42005</v>
      </c>
      <c r="L1304" s="12" t="str" cm="1">
        <f t="array" ref="L1304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05" spans="1:12" x14ac:dyDescent="0.3">
      <c r="A1305" s="12" t="s">
        <v>339</v>
      </c>
      <c r="B1305" s="12" t="s">
        <v>915</v>
      </c>
      <c r="C1305" s="13">
        <f t="shared" si="20"/>
        <v>42005</v>
      </c>
      <c r="D1305" s="13" t="str">
        <f>IF(AND(fiche_bonification[[#This Row],[fiche_date_fin]]="",fiche_bonification[[#This Row],[bonification_date_fin]]=""),"",MIN(I1305,L1305))</f>
        <v/>
      </c>
      <c r="E1305" s="13">
        <v>44561</v>
      </c>
      <c r="F1305" s="13">
        <v>44681</v>
      </c>
      <c r="G1305" s="12">
        <f>_xlfn.MAXIFS(fiche_version[index_version],fiche_version[code],fiche_bonification[[#This Row],[code_fiche]])</f>
        <v>15.1</v>
      </c>
      <c r="H1305" s="13">
        <f>_xlfn.MINIFS(fiche_version[date_debut],fiche_version[code],fiche_bonification[[#This Row],[code_fiche]])</f>
        <v>42005</v>
      </c>
      <c r="I1305" s="13" t="str" cm="1">
        <f t="array" ref="I1305">INDEX(fiche_version[date_fin],MATCH(1,(fiche_version[index_version]=fiche_bonification[[#This Row],[fiche_version]]) * (fiche_version[code]=fiche_bonification[[#This Row],[code_fiche]]),0),1)</f>
        <v/>
      </c>
      <c r="J1305" s="12">
        <f>_xlfn.MAXIFS(bonification_version[index_version],bonification_version[code],fiche_bonification[[#This Row],[code_bonification]])</f>
        <v>35.1</v>
      </c>
      <c r="K1305" s="13">
        <f>_xlfn.MINIFS(bonification_version[date_debut],bonification_version[code],fiche_bonification[[#This Row],[code_bonification]])</f>
        <v>42005</v>
      </c>
      <c r="L1305" s="12" t="str" cm="1">
        <f t="array" ref="L1305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06" spans="1:12" x14ac:dyDescent="0.3">
      <c r="A1306" s="12" t="s">
        <v>340</v>
      </c>
      <c r="B1306" s="12" t="s">
        <v>915</v>
      </c>
      <c r="C1306" s="13">
        <f t="shared" si="20"/>
        <v>42005</v>
      </c>
      <c r="D1306" s="13" t="str">
        <f>IF(AND(fiche_bonification[[#This Row],[fiche_date_fin]]="",fiche_bonification[[#This Row],[bonification_date_fin]]=""),"",MIN(I1306,L1306))</f>
        <v/>
      </c>
      <c r="E1306" s="13">
        <v>44561</v>
      </c>
      <c r="F1306" s="13">
        <v>44681</v>
      </c>
      <c r="G1306" s="12">
        <f>_xlfn.MAXIFS(fiche_version[index_version],fiche_version[code],fiche_bonification[[#This Row],[code_fiche]])</f>
        <v>14.1</v>
      </c>
      <c r="H1306" s="13">
        <f>_xlfn.MINIFS(fiche_version[date_debut],fiche_version[code],fiche_bonification[[#This Row],[code_fiche]])</f>
        <v>42005</v>
      </c>
      <c r="I1306" s="13" t="str" cm="1">
        <f t="array" ref="I1306">INDEX(fiche_version[date_fin],MATCH(1,(fiche_version[index_version]=fiche_bonification[[#This Row],[fiche_version]]) * (fiche_version[code]=fiche_bonification[[#This Row],[code_fiche]]),0),1)</f>
        <v/>
      </c>
      <c r="J1306" s="12">
        <f>_xlfn.MAXIFS(bonification_version[index_version],bonification_version[code],fiche_bonification[[#This Row],[code_bonification]])</f>
        <v>35.1</v>
      </c>
      <c r="K1306" s="13">
        <f>_xlfn.MINIFS(bonification_version[date_debut],bonification_version[code],fiche_bonification[[#This Row],[code_bonification]])</f>
        <v>42005</v>
      </c>
      <c r="L1306" s="12" t="str" cm="1">
        <f t="array" ref="L1306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07" spans="1:12" x14ac:dyDescent="0.3">
      <c r="A1307" s="12" t="s">
        <v>429</v>
      </c>
      <c r="B1307" s="12" t="s">
        <v>915</v>
      </c>
      <c r="C1307" s="13">
        <f t="shared" si="20"/>
        <v>44927</v>
      </c>
      <c r="D1307" s="13" t="str">
        <f>IF(AND(fiche_bonification[[#This Row],[fiche_date_fin]]="",fiche_bonification[[#This Row],[bonification_date_fin]]=""),"",MIN(I1307,L1307))</f>
        <v/>
      </c>
      <c r="E1307" s="13">
        <v>44561</v>
      </c>
      <c r="F1307" s="13">
        <v>44681</v>
      </c>
      <c r="G1307" s="12">
        <f>_xlfn.MAXIFS(fiche_version[index_version],fiche_version[code],fiche_bonification[[#This Row],[code_fiche]])</f>
        <v>47.1</v>
      </c>
      <c r="H1307" s="13">
        <f>_xlfn.MINIFS(fiche_version[date_debut],fiche_version[code],fiche_bonification[[#This Row],[code_fiche]])</f>
        <v>44927</v>
      </c>
      <c r="I1307" s="13" t="str" cm="1">
        <f t="array" ref="I1307">INDEX(fiche_version[date_fin],MATCH(1,(fiche_version[index_version]=fiche_bonification[[#This Row],[fiche_version]]) * (fiche_version[code]=fiche_bonification[[#This Row],[code_fiche]]),0),1)</f>
        <v/>
      </c>
      <c r="J1307" s="12">
        <f>_xlfn.MAXIFS(bonification_version[index_version],bonification_version[code],fiche_bonification[[#This Row],[code_bonification]])</f>
        <v>35.1</v>
      </c>
      <c r="K1307" s="13">
        <f>_xlfn.MINIFS(bonification_version[date_debut],bonification_version[code],fiche_bonification[[#This Row],[code_bonification]])</f>
        <v>42005</v>
      </c>
      <c r="L1307" s="12" t="str" cm="1">
        <f t="array" ref="L1307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08" spans="1:12" x14ac:dyDescent="0.3">
      <c r="A1308" s="12" t="s">
        <v>430</v>
      </c>
      <c r="B1308" s="12" t="s">
        <v>915</v>
      </c>
      <c r="C1308" s="13">
        <f t="shared" si="20"/>
        <v>44927</v>
      </c>
      <c r="D1308" s="13" t="str">
        <f>IF(AND(fiche_bonification[[#This Row],[fiche_date_fin]]="",fiche_bonification[[#This Row],[bonification_date_fin]]=""),"",MIN(I1308,L1308))</f>
        <v/>
      </c>
      <c r="E1308" s="13">
        <v>44561</v>
      </c>
      <c r="F1308" s="13">
        <v>44681</v>
      </c>
      <c r="G1308" s="12">
        <f>_xlfn.MAXIFS(fiche_version[index_version],fiche_version[code],fiche_bonification[[#This Row],[code_fiche]])</f>
        <v>47.1</v>
      </c>
      <c r="H1308" s="13">
        <f>_xlfn.MINIFS(fiche_version[date_debut],fiche_version[code],fiche_bonification[[#This Row],[code_fiche]])</f>
        <v>44927</v>
      </c>
      <c r="I1308" s="13" t="str" cm="1">
        <f t="array" ref="I1308">INDEX(fiche_version[date_fin],MATCH(1,(fiche_version[index_version]=fiche_bonification[[#This Row],[fiche_version]]) * (fiche_version[code]=fiche_bonification[[#This Row],[code_fiche]]),0),1)</f>
        <v/>
      </c>
      <c r="J1308" s="12">
        <f>_xlfn.MAXIFS(bonification_version[index_version],bonification_version[code],fiche_bonification[[#This Row],[code_bonification]])</f>
        <v>35.1</v>
      </c>
      <c r="K1308" s="13">
        <f>_xlfn.MINIFS(bonification_version[date_debut],bonification_version[code],fiche_bonification[[#This Row],[code_bonification]])</f>
        <v>42005</v>
      </c>
      <c r="L1308" s="12" t="str" cm="1">
        <f t="array" ref="L1308">INDEX(bonification_version[date_fin],MATCH(1,(bonification_version[index_version]=fiche_bonification[[#This Row],[bonification_version]]) * (bonification_version[code]=fiche_bonification[[#This Row],[code_bonification]]),0),1)</f>
        <v/>
      </c>
    </row>
    <row r="1309" spans="1:12" x14ac:dyDescent="0.3">
      <c r="A1309" s="12" t="s">
        <v>431</v>
      </c>
      <c r="B1309" s="12" t="s">
        <v>915</v>
      </c>
      <c r="C1309" s="13">
        <f t="shared" si="20"/>
        <v>44863</v>
      </c>
      <c r="D1309" s="13">
        <f>IF(AND(fiche_bonification[[#This Row],[fiche_date_fin]]="",fiche_bonification[[#This Row],[bonification_date_fin]]=""),"",MIN(I1309,L1309))</f>
        <v>46934</v>
      </c>
      <c r="E1309" s="13">
        <v>44561</v>
      </c>
      <c r="F1309" s="13">
        <v>44681</v>
      </c>
      <c r="G1309" s="12">
        <f>_xlfn.MAXIFS(fiche_version[index_version],fiche_version[code],fiche_bonification[[#This Row],[code_fiche]])</f>
        <v>54.2</v>
      </c>
      <c r="H1309" s="13">
        <f>_xlfn.MINIFS(fiche_version[date_debut],fiche_version[code],fiche_bonification[[#This Row],[code_fiche]])</f>
        <v>44863</v>
      </c>
      <c r="I1309" s="13" cm="1">
        <f t="array" ref="I1309">INDEX(fiche_version[date_fin],MATCH(1,(fiche_version[index_version]=fiche_bonification[[#This Row],[fiche_version]]) * (fiche_version[code]=fiche_bonification[[#This Row],[code_fiche]]),0),1)</f>
        <v>46934</v>
      </c>
      <c r="J1309" s="12">
        <f>_xlfn.MAXIFS(bonification_version[index_version],bonification_version[code],fiche_bonification[[#This Row],[code_bonification]])</f>
        <v>35.1</v>
      </c>
      <c r="K1309" s="13">
        <f>_xlfn.MINIFS(bonification_version[date_debut],bonification_version[code],fiche_bonification[[#This Row],[code_bonification]])</f>
        <v>42005</v>
      </c>
      <c r="L1309" s="12" t="str" cm="1">
        <f t="array" ref="L1309">INDEX(bonification_version[date_fin],MATCH(1,(bonification_version[index_version]=fiche_bonification[[#This Row],[bonification_version]]) * (bonification_version[code]=fiche_bonification[[#This Row],[code_bonification]]),0),1)</f>
        <v/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EAF6-BCE8-403A-ACDC-DA26DA258BFC}">
  <dimension ref="A1:G152"/>
  <sheetViews>
    <sheetView workbookViewId="0">
      <selection activeCell="C11" sqref="C11"/>
    </sheetView>
  </sheetViews>
  <sheetFormatPr baseColWidth="10" defaultRowHeight="14.4" x14ac:dyDescent="0.3"/>
  <cols>
    <col min="1" max="1" width="35.33203125" style="2" bestFit="1" customWidth="1"/>
    <col min="2" max="2" width="30.5546875" style="2" customWidth="1"/>
    <col min="3" max="3" width="11.77734375" style="1" bestFit="1" customWidth="1"/>
    <col min="4" max="4" width="14" style="1" bestFit="1" customWidth="1"/>
    <col min="5" max="5" width="12.21875" style="2" customWidth="1"/>
    <col min="6" max="6" width="21.88671875" style="2" bestFit="1" customWidth="1"/>
    <col min="7" max="7" width="26.33203125" style="1" bestFit="1" customWidth="1"/>
    <col min="8" max="16384" width="11.5546875" style="1"/>
  </cols>
  <sheetData>
    <row r="1" spans="1:7" x14ac:dyDescent="0.3">
      <c r="A1" s="3" t="s">
        <v>727</v>
      </c>
      <c r="B1" s="3" t="s">
        <v>733</v>
      </c>
      <c r="C1" s="3" t="s">
        <v>728</v>
      </c>
      <c r="D1" s="3" t="s">
        <v>729</v>
      </c>
      <c r="E1" s="8" t="s">
        <v>730</v>
      </c>
      <c r="F1" s="8" t="s">
        <v>731</v>
      </c>
      <c r="G1" s="3" t="s">
        <v>732</v>
      </c>
    </row>
    <row r="2" spans="1:7" x14ac:dyDescent="0.3">
      <c r="A2" s="2" t="s">
        <v>588</v>
      </c>
      <c r="B2" s="2" t="s">
        <v>734</v>
      </c>
      <c r="C2" s="2" t="s">
        <v>383</v>
      </c>
      <c r="D2" s="2">
        <v>14.1</v>
      </c>
      <c r="E2" s="4">
        <v>42002</v>
      </c>
      <c r="F2" s="4">
        <v>42004</v>
      </c>
      <c r="G2" s="4">
        <v>42005</v>
      </c>
    </row>
    <row r="3" spans="1:7" x14ac:dyDescent="0.3">
      <c r="A3" s="2" t="s">
        <v>589</v>
      </c>
      <c r="B3" s="2" t="s">
        <v>734</v>
      </c>
      <c r="C3" s="2" t="s">
        <v>387</v>
      </c>
      <c r="D3" s="2">
        <v>15.1</v>
      </c>
      <c r="E3" s="4">
        <v>42368</v>
      </c>
      <c r="F3" s="4">
        <v>42369</v>
      </c>
      <c r="G3" s="4">
        <v>42370</v>
      </c>
    </row>
    <row r="4" spans="1:7" x14ac:dyDescent="0.3">
      <c r="A4" s="2" t="s">
        <v>590</v>
      </c>
      <c r="B4" s="2" t="s">
        <v>734</v>
      </c>
      <c r="C4" s="2" t="s">
        <v>388</v>
      </c>
      <c r="D4" s="2">
        <v>16.100000000000001</v>
      </c>
      <c r="E4" s="4">
        <v>42408</v>
      </c>
      <c r="F4" s="4">
        <v>42419</v>
      </c>
      <c r="G4" s="4">
        <v>42420</v>
      </c>
    </row>
    <row r="5" spans="1:7" x14ac:dyDescent="0.3">
      <c r="A5" s="2" t="s">
        <v>591</v>
      </c>
      <c r="B5" s="2" t="s">
        <v>734</v>
      </c>
      <c r="C5" s="2" t="s">
        <v>392</v>
      </c>
      <c r="D5" s="2">
        <v>17.100000000000001</v>
      </c>
      <c r="E5" s="4">
        <v>42781</v>
      </c>
      <c r="F5" s="4">
        <v>42787</v>
      </c>
      <c r="G5" s="4">
        <v>42795</v>
      </c>
    </row>
    <row r="6" spans="1:7" x14ac:dyDescent="0.3">
      <c r="A6" s="2" t="s">
        <v>592</v>
      </c>
      <c r="B6" s="2" t="s">
        <v>734</v>
      </c>
      <c r="C6" s="2" t="s">
        <v>911</v>
      </c>
      <c r="D6" s="2">
        <v>18.100000000000001</v>
      </c>
      <c r="E6" s="4">
        <v>43098</v>
      </c>
      <c r="F6" s="4">
        <v>43100</v>
      </c>
      <c r="G6" s="4">
        <v>43101</v>
      </c>
    </row>
    <row r="7" spans="1:7" x14ac:dyDescent="0.3">
      <c r="A7" s="2" t="s">
        <v>745</v>
      </c>
      <c r="B7" s="2" t="s">
        <v>734</v>
      </c>
      <c r="C7" s="2" t="s">
        <v>386</v>
      </c>
      <c r="D7" s="2">
        <v>19.100000000000001</v>
      </c>
      <c r="E7" s="4">
        <v>43091</v>
      </c>
      <c r="F7" s="4">
        <v>43110</v>
      </c>
      <c r="G7" s="4">
        <v>43191</v>
      </c>
    </row>
    <row r="8" spans="1:7" x14ac:dyDescent="0.3">
      <c r="A8" s="2" t="s">
        <v>594</v>
      </c>
      <c r="B8" s="2" t="s">
        <v>734</v>
      </c>
      <c r="C8" s="2" t="s">
        <v>626</v>
      </c>
      <c r="D8" s="2">
        <v>20.100000000000001</v>
      </c>
      <c r="E8" s="4">
        <v>43465</v>
      </c>
      <c r="F8" s="4">
        <v>43475</v>
      </c>
      <c r="G8" s="4">
        <v>43476</v>
      </c>
    </row>
    <row r="9" spans="1:7" x14ac:dyDescent="0.3">
      <c r="A9" s="2" t="s">
        <v>595</v>
      </c>
      <c r="B9" s="2" t="s">
        <v>734</v>
      </c>
      <c r="C9" s="2" t="s">
        <v>909</v>
      </c>
      <c r="D9" s="2">
        <v>21.1</v>
      </c>
      <c r="E9" s="4">
        <v>43538</v>
      </c>
      <c r="F9" s="4">
        <v>43545</v>
      </c>
      <c r="G9" s="4">
        <v>43546</v>
      </c>
    </row>
    <row r="10" spans="1:7" x14ac:dyDescent="0.3">
      <c r="A10" s="2" t="s">
        <v>595</v>
      </c>
      <c r="B10" s="2" t="s">
        <v>734</v>
      </c>
      <c r="C10" s="2" t="s">
        <v>401</v>
      </c>
      <c r="D10" s="2">
        <v>21.2</v>
      </c>
      <c r="E10" s="4">
        <v>43538</v>
      </c>
      <c r="F10" s="4">
        <v>43545</v>
      </c>
      <c r="G10" s="4">
        <v>43556</v>
      </c>
    </row>
    <row r="11" spans="1:7" x14ac:dyDescent="0.3">
      <c r="A11" s="2" t="s">
        <v>596</v>
      </c>
      <c r="B11" s="2" t="s">
        <v>734</v>
      </c>
      <c r="C11" s="2" t="s">
        <v>417</v>
      </c>
      <c r="D11" s="2">
        <v>22.1</v>
      </c>
      <c r="E11" s="4">
        <v>43658</v>
      </c>
      <c r="F11" s="4">
        <v>43663</v>
      </c>
      <c r="G11" s="4">
        <v>43664</v>
      </c>
    </row>
    <row r="12" spans="1:7" x14ac:dyDescent="0.3">
      <c r="A12" s="2" t="s">
        <v>597</v>
      </c>
      <c r="B12" s="2" t="s">
        <v>734</v>
      </c>
      <c r="C12" s="2" t="s">
        <v>395</v>
      </c>
      <c r="D12" s="2">
        <v>23.1</v>
      </c>
      <c r="E12" s="4">
        <v>43728</v>
      </c>
      <c r="F12" s="4">
        <v>43730</v>
      </c>
      <c r="G12" s="4">
        <v>43731</v>
      </c>
    </row>
    <row r="13" spans="1:7" x14ac:dyDescent="0.3">
      <c r="A13" s="2" t="s">
        <v>598</v>
      </c>
      <c r="B13" s="2" t="s">
        <v>734</v>
      </c>
      <c r="C13" s="2" t="s">
        <v>399</v>
      </c>
      <c r="D13" s="2">
        <v>24.1</v>
      </c>
      <c r="E13" s="4">
        <v>43896</v>
      </c>
      <c r="F13" s="4">
        <v>43916</v>
      </c>
      <c r="G13" s="4">
        <v>43917</v>
      </c>
    </row>
    <row r="14" spans="1:7" x14ac:dyDescent="0.3">
      <c r="A14" s="2" t="s">
        <v>598</v>
      </c>
      <c r="B14" s="2" t="s">
        <v>734</v>
      </c>
      <c r="C14" s="2" t="s">
        <v>393</v>
      </c>
      <c r="D14" s="2">
        <v>24.2</v>
      </c>
      <c r="E14" s="4">
        <v>43896</v>
      </c>
      <c r="F14" s="4">
        <v>43916</v>
      </c>
      <c r="G14" s="4">
        <v>44013</v>
      </c>
    </row>
    <row r="15" spans="1:7" x14ac:dyDescent="0.3">
      <c r="A15" s="2" t="s">
        <v>599</v>
      </c>
      <c r="B15" s="2" t="s">
        <v>734</v>
      </c>
      <c r="C15" s="2" t="s">
        <v>412</v>
      </c>
      <c r="D15" s="2">
        <v>25.1</v>
      </c>
      <c r="E15" s="4">
        <v>43872</v>
      </c>
      <c r="F15" s="4">
        <v>43888</v>
      </c>
      <c r="G15" s="4">
        <v>43922</v>
      </c>
    </row>
    <row r="16" spans="1:7" x14ac:dyDescent="0.3">
      <c r="A16" s="2" t="s">
        <v>600</v>
      </c>
      <c r="B16" s="2" t="s">
        <v>734</v>
      </c>
      <c r="C16" s="2" t="s">
        <v>411</v>
      </c>
      <c r="D16" s="2">
        <v>26.1</v>
      </c>
      <c r="E16" s="4">
        <v>43915</v>
      </c>
      <c r="F16" s="4">
        <v>43922</v>
      </c>
      <c r="G16" s="4">
        <v>43923</v>
      </c>
    </row>
    <row r="17" spans="1:7" x14ac:dyDescent="0.3">
      <c r="A17" s="2" t="s">
        <v>600</v>
      </c>
      <c r="B17" s="2" t="s">
        <v>734</v>
      </c>
      <c r="C17" s="2" t="s">
        <v>912</v>
      </c>
      <c r="D17" s="2">
        <v>26.2</v>
      </c>
      <c r="E17" s="4">
        <v>43915</v>
      </c>
      <c r="F17" s="4">
        <v>43922</v>
      </c>
      <c r="G17" s="4">
        <v>44075</v>
      </c>
    </row>
    <row r="18" spans="1:7" x14ac:dyDescent="0.3">
      <c r="A18" s="2" t="s">
        <v>601</v>
      </c>
      <c r="B18" s="2" t="s">
        <v>734</v>
      </c>
      <c r="C18" s="2" t="s">
        <v>423</v>
      </c>
      <c r="D18" s="2">
        <v>27.1</v>
      </c>
      <c r="E18" s="4">
        <v>43965</v>
      </c>
      <c r="F18" s="4">
        <v>43970</v>
      </c>
      <c r="G18" s="4">
        <v>43971</v>
      </c>
    </row>
    <row r="19" spans="1:7" x14ac:dyDescent="0.3">
      <c r="A19" s="2" t="s">
        <v>602</v>
      </c>
      <c r="B19" s="2" t="s">
        <v>734</v>
      </c>
      <c r="C19" s="2" t="s">
        <v>384</v>
      </c>
      <c r="D19" s="2">
        <v>28.1</v>
      </c>
      <c r="E19" s="4">
        <v>43980</v>
      </c>
      <c r="F19" s="4">
        <v>43982</v>
      </c>
      <c r="G19" s="4">
        <v>43983</v>
      </c>
    </row>
    <row r="20" spans="1:7" x14ac:dyDescent="0.3">
      <c r="A20" s="2" t="s">
        <v>603</v>
      </c>
      <c r="B20" s="2" t="s">
        <v>734</v>
      </c>
      <c r="C20" s="2" t="s">
        <v>627</v>
      </c>
      <c r="D20" s="2">
        <v>29.1</v>
      </c>
      <c r="E20" s="4">
        <v>43992</v>
      </c>
      <c r="F20" s="4">
        <v>44006</v>
      </c>
      <c r="G20" s="4">
        <v>44007</v>
      </c>
    </row>
    <row r="21" spans="1:7" x14ac:dyDescent="0.3">
      <c r="A21" s="2" t="s">
        <v>604</v>
      </c>
      <c r="B21" s="2" t="s">
        <v>734</v>
      </c>
      <c r="C21" s="2" t="s">
        <v>413</v>
      </c>
      <c r="D21" s="2">
        <v>30.1</v>
      </c>
      <c r="E21" s="4">
        <v>44109</v>
      </c>
      <c r="F21" s="4">
        <v>44115</v>
      </c>
      <c r="G21" s="4">
        <v>44116</v>
      </c>
    </row>
    <row r="22" spans="1:7" x14ac:dyDescent="0.3">
      <c r="A22" s="2" t="s">
        <v>604</v>
      </c>
      <c r="B22" s="2" t="s">
        <v>734</v>
      </c>
      <c r="C22" s="2" t="s">
        <v>907</v>
      </c>
      <c r="D22" s="2">
        <v>30.2</v>
      </c>
      <c r="E22" s="4">
        <v>44109</v>
      </c>
      <c r="F22" s="4">
        <v>44115</v>
      </c>
      <c r="G22" s="4">
        <v>44118</v>
      </c>
    </row>
    <row r="23" spans="1:7" x14ac:dyDescent="0.3">
      <c r="A23" s="2" t="s">
        <v>605</v>
      </c>
      <c r="B23" s="2" t="s">
        <v>734</v>
      </c>
      <c r="C23" s="2" t="s">
        <v>414</v>
      </c>
      <c r="D23" s="2">
        <v>31.1</v>
      </c>
      <c r="E23" s="4">
        <v>44112</v>
      </c>
      <c r="F23" s="4">
        <v>44115</v>
      </c>
      <c r="G23" s="4">
        <v>44116</v>
      </c>
    </row>
    <row r="24" spans="1:7" x14ac:dyDescent="0.3">
      <c r="A24" s="2" t="s">
        <v>606</v>
      </c>
      <c r="B24" s="2" t="s">
        <v>734</v>
      </c>
      <c r="C24" s="2" t="s">
        <v>385</v>
      </c>
      <c r="D24" s="2">
        <v>32.1</v>
      </c>
      <c r="E24" s="4">
        <v>44120</v>
      </c>
      <c r="F24" s="4">
        <v>44126</v>
      </c>
      <c r="G24" s="4">
        <v>44125</v>
      </c>
    </row>
    <row r="25" spans="1:7" x14ac:dyDescent="0.3">
      <c r="A25" s="2" t="s">
        <v>606</v>
      </c>
      <c r="B25" s="2" t="s">
        <v>734</v>
      </c>
      <c r="C25" s="2" t="s">
        <v>408</v>
      </c>
      <c r="D25" s="2">
        <v>32.200000000000003</v>
      </c>
      <c r="E25" s="4">
        <v>44120</v>
      </c>
      <c r="F25" s="4">
        <v>44126</v>
      </c>
      <c r="G25" s="4">
        <v>44197</v>
      </c>
    </row>
    <row r="26" spans="1:7" x14ac:dyDescent="0.3">
      <c r="A26" s="2" t="s">
        <v>607</v>
      </c>
      <c r="B26" s="2" t="s">
        <v>734</v>
      </c>
      <c r="C26" s="2" t="s">
        <v>628</v>
      </c>
      <c r="D26" s="2">
        <v>33.1</v>
      </c>
      <c r="E26" s="4">
        <v>44266</v>
      </c>
      <c r="F26" s="4">
        <v>44268</v>
      </c>
      <c r="G26" s="4">
        <v>44269</v>
      </c>
    </row>
    <row r="27" spans="1:7" x14ac:dyDescent="0.3">
      <c r="A27" s="2" t="s">
        <v>607</v>
      </c>
      <c r="B27" s="2" t="s">
        <v>734</v>
      </c>
      <c r="C27" s="2" t="s">
        <v>457</v>
      </c>
      <c r="D27" s="2">
        <v>33.200000000000003</v>
      </c>
      <c r="E27" s="4">
        <v>44266</v>
      </c>
      <c r="F27" s="4">
        <v>44268</v>
      </c>
      <c r="G27" s="4">
        <v>44287</v>
      </c>
    </row>
    <row r="28" spans="1:7" x14ac:dyDescent="0.3">
      <c r="A28" s="2" t="s">
        <v>608</v>
      </c>
      <c r="B28" s="2" t="s">
        <v>734</v>
      </c>
      <c r="C28" s="2" t="s">
        <v>415</v>
      </c>
      <c r="D28" s="2">
        <v>34.1</v>
      </c>
      <c r="E28" s="4">
        <v>44280</v>
      </c>
      <c r="F28" s="4">
        <v>44283</v>
      </c>
      <c r="G28" s="4">
        <v>44284</v>
      </c>
    </row>
    <row r="29" spans="1:7" x14ac:dyDescent="0.3">
      <c r="A29" s="2" t="s">
        <v>609</v>
      </c>
      <c r="B29" s="2" t="s">
        <v>734</v>
      </c>
      <c r="C29" s="2" t="s">
        <v>400</v>
      </c>
      <c r="D29" s="2">
        <v>35.1</v>
      </c>
      <c r="E29" s="4">
        <v>44299</v>
      </c>
      <c r="F29" s="4">
        <v>44302</v>
      </c>
      <c r="G29" s="4">
        <v>44303</v>
      </c>
    </row>
    <row r="30" spans="1:7" x14ac:dyDescent="0.3">
      <c r="A30" s="2" t="s">
        <v>610</v>
      </c>
      <c r="B30" s="2" t="s">
        <v>734</v>
      </c>
      <c r="C30" s="2" t="s">
        <v>913</v>
      </c>
      <c r="D30" s="2">
        <v>36.1</v>
      </c>
      <c r="E30" s="4">
        <v>44349</v>
      </c>
      <c r="F30" s="4">
        <v>44352</v>
      </c>
      <c r="G30" s="4">
        <v>44353</v>
      </c>
    </row>
    <row r="31" spans="1:7" x14ac:dyDescent="0.3">
      <c r="A31" s="2" t="s">
        <v>611</v>
      </c>
      <c r="B31" s="2" t="s">
        <v>734</v>
      </c>
      <c r="C31" s="2" t="s">
        <v>404</v>
      </c>
      <c r="D31" s="2">
        <v>37.1</v>
      </c>
      <c r="E31" s="4">
        <v>44469</v>
      </c>
      <c r="F31" s="4">
        <v>44471</v>
      </c>
      <c r="G31" s="4">
        <v>44472</v>
      </c>
    </row>
    <row r="32" spans="1:7" x14ac:dyDescent="0.3">
      <c r="A32" s="2" t="s">
        <v>612</v>
      </c>
      <c r="B32" s="2" t="s">
        <v>734</v>
      </c>
      <c r="C32" s="2" t="s">
        <v>432</v>
      </c>
      <c r="D32" s="2">
        <v>38.1</v>
      </c>
      <c r="E32" s="4">
        <v>44467</v>
      </c>
      <c r="F32" s="4">
        <v>44482</v>
      </c>
      <c r="G32" s="4">
        <v>44483</v>
      </c>
    </row>
    <row r="33" spans="1:7" x14ac:dyDescent="0.3">
      <c r="A33" s="2" t="s">
        <v>613</v>
      </c>
      <c r="B33" s="2" t="s">
        <v>734</v>
      </c>
      <c r="C33" s="2" t="s">
        <v>629</v>
      </c>
      <c r="D33" s="2">
        <v>39.1</v>
      </c>
      <c r="E33" s="4">
        <v>44547</v>
      </c>
      <c r="F33" s="4">
        <v>44553</v>
      </c>
      <c r="G33" s="4">
        <v>44554</v>
      </c>
    </row>
    <row r="34" spans="1:7" x14ac:dyDescent="0.3">
      <c r="A34" s="2" t="s">
        <v>614</v>
      </c>
      <c r="B34" s="2" t="s">
        <v>734</v>
      </c>
      <c r="C34" s="2" t="s">
        <v>455</v>
      </c>
      <c r="D34" s="2">
        <v>40.1</v>
      </c>
      <c r="E34" s="4">
        <v>44540</v>
      </c>
      <c r="F34" s="4">
        <v>44547</v>
      </c>
      <c r="G34" s="4">
        <v>44562</v>
      </c>
    </row>
    <row r="35" spans="1:7" x14ac:dyDescent="0.3">
      <c r="A35" s="2" t="s">
        <v>614</v>
      </c>
      <c r="B35" s="2" t="s">
        <v>734</v>
      </c>
      <c r="C35" s="2" t="s">
        <v>433</v>
      </c>
      <c r="D35" s="2">
        <v>40.200000000000003</v>
      </c>
      <c r="E35" s="4">
        <v>44540</v>
      </c>
      <c r="F35" s="4">
        <v>44547</v>
      </c>
      <c r="G35" s="4">
        <v>44652</v>
      </c>
    </row>
    <row r="36" spans="1:7" x14ac:dyDescent="0.3">
      <c r="A36" s="2" t="s">
        <v>615</v>
      </c>
      <c r="B36" s="2" t="s">
        <v>734</v>
      </c>
      <c r="C36" s="2" t="s">
        <v>914</v>
      </c>
      <c r="D36" s="2">
        <v>41.1</v>
      </c>
      <c r="E36" s="4">
        <v>44644</v>
      </c>
      <c r="F36" s="4">
        <v>44657</v>
      </c>
      <c r="G36" s="4">
        <v>44658</v>
      </c>
    </row>
    <row r="37" spans="1:7" x14ac:dyDescent="0.3">
      <c r="A37" s="2" t="s">
        <v>616</v>
      </c>
      <c r="B37" s="2" t="s">
        <v>734</v>
      </c>
      <c r="C37" s="2" t="s">
        <v>630</v>
      </c>
      <c r="D37" s="2">
        <v>42.1</v>
      </c>
      <c r="E37" s="4">
        <v>44694</v>
      </c>
      <c r="F37" s="4">
        <v>44695</v>
      </c>
      <c r="G37" s="4">
        <v>44696</v>
      </c>
    </row>
    <row r="38" spans="1:7" x14ac:dyDescent="0.3">
      <c r="A38" s="2" t="s">
        <v>617</v>
      </c>
      <c r="B38" s="2" t="s">
        <v>734</v>
      </c>
      <c r="C38" s="2" t="s">
        <v>466</v>
      </c>
      <c r="D38" s="2">
        <v>43.1</v>
      </c>
      <c r="E38" s="4">
        <v>44767</v>
      </c>
      <c r="F38" s="4">
        <v>44777</v>
      </c>
      <c r="G38" s="4">
        <v>44778</v>
      </c>
    </row>
    <row r="39" spans="1:7" x14ac:dyDescent="0.3">
      <c r="A39" s="2" t="s">
        <v>618</v>
      </c>
      <c r="B39" s="2" t="s">
        <v>734</v>
      </c>
      <c r="C39" s="2" t="s">
        <v>631</v>
      </c>
      <c r="D39" s="2">
        <v>44.1</v>
      </c>
      <c r="E39" s="4">
        <v>44754</v>
      </c>
      <c r="F39" s="4">
        <v>44776</v>
      </c>
      <c r="G39" s="4">
        <v>44805</v>
      </c>
    </row>
    <row r="40" spans="1:7" x14ac:dyDescent="0.3">
      <c r="A40" s="2" t="s">
        <v>620</v>
      </c>
      <c r="B40" s="2" t="s">
        <v>734</v>
      </c>
      <c r="C40" s="2" t="s">
        <v>906</v>
      </c>
      <c r="D40" s="2">
        <v>45.1</v>
      </c>
      <c r="E40" s="4">
        <v>44855</v>
      </c>
      <c r="F40" s="4">
        <v>44862</v>
      </c>
      <c r="G40" s="4">
        <v>44863</v>
      </c>
    </row>
    <row r="41" spans="1:7" x14ac:dyDescent="0.3">
      <c r="A41" s="2" t="s">
        <v>619</v>
      </c>
      <c r="B41" s="2" t="s">
        <v>734</v>
      </c>
      <c r="C41" s="2" t="s">
        <v>456</v>
      </c>
      <c r="D41" s="2">
        <v>46.1</v>
      </c>
      <c r="E41" s="4">
        <v>44856</v>
      </c>
      <c r="F41" s="4">
        <v>44862</v>
      </c>
      <c r="G41" s="4">
        <v>44863</v>
      </c>
    </row>
    <row r="42" spans="1:7" x14ac:dyDescent="0.3">
      <c r="A42" s="2" t="s">
        <v>621</v>
      </c>
      <c r="B42" s="2" t="s">
        <v>734</v>
      </c>
      <c r="C42" s="2" t="s">
        <v>467</v>
      </c>
      <c r="D42" s="2">
        <v>47.1</v>
      </c>
      <c r="E42" s="4">
        <v>44907</v>
      </c>
      <c r="F42" s="4">
        <v>44916</v>
      </c>
      <c r="G42" s="4">
        <v>44917</v>
      </c>
    </row>
    <row r="43" spans="1:7" x14ac:dyDescent="0.3">
      <c r="A43" s="2" t="s">
        <v>622</v>
      </c>
      <c r="B43" s="2" t="s">
        <v>734</v>
      </c>
      <c r="C43" s="2" t="s">
        <v>442</v>
      </c>
      <c r="D43" s="2">
        <v>48.1</v>
      </c>
      <c r="E43" s="4">
        <v>44915</v>
      </c>
      <c r="F43" s="4">
        <v>44919</v>
      </c>
      <c r="G43" s="4">
        <v>44920</v>
      </c>
    </row>
    <row r="44" spans="1:7" x14ac:dyDescent="0.3">
      <c r="A44" s="2" t="s">
        <v>623</v>
      </c>
      <c r="B44" s="2" t="s">
        <v>734</v>
      </c>
      <c r="C44" s="2" t="s">
        <v>468</v>
      </c>
      <c r="D44" s="2">
        <v>49.1</v>
      </c>
      <c r="E44" s="4">
        <v>44897</v>
      </c>
      <c r="F44" s="4">
        <v>44908</v>
      </c>
      <c r="G44" s="4">
        <v>44927</v>
      </c>
    </row>
    <row r="45" spans="1:7" x14ac:dyDescent="0.3">
      <c r="A45" s="2" t="s">
        <v>624</v>
      </c>
      <c r="B45" s="2" t="s">
        <v>734</v>
      </c>
      <c r="C45" s="2" t="s">
        <v>632</v>
      </c>
      <c r="D45" s="2">
        <v>50.1</v>
      </c>
      <c r="E45" s="4">
        <v>44916</v>
      </c>
      <c r="F45" s="4">
        <v>44939</v>
      </c>
      <c r="G45" s="4">
        <v>44940</v>
      </c>
    </row>
    <row r="46" spans="1:7" x14ac:dyDescent="0.3">
      <c r="A46" s="2" t="s">
        <v>624</v>
      </c>
      <c r="B46" s="2" t="s">
        <v>734</v>
      </c>
      <c r="C46" s="2" t="s">
        <v>461</v>
      </c>
      <c r="D46" s="2">
        <v>50.2</v>
      </c>
      <c r="E46" s="4">
        <v>44916</v>
      </c>
      <c r="F46" s="4">
        <v>44939</v>
      </c>
      <c r="G46" s="4">
        <v>44986</v>
      </c>
    </row>
    <row r="47" spans="1:7" x14ac:dyDescent="0.3">
      <c r="A47" s="2" t="s">
        <v>625</v>
      </c>
      <c r="B47" s="2" t="s">
        <v>734</v>
      </c>
      <c r="C47" s="2" t="s">
        <v>633</v>
      </c>
      <c r="D47" s="2">
        <v>51.1</v>
      </c>
      <c r="E47" s="4">
        <v>45104</v>
      </c>
      <c r="F47" s="4">
        <v>45108</v>
      </c>
      <c r="G47" s="4">
        <v>45109</v>
      </c>
    </row>
    <row r="48" spans="1:7" x14ac:dyDescent="0.3">
      <c r="A48" s="2" t="s">
        <v>698</v>
      </c>
      <c r="B48" s="2" t="s">
        <v>734</v>
      </c>
      <c r="C48" s="2" t="s">
        <v>672</v>
      </c>
      <c r="D48" s="2">
        <v>52.1</v>
      </c>
      <c r="E48" s="4">
        <v>45205</v>
      </c>
      <c r="F48" s="4">
        <v>45205</v>
      </c>
      <c r="G48" s="4">
        <v>45206</v>
      </c>
    </row>
    <row r="49" spans="1:7" x14ac:dyDescent="0.3">
      <c r="A49" s="2" t="s">
        <v>709</v>
      </c>
      <c r="B49" s="2" t="s">
        <v>734</v>
      </c>
      <c r="C49" s="2" t="s">
        <v>908</v>
      </c>
      <c r="D49" s="2">
        <v>53.1</v>
      </c>
      <c r="E49" s="4">
        <v>45252</v>
      </c>
      <c r="F49" s="4">
        <v>45259</v>
      </c>
      <c r="G49" s="4">
        <v>45260</v>
      </c>
    </row>
    <row r="50" spans="1:7" x14ac:dyDescent="0.3">
      <c r="A50" s="2" t="s">
        <v>710</v>
      </c>
      <c r="B50" s="2" t="s">
        <v>734</v>
      </c>
      <c r="C50" s="2" t="s">
        <v>685</v>
      </c>
      <c r="D50" s="2">
        <v>54.1</v>
      </c>
      <c r="E50" s="4">
        <v>45288</v>
      </c>
      <c r="F50" s="4">
        <v>45288</v>
      </c>
      <c r="G50" s="4">
        <v>45289</v>
      </c>
    </row>
    <row r="51" spans="1:7" x14ac:dyDescent="0.3">
      <c r="A51" s="2" t="s">
        <v>710</v>
      </c>
      <c r="B51" s="2" t="s">
        <v>734</v>
      </c>
      <c r="C51" s="2" t="s">
        <v>682</v>
      </c>
      <c r="D51" s="2">
        <v>54.2</v>
      </c>
      <c r="E51" s="4">
        <v>45279</v>
      </c>
      <c r="F51" s="4">
        <v>45288</v>
      </c>
      <c r="G51" s="4">
        <v>46023</v>
      </c>
    </row>
    <row r="52" spans="1:7" x14ac:dyDescent="0.3">
      <c r="A52" s="2" t="s">
        <v>711</v>
      </c>
      <c r="B52" s="2" t="s">
        <v>734</v>
      </c>
      <c r="C52" s="2" t="s">
        <v>697</v>
      </c>
      <c r="D52" s="2">
        <v>55.1</v>
      </c>
      <c r="E52" s="4">
        <v>45288</v>
      </c>
      <c r="F52" s="4">
        <v>45288</v>
      </c>
      <c r="G52" s="4">
        <v>45289</v>
      </c>
    </row>
    <row r="53" spans="1:7" x14ac:dyDescent="0.3">
      <c r="A53" s="2" t="s">
        <v>712</v>
      </c>
      <c r="B53" s="2" t="s">
        <v>734</v>
      </c>
      <c r="C53" s="2" t="s">
        <v>706</v>
      </c>
      <c r="D53" s="2">
        <v>56.1</v>
      </c>
      <c r="E53" s="4">
        <v>45252</v>
      </c>
      <c r="F53" s="4">
        <v>45289</v>
      </c>
      <c r="G53" s="4">
        <v>45290</v>
      </c>
    </row>
    <row r="54" spans="1:7" x14ac:dyDescent="0.3">
      <c r="A54" s="2" t="s">
        <v>670</v>
      </c>
      <c r="B54" s="2" t="s">
        <v>740</v>
      </c>
      <c r="C54" s="2" t="s">
        <v>383</v>
      </c>
      <c r="D54" s="2">
        <v>14.1</v>
      </c>
      <c r="E54" s="4">
        <v>41995</v>
      </c>
      <c r="F54" s="4">
        <v>41997</v>
      </c>
      <c r="G54" s="2"/>
    </row>
    <row r="55" spans="1:7" x14ac:dyDescent="0.3">
      <c r="A55" s="2" t="s">
        <v>634</v>
      </c>
      <c r="B55" s="2" t="s">
        <v>740</v>
      </c>
      <c r="C55" s="2" t="s">
        <v>387</v>
      </c>
      <c r="D55" s="2">
        <v>15.1</v>
      </c>
      <c r="E55" s="4">
        <v>42083</v>
      </c>
      <c r="F55" s="4">
        <v>42092</v>
      </c>
      <c r="G55" s="2"/>
    </row>
    <row r="56" spans="1:7" x14ac:dyDescent="0.3">
      <c r="A56" s="2" t="s">
        <v>702</v>
      </c>
      <c r="B56" s="2" t="s">
        <v>740</v>
      </c>
      <c r="C56" s="2" t="s">
        <v>403</v>
      </c>
      <c r="D56" s="2">
        <v>15.2</v>
      </c>
      <c r="E56" s="4">
        <v>42083</v>
      </c>
      <c r="F56" s="4">
        <v>42112</v>
      </c>
      <c r="G56" s="2"/>
    </row>
    <row r="57" spans="1:7" x14ac:dyDescent="0.3">
      <c r="A57" s="2" t="s">
        <v>635</v>
      </c>
      <c r="B57" s="2" t="s">
        <v>740</v>
      </c>
      <c r="C57" s="2" t="s">
        <v>388</v>
      </c>
      <c r="D57" s="2">
        <v>16.100000000000001</v>
      </c>
      <c r="E57" s="4">
        <v>42184</v>
      </c>
      <c r="F57" s="4">
        <v>42218</v>
      </c>
      <c r="G57" s="2"/>
    </row>
    <row r="58" spans="1:7" x14ac:dyDescent="0.3">
      <c r="A58" s="2" t="s">
        <v>636</v>
      </c>
      <c r="B58" s="2" t="s">
        <v>740</v>
      </c>
      <c r="C58" s="2" t="s">
        <v>392</v>
      </c>
      <c r="D58" s="2">
        <v>17.100000000000001</v>
      </c>
      <c r="E58" s="4">
        <v>42216</v>
      </c>
      <c r="F58" s="4">
        <v>42227</v>
      </c>
      <c r="G58" s="2"/>
    </row>
    <row r="59" spans="1:7" x14ac:dyDescent="0.3">
      <c r="A59" s="2" t="s">
        <v>636</v>
      </c>
      <c r="B59" s="2" t="s">
        <v>740</v>
      </c>
      <c r="C59" s="2" t="s">
        <v>409</v>
      </c>
      <c r="D59" s="2">
        <v>17.2</v>
      </c>
      <c r="E59" s="4">
        <v>42216</v>
      </c>
      <c r="F59" s="4">
        <v>42227</v>
      </c>
      <c r="G59" s="2"/>
    </row>
    <row r="60" spans="1:7" x14ac:dyDescent="0.3">
      <c r="A60" s="2" t="s">
        <v>637</v>
      </c>
      <c r="B60" s="2" t="s">
        <v>740</v>
      </c>
      <c r="C60" s="2" t="s">
        <v>397</v>
      </c>
      <c r="D60" s="2">
        <v>18.2</v>
      </c>
      <c r="E60" s="4" t="s">
        <v>737</v>
      </c>
      <c r="F60" s="4">
        <v>42281</v>
      </c>
      <c r="G60" s="2"/>
    </row>
    <row r="61" spans="1:7" x14ac:dyDescent="0.3">
      <c r="A61" s="2" t="s">
        <v>638</v>
      </c>
      <c r="B61" s="2" t="s">
        <v>740</v>
      </c>
      <c r="C61" s="2" t="s">
        <v>386</v>
      </c>
      <c r="D61" s="2">
        <v>19.100000000000001</v>
      </c>
      <c r="E61" s="4" t="s">
        <v>738</v>
      </c>
      <c r="F61" s="4">
        <v>42372</v>
      </c>
      <c r="G61" s="2"/>
    </row>
    <row r="62" spans="1:7" x14ac:dyDescent="0.3">
      <c r="A62" s="2" t="s">
        <v>703</v>
      </c>
      <c r="B62" s="2" t="s">
        <v>740</v>
      </c>
      <c r="C62" s="2" t="s">
        <v>420</v>
      </c>
      <c r="D62" s="2">
        <v>19.2</v>
      </c>
      <c r="E62" s="4">
        <v>42360</v>
      </c>
      <c r="F62" s="4">
        <v>42392</v>
      </c>
      <c r="G62" s="2"/>
    </row>
    <row r="63" spans="1:7" x14ac:dyDescent="0.3">
      <c r="A63" s="2" t="s">
        <v>639</v>
      </c>
      <c r="B63" s="2" t="s">
        <v>740</v>
      </c>
      <c r="C63" s="2" t="s">
        <v>407</v>
      </c>
      <c r="D63" s="2">
        <v>20.2</v>
      </c>
      <c r="E63" s="4">
        <v>42408</v>
      </c>
      <c r="F63" s="4">
        <v>42472</v>
      </c>
      <c r="G63" s="2"/>
    </row>
    <row r="64" spans="1:7" x14ac:dyDescent="0.3">
      <c r="A64" s="2" t="s">
        <v>639</v>
      </c>
      <c r="B64" s="2" t="s">
        <v>740</v>
      </c>
      <c r="C64" s="2" t="s">
        <v>398</v>
      </c>
      <c r="D64" s="2">
        <v>20.3</v>
      </c>
      <c r="E64" s="4">
        <v>42408</v>
      </c>
      <c r="F64" s="4">
        <v>42472</v>
      </c>
      <c r="G64" s="2"/>
    </row>
    <row r="65" spans="1:7" x14ac:dyDescent="0.3">
      <c r="A65" s="2" t="s">
        <v>640</v>
      </c>
      <c r="B65" s="2" t="s">
        <v>740</v>
      </c>
      <c r="C65" s="2" t="s">
        <v>401</v>
      </c>
      <c r="D65" s="2">
        <v>21.2</v>
      </c>
      <c r="E65" s="4">
        <v>42433</v>
      </c>
      <c r="F65" s="4">
        <v>42446</v>
      </c>
      <c r="G65" s="2"/>
    </row>
    <row r="66" spans="1:7" x14ac:dyDescent="0.3">
      <c r="A66" s="2" t="s">
        <v>641</v>
      </c>
      <c r="B66" s="2" t="s">
        <v>740</v>
      </c>
      <c r="C66" s="2" t="s">
        <v>417</v>
      </c>
      <c r="D66" s="2">
        <v>22.1</v>
      </c>
      <c r="E66" s="4">
        <v>42523</v>
      </c>
      <c r="F66" s="4">
        <v>42531</v>
      </c>
      <c r="G66" s="2"/>
    </row>
    <row r="67" spans="1:7" x14ac:dyDescent="0.3">
      <c r="A67" s="2" t="s">
        <v>641</v>
      </c>
      <c r="B67" s="2" t="s">
        <v>740</v>
      </c>
      <c r="C67" s="2" t="s">
        <v>394</v>
      </c>
      <c r="D67" s="2">
        <v>22.2</v>
      </c>
      <c r="E67" s="4">
        <v>42523</v>
      </c>
      <c r="F67" s="4">
        <v>42531</v>
      </c>
      <c r="G67" s="2"/>
    </row>
    <row r="68" spans="1:7" x14ac:dyDescent="0.3">
      <c r="A68" s="2" t="s">
        <v>642</v>
      </c>
      <c r="B68" s="2" t="s">
        <v>740</v>
      </c>
      <c r="C68" s="2" t="s">
        <v>395</v>
      </c>
      <c r="D68" s="2">
        <v>23.1</v>
      </c>
      <c r="E68" s="4">
        <v>42663</v>
      </c>
      <c r="F68" s="4">
        <v>42683</v>
      </c>
      <c r="G68" s="2"/>
    </row>
    <row r="69" spans="1:7" x14ac:dyDescent="0.3">
      <c r="A69" s="2" t="s">
        <v>704</v>
      </c>
      <c r="B69" s="2" t="s">
        <v>740</v>
      </c>
      <c r="C69" s="2" t="s">
        <v>406</v>
      </c>
      <c r="D69" s="2">
        <v>23.2</v>
      </c>
      <c r="E69" s="4">
        <v>42663</v>
      </c>
      <c r="F69" s="4">
        <v>42707</v>
      </c>
      <c r="G69" s="2"/>
    </row>
    <row r="70" spans="1:7" x14ac:dyDescent="0.3">
      <c r="A70" s="2" t="s">
        <v>643</v>
      </c>
      <c r="B70" s="2" t="s">
        <v>740</v>
      </c>
      <c r="C70" s="2" t="s">
        <v>399</v>
      </c>
      <c r="D70" s="2">
        <v>24.1</v>
      </c>
      <c r="E70" s="4" t="s">
        <v>739</v>
      </c>
      <c r="F70" s="4">
        <v>42726</v>
      </c>
      <c r="G70" s="2"/>
    </row>
    <row r="71" spans="1:7" x14ac:dyDescent="0.3">
      <c r="A71" s="2" t="s">
        <v>643</v>
      </c>
      <c r="B71" s="2" t="s">
        <v>740</v>
      </c>
      <c r="C71" s="2" t="s">
        <v>393</v>
      </c>
      <c r="D71" s="2">
        <v>24.2</v>
      </c>
      <c r="E71" s="4" t="s">
        <v>739</v>
      </c>
      <c r="F71" s="4">
        <v>42726</v>
      </c>
      <c r="G71" s="2"/>
    </row>
    <row r="72" spans="1:7" x14ac:dyDescent="0.3">
      <c r="A72" s="2" t="s">
        <v>644</v>
      </c>
      <c r="B72" s="2" t="s">
        <v>740</v>
      </c>
      <c r="C72" s="2" t="s">
        <v>412</v>
      </c>
      <c r="D72" s="2">
        <v>25.1</v>
      </c>
      <c r="E72" s="4">
        <v>42796</v>
      </c>
      <c r="F72" s="4">
        <v>42836</v>
      </c>
      <c r="G72" s="2"/>
    </row>
    <row r="73" spans="1:7" x14ac:dyDescent="0.3">
      <c r="A73" s="2" t="s">
        <v>644</v>
      </c>
      <c r="B73" s="2" t="s">
        <v>740</v>
      </c>
      <c r="C73" s="2" t="s">
        <v>418</v>
      </c>
      <c r="D73" s="2">
        <v>25.2</v>
      </c>
      <c r="E73" s="4">
        <v>42796</v>
      </c>
      <c r="F73" s="4">
        <v>42836</v>
      </c>
      <c r="G73" s="2"/>
    </row>
    <row r="74" spans="1:7" x14ac:dyDescent="0.3">
      <c r="A74" s="2" t="s">
        <v>645</v>
      </c>
      <c r="B74" s="2" t="s">
        <v>740</v>
      </c>
      <c r="C74" s="2" t="s">
        <v>411</v>
      </c>
      <c r="D74" s="2">
        <v>26.1</v>
      </c>
      <c r="E74" s="4">
        <v>42942</v>
      </c>
      <c r="F74" s="4">
        <v>42955</v>
      </c>
      <c r="G74" s="2"/>
    </row>
    <row r="75" spans="1:7" x14ac:dyDescent="0.3">
      <c r="A75" s="2" t="s">
        <v>645</v>
      </c>
      <c r="B75" s="2" t="s">
        <v>740</v>
      </c>
      <c r="C75" s="2" t="s">
        <v>402</v>
      </c>
      <c r="D75" s="2">
        <v>26.3</v>
      </c>
      <c r="E75" s="4">
        <v>42942</v>
      </c>
      <c r="F75" s="4">
        <v>42955</v>
      </c>
      <c r="G75" s="2"/>
    </row>
    <row r="76" spans="1:7" x14ac:dyDescent="0.3">
      <c r="A76" s="2" t="s">
        <v>646</v>
      </c>
      <c r="B76" s="2" t="s">
        <v>740</v>
      </c>
      <c r="C76" s="2" t="s">
        <v>423</v>
      </c>
      <c r="D76" s="2">
        <v>27.1</v>
      </c>
      <c r="E76" s="4">
        <v>43091</v>
      </c>
      <c r="F76" s="4">
        <v>43110</v>
      </c>
      <c r="G76" s="2"/>
    </row>
    <row r="77" spans="1:7" x14ac:dyDescent="0.3">
      <c r="A77" s="2" t="s">
        <v>646</v>
      </c>
      <c r="B77" s="2" t="s">
        <v>740</v>
      </c>
      <c r="C77" s="2" t="s">
        <v>423</v>
      </c>
      <c r="D77" s="2">
        <v>27.1</v>
      </c>
      <c r="E77" s="4">
        <v>43091</v>
      </c>
      <c r="F77" s="4">
        <v>43110</v>
      </c>
      <c r="G77" s="2"/>
    </row>
    <row r="78" spans="1:7" x14ac:dyDescent="0.3">
      <c r="A78" s="2" t="s">
        <v>646</v>
      </c>
      <c r="B78" s="2" t="s">
        <v>740</v>
      </c>
      <c r="C78" s="2" t="s">
        <v>389</v>
      </c>
      <c r="D78" s="2">
        <v>27.2</v>
      </c>
      <c r="E78" s="4">
        <v>43091</v>
      </c>
      <c r="F78" s="4">
        <v>43110</v>
      </c>
      <c r="G78" s="2"/>
    </row>
    <row r="79" spans="1:7" x14ac:dyDescent="0.3">
      <c r="A79" s="2" t="s">
        <v>646</v>
      </c>
      <c r="B79" s="2" t="s">
        <v>740</v>
      </c>
      <c r="C79" s="2" t="s">
        <v>410</v>
      </c>
      <c r="D79" s="2">
        <v>27.3</v>
      </c>
      <c r="E79" s="4">
        <v>43091</v>
      </c>
      <c r="F79" s="4">
        <v>43110</v>
      </c>
      <c r="G79" s="2"/>
    </row>
    <row r="80" spans="1:7" x14ac:dyDescent="0.3">
      <c r="A80" s="2" t="s">
        <v>647</v>
      </c>
      <c r="B80" s="2" t="s">
        <v>740</v>
      </c>
      <c r="C80" s="2" t="s">
        <v>384</v>
      </c>
      <c r="D80" s="2">
        <v>28.1</v>
      </c>
      <c r="E80" s="4">
        <v>43440</v>
      </c>
      <c r="F80" s="4">
        <v>43452</v>
      </c>
      <c r="G80" s="2"/>
    </row>
    <row r="81" spans="1:7" x14ac:dyDescent="0.3">
      <c r="A81" s="2" t="s">
        <v>647</v>
      </c>
      <c r="B81" s="2" t="s">
        <v>740</v>
      </c>
      <c r="C81" s="2" t="s">
        <v>384</v>
      </c>
      <c r="D81" s="2">
        <v>28.1</v>
      </c>
      <c r="E81" s="4">
        <v>43440</v>
      </c>
      <c r="F81" s="4">
        <v>43452</v>
      </c>
      <c r="G81" s="2"/>
    </row>
    <row r="82" spans="1:7" x14ac:dyDescent="0.3">
      <c r="A82" s="2" t="s">
        <v>647</v>
      </c>
      <c r="B82" s="2" t="s">
        <v>740</v>
      </c>
      <c r="C82" s="2" t="s">
        <v>419</v>
      </c>
      <c r="D82" s="2">
        <v>28.2</v>
      </c>
      <c r="E82" s="4">
        <v>43440</v>
      </c>
      <c r="F82" s="4">
        <v>43452</v>
      </c>
      <c r="G82" s="2"/>
    </row>
    <row r="83" spans="1:7" x14ac:dyDescent="0.3">
      <c r="A83" s="2" t="s">
        <v>647</v>
      </c>
      <c r="B83" s="2" t="s">
        <v>740</v>
      </c>
      <c r="C83" s="2" t="s">
        <v>422</v>
      </c>
      <c r="D83" s="2">
        <v>28.3</v>
      </c>
      <c r="E83" s="4">
        <v>43440</v>
      </c>
      <c r="F83" s="4">
        <v>43452</v>
      </c>
      <c r="G83" s="2"/>
    </row>
    <row r="84" spans="1:7" x14ac:dyDescent="0.3">
      <c r="A84" s="2" t="s">
        <v>647</v>
      </c>
      <c r="B84" s="2" t="s">
        <v>740</v>
      </c>
      <c r="C84" s="2" t="s">
        <v>427</v>
      </c>
      <c r="D84" s="2">
        <v>28.4</v>
      </c>
      <c r="E84" s="4">
        <v>43440</v>
      </c>
      <c r="F84" s="4">
        <v>43452</v>
      </c>
      <c r="G84" s="2"/>
    </row>
    <row r="85" spans="1:7" x14ac:dyDescent="0.3">
      <c r="A85" s="2" t="s">
        <v>648</v>
      </c>
      <c r="B85" s="2" t="s">
        <v>740</v>
      </c>
      <c r="C85" s="2" t="s">
        <v>396</v>
      </c>
      <c r="D85" s="2">
        <v>29.2</v>
      </c>
      <c r="E85" s="4">
        <v>43465</v>
      </c>
      <c r="F85" s="4">
        <v>43475</v>
      </c>
      <c r="G85" s="2"/>
    </row>
    <row r="86" spans="1:7" x14ac:dyDescent="0.3">
      <c r="A86" s="2" t="s">
        <v>649</v>
      </c>
      <c r="B86" s="2" t="s">
        <v>740</v>
      </c>
      <c r="C86" s="2" t="s">
        <v>413</v>
      </c>
      <c r="D86" s="2">
        <v>30.1</v>
      </c>
      <c r="E86" s="4">
        <v>43609</v>
      </c>
      <c r="F86" s="4">
        <v>43625</v>
      </c>
      <c r="G86" s="2"/>
    </row>
    <row r="87" spans="1:7" x14ac:dyDescent="0.3">
      <c r="A87" s="2" t="s">
        <v>650</v>
      </c>
      <c r="B87" s="2" t="s">
        <v>740</v>
      </c>
      <c r="C87" s="2" t="s">
        <v>414</v>
      </c>
      <c r="D87" s="2">
        <v>31.1</v>
      </c>
      <c r="E87" s="4">
        <v>43677</v>
      </c>
      <c r="F87" s="4">
        <v>43708</v>
      </c>
      <c r="G87" s="2"/>
    </row>
    <row r="88" spans="1:7" x14ac:dyDescent="0.3">
      <c r="A88" s="2" t="s">
        <v>650</v>
      </c>
      <c r="B88" s="2" t="s">
        <v>740</v>
      </c>
      <c r="C88" s="2" t="s">
        <v>421</v>
      </c>
      <c r="D88" s="2">
        <v>31.2</v>
      </c>
      <c r="E88" s="4">
        <v>43677</v>
      </c>
      <c r="F88" s="4">
        <v>43708</v>
      </c>
      <c r="G88" s="2"/>
    </row>
    <row r="89" spans="1:7" x14ac:dyDescent="0.3">
      <c r="A89" s="2" t="s">
        <v>651</v>
      </c>
      <c r="B89" s="2" t="s">
        <v>740</v>
      </c>
      <c r="C89" s="2" t="s">
        <v>385</v>
      </c>
      <c r="D89" s="2">
        <v>32.1</v>
      </c>
      <c r="E89" s="4">
        <v>43840</v>
      </c>
      <c r="F89" s="4">
        <v>43860</v>
      </c>
      <c r="G89" s="2"/>
    </row>
    <row r="90" spans="1:7" x14ac:dyDescent="0.3">
      <c r="A90" s="2" t="s">
        <v>651</v>
      </c>
      <c r="B90" s="2" t="s">
        <v>740</v>
      </c>
      <c r="C90" s="2" t="s">
        <v>408</v>
      </c>
      <c r="D90" s="2">
        <v>32.200000000000003</v>
      </c>
      <c r="E90" s="4">
        <v>43840</v>
      </c>
      <c r="F90" s="4">
        <v>43860</v>
      </c>
      <c r="G90" s="2"/>
    </row>
    <row r="91" spans="1:7" x14ac:dyDescent="0.3">
      <c r="A91" s="2" t="s">
        <v>651</v>
      </c>
      <c r="B91" s="2" t="s">
        <v>740</v>
      </c>
      <c r="C91" s="2" t="s">
        <v>425</v>
      </c>
      <c r="D91" s="2">
        <v>32.299999999999997</v>
      </c>
      <c r="E91" s="4">
        <v>43840</v>
      </c>
      <c r="F91" s="4">
        <v>43860</v>
      </c>
      <c r="G91" s="2"/>
    </row>
    <row r="92" spans="1:7" x14ac:dyDescent="0.3">
      <c r="A92" s="2" t="s">
        <v>651</v>
      </c>
      <c r="B92" s="2" t="s">
        <v>740</v>
      </c>
      <c r="C92" s="2" t="s">
        <v>428</v>
      </c>
      <c r="D92" s="2">
        <v>32.5</v>
      </c>
      <c r="E92" s="4">
        <v>43840</v>
      </c>
      <c r="F92" s="4">
        <v>43860</v>
      </c>
      <c r="G92" s="2"/>
    </row>
    <row r="93" spans="1:7" x14ac:dyDescent="0.3">
      <c r="A93" s="2" t="s">
        <v>652</v>
      </c>
      <c r="B93" s="2" t="s">
        <v>740</v>
      </c>
      <c r="C93" s="2" t="s">
        <v>457</v>
      </c>
      <c r="D93" s="2">
        <v>33.200000000000003</v>
      </c>
      <c r="E93" s="4">
        <v>43915</v>
      </c>
      <c r="F93" s="4">
        <v>43922</v>
      </c>
      <c r="G93" s="2"/>
    </row>
    <row r="94" spans="1:7" x14ac:dyDescent="0.3">
      <c r="A94" s="2" t="s">
        <v>652</v>
      </c>
      <c r="B94" s="2" t="s">
        <v>740</v>
      </c>
      <c r="C94" s="2" t="s">
        <v>434</v>
      </c>
      <c r="D94" s="2">
        <v>33.299999999999997</v>
      </c>
      <c r="E94" s="4">
        <v>43915</v>
      </c>
      <c r="F94" s="4">
        <v>43922</v>
      </c>
      <c r="G94" s="2"/>
    </row>
    <row r="95" spans="1:7" x14ac:dyDescent="0.3">
      <c r="A95" s="2" t="s">
        <v>652</v>
      </c>
      <c r="B95" s="2" t="s">
        <v>740</v>
      </c>
      <c r="C95" s="2" t="s">
        <v>441</v>
      </c>
      <c r="D95" s="2">
        <v>33.4</v>
      </c>
      <c r="E95" s="4">
        <v>43915</v>
      </c>
      <c r="F95" s="4">
        <v>43922</v>
      </c>
      <c r="G95" s="2"/>
    </row>
    <row r="96" spans="1:7" x14ac:dyDescent="0.3">
      <c r="A96" s="2" t="s">
        <v>653</v>
      </c>
      <c r="B96" s="2" t="s">
        <v>740</v>
      </c>
      <c r="C96" s="2" t="s">
        <v>415</v>
      </c>
      <c r="D96" s="2">
        <v>34.1</v>
      </c>
      <c r="E96" s="4">
        <v>43955</v>
      </c>
      <c r="F96" s="4">
        <v>43970</v>
      </c>
      <c r="G96" s="2"/>
    </row>
    <row r="97" spans="1:7" x14ac:dyDescent="0.3">
      <c r="A97" s="2" t="s">
        <v>653</v>
      </c>
      <c r="B97" s="2" t="s">
        <v>740</v>
      </c>
      <c r="C97" s="2" t="s">
        <v>426</v>
      </c>
      <c r="D97" s="2">
        <v>34.200000000000003</v>
      </c>
      <c r="E97" s="4">
        <v>43955</v>
      </c>
      <c r="F97" s="4">
        <v>43970</v>
      </c>
      <c r="G97" s="2"/>
    </row>
    <row r="98" spans="1:7" x14ac:dyDescent="0.3">
      <c r="A98" s="2" t="s">
        <v>654</v>
      </c>
      <c r="B98" s="2" t="s">
        <v>740</v>
      </c>
      <c r="C98" s="2" t="s">
        <v>400</v>
      </c>
      <c r="D98" s="2">
        <v>35.1</v>
      </c>
      <c r="E98" s="4">
        <v>44036</v>
      </c>
      <c r="F98" s="4">
        <v>44045</v>
      </c>
      <c r="G98" s="2"/>
    </row>
    <row r="99" spans="1:7" x14ac:dyDescent="0.3">
      <c r="A99" s="2" t="s">
        <v>654</v>
      </c>
      <c r="B99" s="2" t="s">
        <v>740</v>
      </c>
      <c r="C99" s="2" t="s">
        <v>391</v>
      </c>
      <c r="D99" s="2">
        <v>35.200000000000003</v>
      </c>
      <c r="E99" s="4">
        <v>44036</v>
      </c>
      <c r="F99" s="4">
        <v>44045</v>
      </c>
      <c r="G99" s="2"/>
    </row>
    <row r="100" spans="1:7" x14ac:dyDescent="0.3">
      <c r="A100" s="2" t="s">
        <v>654</v>
      </c>
      <c r="B100" s="2" t="s">
        <v>740</v>
      </c>
      <c r="C100" s="2" t="s">
        <v>390</v>
      </c>
      <c r="D100" s="2">
        <v>35.299999999999997</v>
      </c>
      <c r="E100" s="4">
        <v>44036</v>
      </c>
      <c r="F100" s="4">
        <v>44045</v>
      </c>
      <c r="G100" s="2"/>
    </row>
    <row r="101" spans="1:7" x14ac:dyDescent="0.3">
      <c r="A101" s="2" t="s">
        <v>654</v>
      </c>
      <c r="B101" s="2" t="s">
        <v>740</v>
      </c>
      <c r="C101" s="2" t="s">
        <v>424</v>
      </c>
      <c r="D101" s="2">
        <v>35.4</v>
      </c>
      <c r="E101" s="4">
        <v>44036</v>
      </c>
      <c r="F101" s="4">
        <v>44045</v>
      </c>
      <c r="G101" s="2"/>
    </row>
    <row r="102" spans="1:7" x14ac:dyDescent="0.3">
      <c r="A102" s="2" t="s">
        <v>655</v>
      </c>
      <c r="B102" s="2" t="s">
        <v>740</v>
      </c>
      <c r="C102" s="2" t="s">
        <v>454</v>
      </c>
      <c r="D102" s="2">
        <v>36.200000000000003</v>
      </c>
      <c r="E102" s="4">
        <v>44112</v>
      </c>
      <c r="F102" s="4">
        <v>44115</v>
      </c>
      <c r="G102" s="2"/>
    </row>
    <row r="103" spans="1:7" x14ac:dyDescent="0.3">
      <c r="A103" s="2" t="s">
        <v>655</v>
      </c>
      <c r="B103" s="2" t="s">
        <v>740</v>
      </c>
      <c r="C103" s="2" t="s">
        <v>445</v>
      </c>
      <c r="D103" s="2">
        <v>36.299999999999997</v>
      </c>
      <c r="E103" s="4">
        <v>44112</v>
      </c>
      <c r="F103" s="4">
        <v>44115</v>
      </c>
      <c r="G103" s="2"/>
    </row>
    <row r="104" spans="1:7" x14ac:dyDescent="0.3">
      <c r="A104" s="2" t="s">
        <v>655</v>
      </c>
      <c r="B104" s="2" t="s">
        <v>740</v>
      </c>
      <c r="C104" s="2" t="s">
        <v>437</v>
      </c>
      <c r="D104" s="2">
        <v>36.4</v>
      </c>
      <c r="E104" s="4">
        <v>44112</v>
      </c>
      <c r="F104" s="4">
        <v>44115</v>
      </c>
      <c r="G104" s="2"/>
    </row>
    <row r="105" spans="1:7" x14ac:dyDescent="0.3">
      <c r="A105" s="2" t="s">
        <v>656</v>
      </c>
      <c r="B105" s="2" t="s">
        <v>740</v>
      </c>
      <c r="C105" s="2" t="s">
        <v>404</v>
      </c>
      <c r="D105" s="2">
        <v>37.1</v>
      </c>
      <c r="E105" s="4">
        <v>44183</v>
      </c>
      <c r="F105" s="4">
        <v>44195</v>
      </c>
      <c r="G105" s="2"/>
    </row>
    <row r="106" spans="1:7" x14ac:dyDescent="0.3">
      <c r="A106" s="2" t="s">
        <v>656</v>
      </c>
      <c r="B106" s="2" t="s">
        <v>740</v>
      </c>
      <c r="C106" s="2" t="s">
        <v>439</v>
      </c>
      <c r="D106" s="2">
        <v>37.200000000000003</v>
      </c>
      <c r="E106" s="4">
        <v>44183</v>
      </c>
      <c r="F106" s="4">
        <v>44195</v>
      </c>
      <c r="G106" s="2"/>
    </row>
    <row r="107" spans="1:7" x14ac:dyDescent="0.3">
      <c r="A107" s="2" t="s">
        <v>656</v>
      </c>
      <c r="B107" s="2" t="s">
        <v>740</v>
      </c>
      <c r="C107" s="2" t="s">
        <v>464</v>
      </c>
      <c r="D107" s="2">
        <v>37.299999999999997</v>
      </c>
      <c r="E107" s="4">
        <v>44183</v>
      </c>
      <c r="F107" s="4">
        <v>44195</v>
      </c>
      <c r="G107" s="2"/>
    </row>
    <row r="108" spans="1:7" x14ac:dyDescent="0.3">
      <c r="A108" s="2" t="s">
        <v>656</v>
      </c>
      <c r="B108" s="2" t="s">
        <v>740</v>
      </c>
      <c r="C108" s="2" t="s">
        <v>465</v>
      </c>
      <c r="D108" s="2">
        <v>37.6</v>
      </c>
      <c r="E108" s="4">
        <v>44183</v>
      </c>
      <c r="F108" s="4">
        <v>44195</v>
      </c>
      <c r="G108" s="2"/>
    </row>
    <row r="109" spans="1:7" x14ac:dyDescent="0.3">
      <c r="A109" s="2" t="s">
        <v>657</v>
      </c>
      <c r="B109" s="2" t="s">
        <v>740</v>
      </c>
      <c r="C109" s="2" t="s">
        <v>432</v>
      </c>
      <c r="D109" s="2">
        <v>38.1</v>
      </c>
      <c r="E109" s="4">
        <v>44396</v>
      </c>
      <c r="F109" s="4">
        <v>44407</v>
      </c>
      <c r="G109" s="2"/>
    </row>
    <row r="110" spans="1:7" x14ac:dyDescent="0.3">
      <c r="A110" s="2" t="s">
        <v>657</v>
      </c>
      <c r="B110" s="2" t="s">
        <v>740</v>
      </c>
      <c r="C110" s="2" t="s">
        <v>453</v>
      </c>
      <c r="D110" s="2">
        <v>38.200000000000003</v>
      </c>
      <c r="E110" s="4">
        <v>44396</v>
      </c>
      <c r="F110" s="4">
        <v>44407</v>
      </c>
      <c r="G110" s="2"/>
    </row>
    <row r="111" spans="1:7" x14ac:dyDescent="0.3">
      <c r="A111" s="2" t="s">
        <v>657</v>
      </c>
      <c r="B111" s="2" t="s">
        <v>740</v>
      </c>
      <c r="C111" s="2" t="s">
        <v>458</v>
      </c>
      <c r="D111" s="2">
        <v>38.299999999999997</v>
      </c>
      <c r="E111" s="4">
        <v>44396</v>
      </c>
      <c r="F111" s="4">
        <v>44407</v>
      </c>
      <c r="G111" s="2"/>
    </row>
    <row r="112" spans="1:7" x14ac:dyDescent="0.3">
      <c r="A112" s="2" t="s">
        <v>658</v>
      </c>
      <c r="B112" s="2" t="s">
        <v>740</v>
      </c>
      <c r="C112" s="2" t="s">
        <v>436</v>
      </c>
      <c r="D112" s="2">
        <v>39.200000000000003</v>
      </c>
      <c r="E112" s="4">
        <v>44540</v>
      </c>
      <c r="F112" s="4">
        <v>44549</v>
      </c>
      <c r="G112" s="2"/>
    </row>
    <row r="113" spans="1:7" x14ac:dyDescent="0.3">
      <c r="A113" s="2" t="s">
        <v>658</v>
      </c>
      <c r="B113" s="2" t="s">
        <v>740</v>
      </c>
      <c r="C113" s="2" t="s">
        <v>440</v>
      </c>
      <c r="D113" s="2">
        <v>39.299999999999997</v>
      </c>
      <c r="E113" s="4">
        <v>44540</v>
      </c>
      <c r="F113" s="4">
        <v>44549</v>
      </c>
      <c r="G113" s="2"/>
    </row>
    <row r="114" spans="1:7" x14ac:dyDescent="0.3">
      <c r="A114" s="2" t="s">
        <v>658</v>
      </c>
      <c r="B114" s="2" t="s">
        <v>740</v>
      </c>
      <c r="C114" s="2" t="s">
        <v>435</v>
      </c>
      <c r="D114" s="2">
        <v>39.4</v>
      </c>
      <c r="E114" s="4">
        <v>44540</v>
      </c>
      <c r="F114" s="4">
        <v>44549</v>
      </c>
      <c r="G114" s="2"/>
    </row>
    <row r="115" spans="1:7" x14ac:dyDescent="0.3">
      <c r="A115" s="2" t="s">
        <v>658</v>
      </c>
      <c r="B115" s="2" t="s">
        <v>740</v>
      </c>
      <c r="C115" s="2" t="s">
        <v>438</v>
      </c>
      <c r="D115" s="2">
        <v>39.5</v>
      </c>
      <c r="E115" s="4">
        <v>44540</v>
      </c>
      <c r="F115" s="4">
        <v>44549</v>
      </c>
      <c r="G115" s="2"/>
    </row>
    <row r="116" spans="1:7" x14ac:dyDescent="0.3">
      <c r="A116" s="2" t="s">
        <v>659</v>
      </c>
      <c r="B116" s="2" t="s">
        <v>740</v>
      </c>
      <c r="C116" s="2" t="s">
        <v>455</v>
      </c>
      <c r="D116" s="2">
        <v>40.1</v>
      </c>
      <c r="E116" s="4">
        <v>44547</v>
      </c>
      <c r="F116" s="4">
        <v>44558</v>
      </c>
      <c r="G116" s="2"/>
    </row>
    <row r="117" spans="1:7" x14ac:dyDescent="0.3">
      <c r="A117" s="2" t="s">
        <v>659</v>
      </c>
      <c r="B117" s="2" t="s">
        <v>740</v>
      </c>
      <c r="C117" s="2" t="s">
        <v>433</v>
      </c>
      <c r="D117" s="2">
        <v>40.200000000000003</v>
      </c>
      <c r="E117" s="4">
        <v>44547</v>
      </c>
      <c r="F117" s="4">
        <v>44558</v>
      </c>
      <c r="G117" s="2"/>
    </row>
    <row r="118" spans="1:7" x14ac:dyDescent="0.3">
      <c r="A118" s="2" t="s">
        <v>659</v>
      </c>
      <c r="B118" s="2" t="s">
        <v>740</v>
      </c>
      <c r="C118" s="2" t="s">
        <v>463</v>
      </c>
      <c r="D118" s="2">
        <v>40.299999999999997</v>
      </c>
      <c r="E118" s="4">
        <v>44547</v>
      </c>
      <c r="F118" s="4">
        <v>44558</v>
      </c>
      <c r="G118" s="2"/>
    </row>
    <row r="119" spans="1:7" x14ac:dyDescent="0.3">
      <c r="A119" s="2" t="s">
        <v>659</v>
      </c>
      <c r="B119" s="2" t="s">
        <v>740</v>
      </c>
      <c r="C119" s="2" t="s">
        <v>446</v>
      </c>
      <c r="D119" s="2">
        <v>40.4</v>
      </c>
      <c r="E119" s="4">
        <v>44547</v>
      </c>
      <c r="F119" s="4">
        <v>44558</v>
      </c>
      <c r="G119" s="2"/>
    </row>
    <row r="120" spans="1:7" x14ac:dyDescent="0.3">
      <c r="A120" s="2" t="s">
        <v>659</v>
      </c>
      <c r="B120" s="2" t="s">
        <v>740</v>
      </c>
      <c r="C120" s="2" t="s">
        <v>449</v>
      </c>
      <c r="D120" s="2">
        <v>41.2</v>
      </c>
      <c r="E120" s="4">
        <v>44547</v>
      </c>
      <c r="F120" s="4">
        <v>44559</v>
      </c>
      <c r="G120" s="2"/>
    </row>
    <row r="121" spans="1:7" x14ac:dyDescent="0.3">
      <c r="A121" s="2" t="s">
        <v>659</v>
      </c>
      <c r="B121" s="2" t="s">
        <v>740</v>
      </c>
      <c r="C121" s="2" t="s">
        <v>443</v>
      </c>
      <c r="D121" s="2">
        <v>41.3</v>
      </c>
      <c r="E121" s="4">
        <v>44547</v>
      </c>
      <c r="F121" s="4">
        <v>44559</v>
      </c>
      <c r="G121" s="2"/>
    </row>
    <row r="122" spans="1:7" x14ac:dyDescent="0.3">
      <c r="A122" s="2" t="s">
        <v>660</v>
      </c>
      <c r="B122" s="2" t="s">
        <v>740</v>
      </c>
      <c r="C122" s="2" t="s">
        <v>462</v>
      </c>
      <c r="D122" s="2">
        <v>42.2</v>
      </c>
      <c r="E122" s="4">
        <v>44587</v>
      </c>
      <c r="F122" s="4">
        <v>44591</v>
      </c>
      <c r="G122" s="2"/>
    </row>
    <row r="123" spans="1:7" x14ac:dyDescent="0.3">
      <c r="A123" s="2" t="s">
        <v>661</v>
      </c>
      <c r="B123" s="2" t="s">
        <v>740</v>
      </c>
      <c r="C123" s="2" t="s">
        <v>466</v>
      </c>
      <c r="D123" s="2">
        <v>43.1</v>
      </c>
      <c r="E123" s="4">
        <v>44602</v>
      </c>
      <c r="F123" s="4">
        <v>44614</v>
      </c>
      <c r="G123" s="2"/>
    </row>
    <row r="124" spans="1:7" x14ac:dyDescent="0.3">
      <c r="A124" s="2" t="s">
        <v>662</v>
      </c>
      <c r="B124" s="2" t="s">
        <v>740</v>
      </c>
      <c r="C124" s="2" t="s">
        <v>450</v>
      </c>
      <c r="D124" s="2">
        <v>44.3</v>
      </c>
      <c r="E124" s="4">
        <v>44762</v>
      </c>
      <c r="F124" s="4">
        <v>44777</v>
      </c>
      <c r="G124" s="2"/>
    </row>
    <row r="125" spans="1:7" x14ac:dyDescent="0.3">
      <c r="A125" s="2" t="s">
        <v>663</v>
      </c>
      <c r="B125" s="2" t="s">
        <v>740</v>
      </c>
      <c r="C125" s="2" t="s">
        <v>447</v>
      </c>
      <c r="D125" s="2">
        <v>45.3</v>
      </c>
      <c r="E125" s="4">
        <v>44754</v>
      </c>
      <c r="F125" s="4">
        <v>44776</v>
      </c>
      <c r="G125" s="2"/>
    </row>
    <row r="126" spans="1:7" x14ac:dyDescent="0.3">
      <c r="A126" s="2" t="s">
        <v>663</v>
      </c>
      <c r="B126" s="2" t="s">
        <v>740</v>
      </c>
      <c r="C126" s="2" t="s">
        <v>460</v>
      </c>
      <c r="D126" s="2">
        <v>45.4</v>
      </c>
      <c r="E126" s="4">
        <v>44754</v>
      </c>
      <c r="F126" s="4">
        <v>44776</v>
      </c>
      <c r="G126" s="2"/>
    </row>
    <row r="127" spans="1:7" x14ac:dyDescent="0.3">
      <c r="A127" s="2" t="s">
        <v>664</v>
      </c>
      <c r="B127" s="2" t="s">
        <v>740</v>
      </c>
      <c r="C127" s="2" t="s">
        <v>456</v>
      </c>
      <c r="D127" s="2">
        <v>46.1</v>
      </c>
      <c r="E127" s="4">
        <v>44767</v>
      </c>
      <c r="F127" s="4">
        <v>44777</v>
      </c>
      <c r="G127" s="2"/>
    </row>
    <row r="128" spans="1:7" x14ac:dyDescent="0.3">
      <c r="A128" s="2" t="s">
        <v>664</v>
      </c>
      <c r="B128" s="2" t="s">
        <v>740</v>
      </c>
      <c r="C128" s="2" t="s">
        <v>444</v>
      </c>
      <c r="D128" s="2">
        <v>46.3</v>
      </c>
      <c r="E128" s="4">
        <v>44767</v>
      </c>
      <c r="F128" s="4">
        <v>44777</v>
      </c>
      <c r="G128" s="2"/>
    </row>
    <row r="129" spans="1:7" x14ac:dyDescent="0.3">
      <c r="A129" s="2" t="s">
        <v>664</v>
      </c>
      <c r="B129" s="2" t="s">
        <v>740</v>
      </c>
      <c r="C129" s="2" t="s">
        <v>459</v>
      </c>
      <c r="D129" s="2">
        <v>46.4</v>
      </c>
      <c r="E129" s="4">
        <v>44767</v>
      </c>
      <c r="F129" s="4">
        <v>44777</v>
      </c>
      <c r="G129" s="2"/>
    </row>
    <row r="130" spans="1:7" x14ac:dyDescent="0.3">
      <c r="A130" s="2" t="s">
        <v>665</v>
      </c>
      <c r="B130" s="2" t="s">
        <v>740</v>
      </c>
      <c r="C130" s="2" t="s">
        <v>467</v>
      </c>
      <c r="D130" s="2">
        <v>47.1</v>
      </c>
      <c r="E130" s="4">
        <v>44830</v>
      </c>
      <c r="F130" s="4">
        <v>44841</v>
      </c>
      <c r="G130" s="2"/>
    </row>
    <row r="131" spans="1:7" x14ac:dyDescent="0.3">
      <c r="A131" s="2" t="s">
        <v>666</v>
      </c>
      <c r="B131" s="2" t="s">
        <v>740</v>
      </c>
      <c r="C131" s="2" t="s">
        <v>442</v>
      </c>
      <c r="D131" s="2">
        <v>48.1</v>
      </c>
      <c r="E131" s="4">
        <v>44841</v>
      </c>
      <c r="F131" s="4">
        <v>44847</v>
      </c>
      <c r="G131" s="2"/>
    </row>
    <row r="132" spans="1:7" x14ac:dyDescent="0.3">
      <c r="A132" s="2" t="s">
        <v>667</v>
      </c>
      <c r="B132" s="2" t="s">
        <v>740</v>
      </c>
      <c r="C132" s="2" t="s">
        <v>468</v>
      </c>
      <c r="D132" s="2">
        <v>49.1</v>
      </c>
      <c r="E132" s="4">
        <v>44855</v>
      </c>
      <c r="F132" s="4">
        <v>44862</v>
      </c>
      <c r="G132" s="2"/>
    </row>
    <row r="133" spans="1:7" x14ac:dyDescent="0.3">
      <c r="A133" s="2" t="s">
        <v>668</v>
      </c>
      <c r="B133" s="2" t="s">
        <v>740</v>
      </c>
      <c r="C133" s="2" t="s">
        <v>461</v>
      </c>
      <c r="D133" s="2">
        <v>50.2</v>
      </c>
      <c r="E133" s="4">
        <v>44915</v>
      </c>
      <c r="F133" s="4">
        <v>44923</v>
      </c>
      <c r="G133" s="2"/>
    </row>
    <row r="134" spans="1:7" x14ac:dyDescent="0.3">
      <c r="A134" s="2" t="s">
        <v>668</v>
      </c>
      <c r="B134" s="2" t="s">
        <v>740</v>
      </c>
      <c r="C134" s="2" t="s">
        <v>452</v>
      </c>
      <c r="D134" s="2">
        <v>50.3</v>
      </c>
      <c r="E134" s="4">
        <v>44915</v>
      </c>
      <c r="F134" s="4">
        <v>44923</v>
      </c>
      <c r="G134" s="2"/>
    </row>
    <row r="135" spans="1:7" x14ac:dyDescent="0.3">
      <c r="A135" s="2" t="s">
        <v>668</v>
      </c>
      <c r="B135" s="2" t="s">
        <v>740</v>
      </c>
      <c r="C135" s="2" t="s">
        <v>451</v>
      </c>
      <c r="D135" s="2">
        <v>50.4</v>
      </c>
      <c r="E135" s="4">
        <v>44915</v>
      </c>
      <c r="F135" s="4">
        <v>44923</v>
      </c>
      <c r="G135" s="2"/>
    </row>
    <row r="136" spans="1:7" x14ac:dyDescent="0.3">
      <c r="A136" s="2" t="s">
        <v>669</v>
      </c>
      <c r="B136" s="2" t="s">
        <v>740</v>
      </c>
      <c r="C136" s="2" t="s">
        <v>448</v>
      </c>
      <c r="D136" s="2">
        <v>51.5</v>
      </c>
      <c r="E136" s="4">
        <v>44916</v>
      </c>
      <c r="F136" s="4">
        <v>44939</v>
      </c>
      <c r="G136" s="2"/>
    </row>
    <row r="137" spans="1:7" x14ac:dyDescent="0.3">
      <c r="A137" s="2" t="s">
        <v>625</v>
      </c>
      <c r="B137" s="2" t="s">
        <v>740</v>
      </c>
      <c r="C137" s="2" t="s">
        <v>672</v>
      </c>
      <c r="D137" s="2">
        <v>52.1</v>
      </c>
      <c r="E137" s="4">
        <v>45104</v>
      </c>
      <c r="F137" s="4">
        <v>45108</v>
      </c>
      <c r="G137" s="2"/>
    </row>
    <row r="138" spans="1:7" x14ac:dyDescent="0.3">
      <c r="A138" s="2" t="s">
        <v>625</v>
      </c>
      <c r="B138" s="2" t="s">
        <v>740</v>
      </c>
      <c r="C138" s="2" t="s">
        <v>674</v>
      </c>
      <c r="D138" s="2">
        <v>52.3</v>
      </c>
      <c r="E138" s="4">
        <v>45104</v>
      </c>
      <c r="F138" s="4">
        <v>45108</v>
      </c>
      <c r="G138" s="2"/>
    </row>
    <row r="139" spans="1:7" x14ac:dyDescent="0.3">
      <c r="A139" s="2" t="s">
        <v>625</v>
      </c>
      <c r="B139" s="2" t="s">
        <v>740</v>
      </c>
      <c r="C139" s="2" t="s">
        <v>673</v>
      </c>
      <c r="D139" s="2">
        <v>52.4</v>
      </c>
      <c r="E139" s="4">
        <v>45104</v>
      </c>
      <c r="F139" s="4">
        <v>45108</v>
      </c>
      <c r="G139" s="2"/>
    </row>
    <row r="140" spans="1:7" x14ac:dyDescent="0.3">
      <c r="A140" s="2" t="s">
        <v>696</v>
      </c>
      <c r="B140" s="2" t="s">
        <v>740</v>
      </c>
      <c r="C140" s="2" t="s">
        <v>685</v>
      </c>
      <c r="D140" s="2">
        <v>54.1</v>
      </c>
      <c r="E140" s="4">
        <v>45184</v>
      </c>
      <c r="F140" s="4">
        <v>45199</v>
      </c>
      <c r="G140" s="2"/>
    </row>
    <row r="141" spans="1:7" x14ac:dyDescent="0.3">
      <c r="A141" s="2" t="s">
        <v>696</v>
      </c>
      <c r="B141" s="2" t="s">
        <v>740</v>
      </c>
      <c r="C141" s="2" t="s">
        <v>682</v>
      </c>
      <c r="D141" s="2">
        <v>54.2</v>
      </c>
      <c r="E141" s="4">
        <v>45184</v>
      </c>
      <c r="F141" s="4">
        <v>45199</v>
      </c>
      <c r="G141" s="2"/>
    </row>
    <row r="142" spans="1:7" x14ac:dyDescent="0.3">
      <c r="A142" s="2" t="s">
        <v>696</v>
      </c>
      <c r="B142" s="2" t="s">
        <v>740</v>
      </c>
      <c r="C142" s="2" t="s">
        <v>683</v>
      </c>
      <c r="D142" s="2">
        <v>54.3</v>
      </c>
      <c r="E142" s="4">
        <v>45184</v>
      </c>
      <c r="F142" s="4">
        <v>45199</v>
      </c>
      <c r="G142" s="2"/>
    </row>
    <row r="143" spans="1:7" x14ac:dyDescent="0.3">
      <c r="A143" s="2" t="s">
        <v>696</v>
      </c>
      <c r="B143" s="2" t="s">
        <v>740</v>
      </c>
      <c r="C143" s="2" t="s">
        <v>686</v>
      </c>
      <c r="D143" s="2">
        <v>54.4</v>
      </c>
      <c r="E143" s="4">
        <v>45184</v>
      </c>
      <c r="F143" s="4">
        <v>45199</v>
      </c>
      <c r="G143" s="2"/>
    </row>
    <row r="144" spans="1:7" x14ac:dyDescent="0.3">
      <c r="A144" s="2" t="s">
        <v>696</v>
      </c>
      <c r="B144" s="2" t="s">
        <v>740</v>
      </c>
      <c r="C144" s="2" t="s">
        <v>684</v>
      </c>
      <c r="D144" s="2">
        <v>54.5</v>
      </c>
      <c r="E144" s="4">
        <v>45184</v>
      </c>
      <c r="F144" s="4">
        <v>45199</v>
      </c>
      <c r="G144" s="2"/>
    </row>
    <row r="145" spans="1:7" x14ac:dyDescent="0.3">
      <c r="A145" s="2" t="s">
        <v>698</v>
      </c>
      <c r="B145" s="2" t="s">
        <v>740</v>
      </c>
      <c r="C145" s="2" t="s">
        <v>697</v>
      </c>
      <c r="D145" s="2">
        <v>55.1</v>
      </c>
      <c r="E145" s="4">
        <v>45203</v>
      </c>
      <c r="F145" s="4">
        <v>45205</v>
      </c>
      <c r="G145" s="2"/>
    </row>
    <row r="146" spans="1:7" x14ac:dyDescent="0.3">
      <c r="A146" s="2" t="s">
        <v>698</v>
      </c>
      <c r="B146" s="2" t="s">
        <v>740</v>
      </c>
      <c r="C146" s="2" t="s">
        <v>697</v>
      </c>
      <c r="D146" s="2">
        <v>55.1</v>
      </c>
      <c r="E146" s="4">
        <v>45203</v>
      </c>
      <c r="F146" s="4">
        <v>45205</v>
      </c>
      <c r="G146" s="2"/>
    </row>
    <row r="147" spans="1:7" x14ac:dyDescent="0.3">
      <c r="A147" s="2" t="s">
        <v>709</v>
      </c>
      <c r="B147" s="2" t="s">
        <v>740</v>
      </c>
      <c r="C147" s="2" t="s">
        <v>697</v>
      </c>
      <c r="D147" s="2">
        <v>55.1</v>
      </c>
      <c r="E147" s="4">
        <v>45252</v>
      </c>
      <c r="F147" s="4">
        <v>45259</v>
      </c>
      <c r="G147" s="2"/>
    </row>
    <row r="148" spans="1:7" x14ac:dyDescent="0.3">
      <c r="A148" s="2" t="s">
        <v>710</v>
      </c>
      <c r="B148" s="2" t="s">
        <v>740</v>
      </c>
      <c r="C148" s="2" t="s">
        <v>706</v>
      </c>
      <c r="D148" s="2">
        <v>56.1</v>
      </c>
      <c r="E148" s="4">
        <v>45279</v>
      </c>
      <c r="F148" s="4">
        <v>45288</v>
      </c>
      <c r="G148" s="2"/>
    </row>
    <row r="149" spans="1:7" x14ac:dyDescent="0.3">
      <c r="A149" s="2" t="s">
        <v>711</v>
      </c>
      <c r="B149" s="2" t="s">
        <v>740</v>
      </c>
      <c r="C149" s="2" t="s">
        <v>707</v>
      </c>
      <c r="D149" s="2">
        <v>57.1</v>
      </c>
      <c r="E149" s="4">
        <v>45280</v>
      </c>
      <c r="F149" s="4">
        <v>45288</v>
      </c>
      <c r="G149" s="2"/>
    </row>
    <row r="150" spans="1:7" x14ac:dyDescent="0.3">
      <c r="A150" s="2" t="s">
        <v>712</v>
      </c>
      <c r="B150" s="2" t="s">
        <v>740</v>
      </c>
      <c r="C150" s="2" t="s">
        <v>708</v>
      </c>
      <c r="D150" s="2">
        <v>58.1</v>
      </c>
      <c r="E150" s="4">
        <v>45282</v>
      </c>
      <c r="F150" s="4">
        <v>45289</v>
      </c>
      <c r="G150" s="2"/>
    </row>
    <row r="151" spans="1:7" x14ac:dyDescent="0.3">
      <c r="A151" s="2" t="s">
        <v>712</v>
      </c>
      <c r="B151" s="2" t="s">
        <v>740</v>
      </c>
      <c r="C151" s="2" t="s">
        <v>726</v>
      </c>
      <c r="D151" s="2">
        <v>59.5</v>
      </c>
      <c r="E151" s="4">
        <v>45282</v>
      </c>
      <c r="F151" s="4">
        <v>45289</v>
      </c>
      <c r="G151" s="2"/>
    </row>
    <row r="152" spans="1:7" x14ac:dyDescent="0.3">
      <c r="A152" s="2" t="s">
        <v>735</v>
      </c>
      <c r="B152" s="2" t="s">
        <v>740</v>
      </c>
      <c r="C152" s="2" t="s">
        <v>736</v>
      </c>
      <c r="D152" s="2">
        <v>60.4</v>
      </c>
      <c r="E152" s="4">
        <v>45344</v>
      </c>
      <c r="F152" s="4">
        <v>45350</v>
      </c>
      <c r="G15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184B-8602-4EB7-A53B-7E29B68A01C7}">
  <dimension ref="A1:D15"/>
  <sheetViews>
    <sheetView workbookViewId="0">
      <selection activeCell="D14" sqref="D14"/>
    </sheetView>
  </sheetViews>
  <sheetFormatPr baseColWidth="10" defaultRowHeight="14.4" x14ac:dyDescent="0.3"/>
  <cols>
    <col min="1" max="3" width="11.5546875" style="2"/>
    <col min="4" max="4" width="17.88671875" style="2" bestFit="1" customWidth="1"/>
  </cols>
  <sheetData>
    <row r="1" spans="1:4" x14ac:dyDescent="0.3">
      <c r="A1" s="3" t="s">
        <v>469</v>
      </c>
      <c r="B1" s="3" t="s">
        <v>894</v>
      </c>
      <c r="C1" s="3" t="s">
        <v>0</v>
      </c>
      <c r="D1" s="3" t="s">
        <v>1</v>
      </c>
    </row>
    <row r="2" spans="1:4" x14ac:dyDescent="0.3">
      <c r="A2" s="2">
        <v>1</v>
      </c>
      <c r="B2" s="2" t="s">
        <v>341</v>
      </c>
      <c r="C2" s="2" t="s">
        <v>2</v>
      </c>
      <c r="D2" s="2" t="s">
        <v>3</v>
      </c>
    </row>
    <row r="3" spans="1:4" x14ac:dyDescent="0.3">
      <c r="A3" s="2">
        <v>2</v>
      </c>
      <c r="B3" s="2" t="s">
        <v>341</v>
      </c>
      <c r="C3" s="2" t="s">
        <v>4</v>
      </c>
      <c r="D3" s="2" t="s">
        <v>5</v>
      </c>
    </row>
    <row r="4" spans="1:4" x14ac:dyDescent="0.3">
      <c r="A4" s="2">
        <v>3</v>
      </c>
      <c r="B4" s="2" t="s">
        <v>341</v>
      </c>
      <c r="C4" s="2" t="s">
        <v>6</v>
      </c>
      <c r="D4" s="2" t="s">
        <v>7</v>
      </c>
    </row>
    <row r="5" spans="1:4" x14ac:dyDescent="0.3">
      <c r="A5" s="2">
        <v>4</v>
      </c>
      <c r="B5" s="2" t="s">
        <v>341</v>
      </c>
      <c r="C5" s="2" t="s">
        <v>8</v>
      </c>
      <c r="D5" s="2" t="s">
        <v>9</v>
      </c>
    </row>
    <row r="6" spans="1:4" x14ac:dyDescent="0.3">
      <c r="A6" s="2">
        <v>5</v>
      </c>
      <c r="B6" s="2" t="s">
        <v>341</v>
      </c>
      <c r="C6" s="2" t="s">
        <v>10</v>
      </c>
      <c r="D6" s="2" t="s">
        <v>11</v>
      </c>
    </row>
    <row r="7" spans="1:4" x14ac:dyDescent="0.3">
      <c r="A7" s="2">
        <v>6</v>
      </c>
      <c r="B7" s="2" t="s">
        <v>341</v>
      </c>
      <c r="C7" s="2" t="s">
        <v>12</v>
      </c>
      <c r="D7" s="2" t="s">
        <v>13</v>
      </c>
    </row>
    <row r="8" spans="1:4" x14ac:dyDescent="0.3">
      <c r="A8" s="2">
        <v>1</v>
      </c>
      <c r="B8" s="2" t="s">
        <v>676</v>
      </c>
      <c r="C8" s="2" t="s">
        <v>487</v>
      </c>
      <c r="D8" s="2" t="s">
        <v>568</v>
      </c>
    </row>
    <row r="9" spans="1:4" x14ac:dyDescent="0.3">
      <c r="A9" s="2">
        <v>2</v>
      </c>
      <c r="B9" s="2" t="s">
        <v>676</v>
      </c>
      <c r="C9" s="2" t="s">
        <v>488</v>
      </c>
      <c r="D9" s="2" t="s">
        <v>569</v>
      </c>
    </row>
    <row r="10" spans="1:4" x14ac:dyDescent="0.3">
      <c r="A10" s="2">
        <v>3</v>
      </c>
      <c r="B10" s="2" t="s">
        <v>676</v>
      </c>
      <c r="C10" s="2" t="s">
        <v>489</v>
      </c>
      <c r="D10" s="2" t="s">
        <v>570</v>
      </c>
    </row>
    <row r="11" spans="1:4" x14ac:dyDescent="0.3">
      <c r="A11" s="2">
        <v>4</v>
      </c>
      <c r="B11" s="2" t="s">
        <v>676</v>
      </c>
      <c r="C11" s="2" t="s">
        <v>564</v>
      </c>
      <c r="D11" s="2" t="s">
        <v>571</v>
      </c>
    </row>
    <row r="12" spans="1:4" x14ac:dyDescent="0.3">
      <c r="A12" s="2">
        <v>5</v>
      </c>
      <c r="B12" s="2" t="s">
        <v>676</v>
      </c>
      <c r="C12" s="2" t="s">
        <v>486</v>
      </c>
      <c r="D12" s="2" t="s">
        <v>572</v>
      </c>
    </row>
    <row r="13" spans="1:4" x14ac:dyDescent="0.3">
      <c r="A13" s="2">
        <v>6</v>
      </c>
      <c r="B13" s="2" t="s">
        <v>676</v>
      </c>
      <c r="C13" s="2" t="s">
        <v>565</v>
      </c>
      <c r="D13" s="2" t="s">
        <v>573</v>
      </c>
    </row>
    <row r="14" spans="1:4" x14ac:dyDescent="0.3">
      <c r="A14" s="2">
        <v>7</v>
      </c>
      <c r="B14" s="2" t="s">
        <v>676</v>
      </c>
      <c r="C14" s="2" t="s">
        <v>566</v>
      </c>
      <c r="D14" s="2" t="s">
        <v>574</v>
      </c>
    </row>
    <row r="15" spans="1:4" x14ac:dyDescent="0.3">
      <c r="A15" s="2">
        <v>8</v>
      </c>
      <c r="B15" s="2" t="s">
        <v>676</v>
      </c>
      <c r="C15" s="2" t="s">
        <v>567</v>
      </c>
      <c r="D15" s="2" t="s">
        <v>575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fiche</vt:lpstr>
      <vt:lpstr>fiche_version</vt:lpstr>
      <vt:lpstr>bonification</vt:lpstr>
      <vt:lpstr>bonification_version</vt:lpstr>
      <vt:lpstr>fiche_bonification</vt:lpstr>
      <vt:lpstr>logs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2024-03-01T16:04:59Z</dcterms:modified>
</cp:coreProperties>
</file>